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D2F84A5-66CD-496C-836F-5FC65CBF36FA}"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<sst xmlns="http://schemas.openxmlformats.org/spreadsheetml/2006/main" count="10782" uniqueCount="2080">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</sst>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2"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
      <b/>
      <sz val="11"/>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9">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21" fillId="7" borderId="0" xfId="0" applyFont="1" applyFill="1"/>
    <xf numFmtId="164" fontId="21" fillId="7" borderId="0" xfId="0" applyNumberFormat="1" applyFont="1" applyFill="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34" t="s">
        <v>448</v>
      </c>
      <c r="D19" s="135"/>
      <c r="E19" s="136"/>
      <c r="G19" s="134" t="s">
        <v>449</v>
      </c>
      <c r="H19" s="135"/>
      <c r="I19" s="136"/>
      <c r="K19" s="134" t="s">
        <v>450</v>
      </c>
      <c r="L19" s="135"/>
      <c r="M19" s="136"/>
      <c r="O19" s="134" t="s">
        <v>451</v>
      </c>
      <c r="P19" s="135"/>
      <c r="Q19" s="136"/>
      <c r="S19" s="134" t="s">
        <v>453</v>
      </c>
      <c r="T19" s="135"/>
      <c r="U19" s="136"/>
      <c r="W19" s="134" t="s">
        <v>452</v>
      </c>
      <c r="X19" s="135"/>
      <c r="Y19" s="136"/>
      <c r="Z19" s="50"/>
    </row>
    <row r="20" spans="2:26" s="16" customFormat="1" ht="15" customHeight="1" thickBot="1" x14ac:dyDescent="0.35">
      <c r="B20" s="49"/>
      <c r="C20" s="137"/>
      <c r="D20" s="138"/>
      <c r="E20" s="139"/>
      <c r="G20" s="137"/>
      <c r="H20" s="138"/>
      <c r="I20" s="139"/>
      <c r="K20" s="137"/>
      <c r="L20" s="138"/>
      <c r="M20" s="139"/>
      <c r="O20" s="137"/>
      <c r="P20" s="138"/>
      <c r="Q20" s="139"/>
      <c r="S20" s="137"/>
      <c r="T20" s="138"/>
      <c r="U20" s="139"/>
      <c r="W20" s="137"/>
      <c r="X20" s="138"/>
      <c r="Y20" s="139"/>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34" t="s">
        <v>1402</v>
      </c>
      <c r="D23" s="135"/>
      <c r="E23" s="136"/>
      <c r="G23" s="134" t="s">
        <v>1403</v>
      </c>
      <c r="H23" s="135"/>
      <c r="I23" s="136"/>
      <c r="K23" s="141" t="s">
        <v>446</v>
      </c>
      <c r="L23" s="142"/>
      <c r="M23" s="143"/>
      <c r="O23" s="141" t="s">
        <v>447</v>
      </c>
      <c r="P23" s="142"/>
      <c r="Q23" s="143"/>
      <c r="S23" s="141" t="s">
        <v>336</v>
      </c>
      <c r="T23" s="142"/>
      <c r="U23" s="143"/>
      <c r="W23" s="141" t="s">
        <v>337</v>
      </c>
      <c r="X23" s="142"/>
      <c r="Y23" s="143"/>
      <c r="Z23" s="50"/>
    </row>
    <row r="24" spans="2:26" s="16" customFormat="1" ht="15" thickBot="1" x14ac:dyDescent="0.35">
      <c r="B24" s="49"/>
      <c r="C24" s="137"/>
      <c r="D24" s="138"/>
      <c r="E24" s="139"/>
      <c r="G24" s="137"/>
      <c r="H24" s="138"/>
      <c r="I24" s="139"/>
      <c r="K24" s="144"/>
      <c r="L24" s="145"/>
      <c r="M24" s="146"/>
      <c r="O24" s="144"/>
      <c r="P24" s="145"/>
      <c r="Q24" s="146"/>
      <c r="S24" s="144"/>
      <c r="T24" s="145"/>
      <c r="U24" s="146"/>
      <c r="W24" s="144"/>
      <c r="X24" s="145"/>
      <c r="Y24" s="146"/>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41" t="s">
        <v>1355</v>
      </c>
      <c r="D27" s="142"/>
      <c r="E27" s="143"/>
      <c r="G27" s="141" t="s">
        <v>1356</v>
      </c>
      <c r="H27" s="142"/>
      <c r="I27" s="143"/>
      <c r="K27" s="141" t="s">
        <v>456</v>
      </c>
      <c r="L27" s="142"/>
      <c r="M27" s="143"/>
      <c r="O27" s="141" t="s">
        <v>457</v>
      </c>
      <c r="P27" s="142"/>
      <c r="Q27" s="143"/>
      <c r="S27" s="141" t="s">
        <v>458</v>
      </c>
      <c r="T27" s="142"/>
      <c r="U27" s="143"/>
      <c r="W27" s="141" t="s">
        <v>459</v>
      </c>
      <c r="X27" s="142"/>
      <c r="Y27" s="143"/>
      <c r="Z27" s="50"/>
    </row>
    <row r="28" spans="2:26" s="16" customFormat="1" ht="15" thickBot="1" x14ac:dyDescent="0.35">
      <c r="B28" s="49"/>
      <c r="C28" s="144"/>
      <c r="D28" s="145"/>
      <c r="E28" s="146"/>
      <c r="G28" s="144"/>
      <c r="H28" s="145"/>
      <c r="I28" s="146"/>
      <c r="K28" s="144"/>
      <c r="L28" s="145"/>
      <c r="M28" s="146"/>
      <c r="O28" s="144"/>
      <c r="P28" s="145"/>
      <c r="Q28" s="146"/>
      <c r="S28" s="144"/>
      <c r="T28" s="145"/>
      <c r="U28" s="146"/>
      <c r="W28" s="144"/>
      <c r="X28" s="145"/>
      <c r="Y28" s="146"/>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41" t="s">
        <v>461</v>
      </c>
      <c r="D31" s="142"/>
      <c r="E31" s="143"/>
      <c r="G31" s="141" t="s">
        <v>460</v>
      </c>
      <c r="H31" s="142"/>
      <c r="I31" s="143"/>
      <c r="K31" s="141" t="s">
        <v>462</v>
      </c>
      <c r="L31" s="142"/>
      <c r="M31" s="143"/>
      <c r="O31" s="141" t="s">
        <v>463</v>
      </c>
      <c r="P31" s="142"/>
      <c r="Q31" s="143"/>
      <c r="S31" s="141" t="s">
        <v>464</v>
      </c>
      <c r="T31" s="142"/>
      <c r="U31" s="143"/>
      <c r="W31" s="141" t="s">
        <v>465</v>
      </c>
      <c r="X31" s="142"/>
      <c r="Y31" s="143"/>
      <c r="Z31" s="50"/>
    </row>
    <row r="32" spans="2:26" s="16" customFormat="1" ht="15" thickBot="1" x14ac:dyDescent="0.35">
      <c r="B32" s="49"/>
      <c r="C32" s="144"/>
      <c r="D32" s="145"/>
      <c r="E32" s="146"/>
      <c r="G32" s="144"/>
      <c r="H32" s="145"/>
      <c r="I32" s="146"/>
      <c r="K32" s="144"/>
      <c r="L32" s="145"/>
      <c r="M32" s="146"/>
      <c r="O32" s="144"/>
      <c r="P32" s="145"/>
      <c r="Q32" s="146"/>
      <c r="S32" s="144"/>
      <c r="T32" s="145"/>
      <c r="U32" s="146"/>
      <c r="W32" s="144"/>
      <c r="X32" s="145"/>
      <c r="Y32" s="146"/>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41" t="s">
        <v>466</v>
      </c>
      <c r="D35" s="142"/>
      <c r="E35" s="143"/>
      <c r="G35" s="141" t="s">
        <v>467</v>
      </c>
      <c r="H35" s="142"/>
      <c r="I35" s="143"/>
      <c r="K35" s="141" t="s">
        <v>338</v>
      </c>
      <c r="L35" s="142"/>
      <c r="M35" s="143"/>
      <c r="O35" s="141" t="s">
        <v>339</v>
      </c>
      <c r="P35" s="142"/>
      <c r="Q35" s="143"/>
      <c r="S35" s="141" t="s">
        <v>468</v>
      </c>
      <c r="T35" s="142"/>
      <c r="U35" s="143"/>
      <c r="W35" s="141" t="s">
        <v>469</v>
      </c>
      <c r="X35" s="142"/>
      <c r="Y35" s="143"/>
      <c r="Z35" s="50"/>
    </row>
    <row r="36" spans="2:26" s="16" customFormat="1" ht="15" thickBot="1" x14ac:dyDescent="0.35">
      <c r="B36" s="49"/>
      <c r="C36" s="144"/>
      <c r="D36" s="145"/>
      <c r="E36" s="146"/>
      <c r="G36" s="144"/>
      <c r="H36" s="145"/>
      <c r="I36" s="146"/>
      <c r="K36" s="144"/>
      <c r="L36" s="145"/>
      <c r="M36" s="146"/>
      <c r="O36" s="144"/>
      <c r="P36" s="145"/>
      <c r="Q36" s="146"/>
      <c r="S36" s="144"/>
      <c r="T36" s="145"/>
      <c r="U36" s="146"/>
      <c r="W36" s="144"/>
      <c r="X36" s="145"/>
      <c r="Y36" s="146"/>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41" t="s">
        <v>1394</v>
      </c>
      <c r="D39" s="142"/>
      <c r="E39" s="143"/>
      <c r="G39" s="141" t="s">
        <v>1395</v>
      </c>
      <c r="H39" s="142"/>
      <c r="I39" s="143"/>
      <c r="K39" s="141" t="s">
        <v>1353</v>
      </c>
      <c r="L39" s="142"/>
      <c r="M39" s="143"/>
      <c r="O39" s="141" t="s">
        <v>1354</v>
      </c>
      <c r="P39" s="142"/>
      <c r="Q39" s="143"/>
      <c r="S39" s="153" t="s">
        <v>454</v>
      </c>
      <c r="T39" s="154"/>
      <c r="U39" s="155"/>
      <c r="W39" s="153" t="s">
        <v>455</v>
      </c>
      <c r="X39" s="154"/>
      <c r="Y39" s="155"/>
      <c r="Z39" s="50"/>
    </row>
    <row r="40" spans="2:26" s="16" customFormat="1" ht="15" thickBot="1" x14ac:dyDescent="0.35">
      <c r="B40" s="49"/>
      <c r="C40" s="144"/>
      <c r="D40" s="145"/>
      <c r="E40" s="146"/>
      <c r="G40" s="144"/>
      <c r="H40" s="145"/>
      <c r="I40" s="146"/>
      <c r="K40" s="144"/>
      <c r="L40" s="145"/>
      <c r="M40" s="146"/>
      <c r="O40" s="144"/>
      <c r="P40" s="145"/>
      <c r="Q40" s="146"/>
      <c r="S40" s="156"/>
      <c r="T40" s="157"/>
      <c r="U40" s="158"/>
      <c r="W40" s="156"/>
      <c r="X40" s="157"/>
      <c r="Y40" s="158"/>
      <c r="Z40" s="50"/>
    </row>
    <row r="41" spans="2:26" s="16" customFormat="1" ht="12" customHeight="1" x14ac:dyDescent="0.3">
      <c r="B41" s="49"/>
      <c r="Z41" s="50"/>
    </row>
    <row r="42" spans="2:26" x14ac:dyDescent="0.3">
      <c r="B42" s="47"/>
      <c r="E42" s="140"/>
      <c r="F42" s="140"/>
      <c r="G42" s="140"/>
      <c r="H42" s="140" t="s">
        <v>353</v>
      </c>
      <c r="I42" s="140"/>
      <c r="J42" s="140"/>
      <c r="K42" s="140" t="s">
        <v>352</v>
      </c>
      <c r="L42" s="140"/>
      <c r="M42" s="140"/>
      <c r="N42" s="140"/>
      <c r="O42" s="140" t="s">
        <v>354</v>
      </c>
      <c r="P42" s="140"/>
      <c r="Q42" s="140"/>
      <c r="R42" s="140"/>
      <c r="S42" s="140"/>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45014</v>
      </c>
      <c r="C8" s="60">
        <f>VLOOKUP($A8,'Return Data'!$B$7:$R$2292,4,0)</f>
        <v>1109.2</v>
      </c>
      <c r="D8" s="60">
        <f>VLOOKUP($A8,'Return Data'!$B$7:$R$2292,10,0)</f>
        <v>-3.8212999999999999</v>
      </c>
      <c r="E8" s="61">
        <f t="shared" ref="E8:E37" si="0">RANK(D8,D$8:D$37,0)</f>
        <v>21</v>
      </c>
      <c r="F8" s="60">
        <f>VLOOKUP($A8,'Return Data'!$B$7:$R$2292,11,0)</f>
        <v>-1.2825</v>
      </c>
      <c r="G8" s="61">
        <f t="shared" ref="G8:G37" si="1">RANK(F8,F$8:F$37,0)</f>
        <v>27</v>
      </c>
      <c r="H8" s="60">
        <f>VLOOKUP($A8,'Return Data'!$B$7:$R$2292,12,0)</f>
        <v>4.1092000000000004</v>
      </c>
      <c r="I8" s="61">
        <f t="shared" ref="I8:I37" si="2">RANK(H8,H$8:H$37,0)</f>
        <v>29</v>
      </c>
      <c r="J8" s="60">
        <f>VLOOKUP($A8,'Return Data'!$B$7:$R$2292,13,0)</f>
        <v>-6.2755999999999998</v>
      </c>
      <c r="K8" s="61">
        <f t="shared" ref="K8:K37" si="3">RANK(J8,J$8:J$37,0)</f>
        <v>30</v>
      </c>
      <c r="L8" s="60">
        <f>VLOOKUP($A8,'Return Data'!$B$7:$R$2292,17,0)</f>
        <v>6.5570000000000004</v>
      </c>
      <c r="M8" s="61">
        <f t="shared" ref="M8:M37" si="4">RANK(L8,L$8:L$37,0)</f>
        <v>27</v>
      </c>
      <c r="N8" s="60">
        <f>VLOOKUP($A8,'Return Data'!$B$7:$R$2292,14,0)</f>
        <v>21.495200000000001</v>
      </c>
      <c r="O8" s="61">
        <f t="shared" ref="O8:O37" si="5">RANK(N8,N$8:N$37,0)</f>
        <v>16</v>
      </c>
      <c r="P8" s="60">
        <f>VLOOKUP($A8,'Return Data'!$B$7:$R$2292,15,0)</f>
        <v>7.3437999999999999</v>
      </c>
      <c r="Q8" s="61">
        <f>RANK(P8,P$8:P$37,0)</f>
        <v>22</v>
      </c>
      <c r="R8" s="60">
        <f>VLOOKUP($A8,'Return Data'!$B$7:$R$2292,16,0)</f>
        <v>11.952199999999999</v>
      </c>
      <c r="S8" s="62">
        <f t="shared" ref="S8:S37" si="6">RANK(R8,R$8:R$37,0)</f>
        <v>16</v>
      </c>
    </row>
    <row r="9" spans="1:20" x14ac:dyDescent="0.3">
      <c r="A9" s="58" t="s">
        <v>474</v>
      </c>
      <c r="B9" s="59">
        <f>VLOOKUP($A9,'Return Data'!$B$7:$R$2292,3,0)</f>
        <v>45014</v>
      </c>
      <c r="C9" s="60">
        <f>VLOOKUP($A9,'Return Data'!$B$7:$R$2292,4,0)</f>
        <v>15.14</v>
      </c>
      <c r="D9" s="60">
        <f>VLOOKUP($A9,'Return Data'!$B$7:$R$2292,10,0)</f>
        <v>-6.0793999999999997</v>
      </c>
      <c r="E9" s="61">
        <f t="shared" si="0"/>
        <v>29</v>
      </c>
      <c r="F9" s="60">
        <f>VLOOKUP($A9,'Return Data'!$B$7:$R$2292,11,0)</f>
        <v>-3.6282999999999999</v>
      </c>
      <c r="G9" s="61">
        <f t="shared" si="1"/>
        <v>30</v>
      </c>
      <c r="H9" s="60">
        <f>VLOOKUP($A9,'Return Data'!$B$7:$R$2292,12,0)</f>
        <v>3.7696999999999998</v>
      </c>
      <c r="I9" s="61">
        <f t="shared" si="2"/>
        <v>30</v>
      </c>
      <c r="J9" s="60">
        <f>VLOOKUP($A9,'Return Data'!$B$7:$R$2292,13,0)</f>
        <v>-5.6109999999999998</v>
      </c>
      <c r="K9" s="61">
        <f t="shared" si="3"/>
        <v>29</v>
      </c>
      <c r="L9" s="60">
        <f>VLOOKUP($A9,'Return Data'!$B$7:$R$2292,17,0)</f>
        <v>6.1102999999999996</v>
      </c>
      <c r="M9" s="61">
        <f t="shared" si="4"/>
        <v>29</v>
      </c>
      <c r="N9" s="60">
        <f>VLOOKUP($A9,'Return Data'!$B$7:$R$2292,14,0)</f>
        <v>17.519100000000002</v>
      </c>
      <c r="O9" s="61">
        <f t="shared" si="5"/>
        <v>29</v>
      </c>
      <c r="P9" s="60"/>
      <c r="Q9" s="61"/>
      <c r="R9" s="60">
        <f>VLOOKUP($A9,'Return Data'!$B$7:$R$2292,16,0)</f>
        <v>9.3537999999999997</v>
      </c>
      <c r="S9" s="62">
        <f t="shared" si="6"/>
        <v>26</v>
      </c>
    </row>
    <row r="10" spans="1:20" x14ac:dyDescent="0.3">
      <c r="A10" s="58" t="s">
        <v>2016</v>
      </c>
      <c r="B10" s="59">
        <f>VLOOKUP($A10,'Return Data'!$B$7:$R$2292,3,0)</f>
        <v>45014</v>
      </c>
      <c r="C10" s="60">
        <f>VLOOKUP($A10,'Return Data'!$B$7:$R$2292,4,0)</f>
        <v>18.175000000000001</v>
      </c>
      <c r="D10" s="60">
        <f>VLOOKUP($A10,'Return Data'!$B$7:$R$2292,10,0)</f>
        <v>-3.7086000000000001</v>
      </c>
      <c r="E10" s="61">
        <f t="shared" si="0"/>
        <v>16</v>
      </c>
      <c r="F10" s="60">
        <f>VLOOKUP($A10,'Return Data'!$B$7:$R$2292,11,0)</f>
        <v>-0.17580000000000001</v>
      </c>
      <c r="G10" s="61">
        <f t="shared" si="1"/>
        <v>24</v>
      </c>
      <c r="H10" s="60">
        <f>VLOOKUP($A10,'Return Data'!$B$7:$R$2292,12,0)</f>
        <v>7.6718000000000002</v>
      </c>
      <c r="I10" s="61">
        <f t="shared" si="2"/>
        <v>23</v>
      </c>
      <c r="J10" s="60">
        <f>VLOOKUP($A10,'Return Data'!$B$7:$R$2292,13,0)</f>
        <v>0.2482</v>
      </c>
      <c r="K10" s="61">
        <f t="shared" si="3"/>
        <v>24</v>
      </c>
      <c r="L10" s="60">
        <f>VLOOKUP($A10,'Return Data'!$B$7:$R$2292,17,0)</f>
        <v>10.3996</v>
      </c>
      <c r="M10" s="61">
        <f t="shared" si="4"/>
        <v>13</v>
      </c>
      <c r="N10" s="60">
        <f>VLOOKUP($A10,'Return Data'!$B$7:$R$2292,14,0)</f>
        <v>24.354399999999998</v>
      </c>
      <c r="O10" s="61">
        <f t="shared" si="5"/>
        <v>11</v>
      </c>
      <c r="P10" s="60">
        <f>VLOOKUP($A10,'Return Data'!$B$7:$R$2292,15,0)</f>
        <v>9.4739000000000004</v>
      </c>
      <c r="Q10" s="61">
        <f t="shared" ref="Q10:Q20" si="7">RANK(P10,P$8:P$37,0)</f>
        <v>17</v>
      </c>
      <c r="R10" s="60">
        <f>VLOOKUP($A10,'Return Data'!$B$7:$R$2292,16,0)</f>
        <v>10.037000000000001</v>
      </c>
      <c r="S10" s="62">
        <f t="shared" si="6"/>
        <v>25</v>
      </c>
    </row>
    <row r="11" spans="1:20" x14ac:dyDescent="0.3">
      <c r="A11" s="58" t="s">
        <v>1882</v>
      </c>
      <c r="B11" s="59">
        <f>VLOOKUP($A11,'Return Data'!$B$7:$R$2292,3,0)</f>
        <v>45014</v>
      </c>
      <c r="C11" s="60">
        <f>VLOOKUP($A11,'Return Data'!$B$7:$R$2292,4,0)</f>
        <v>23.51</v>
      </c>
      <c r="D11" s="60">
        <f>VLOOKUP($A11,'Return Data'!$B$7:$R$2292,10,0)</f>
        <v>-3.7658999999999998</v>
      </c>
      <c r="E11" s="61">
        <f t="shared" si="0"/>
        <v>20</v>
      </c>
      <c r="F11" s="60">
        <f>VLOOKUP($A11,'Return Data'!$B$7:$R$2292,11,0)</f>
        <v>0.42720000000000002</v>
      </c>
      <c r="G11" s="61">
        <f t="shared" si="1"/>
        <v>18</v>
      </c>
      <c r="H11" s="60">
        <f>VLOOKUP($A11,'Return Data'!$B$7:$R$2292,12,0)</f>
        <v>10.6874</v>
      </c>
      <c r="I11" s="61">
        <f t="shared" si="2"/>
        <v>5</v>
      </c>
      <c r="J11" s="60">
        <f>VLOOKUP($A11,'Return Data'!$B$7:$R$2292,13,0)</f>
        <v>0.55600000000000005</v>
      </c>
      <c r="K11" s="61">
        <f t="shared" si="3"/>
        <v>21</v>
      </c>
      <c r="L11" s="60">
        <f>VLOOKUP($A11,'Return Data'!$B$7:$R$2292,17,0)</f>
        <v>15.540900000000001</v>
      </c>
      <c r="M11" s="61">
        <f t="shared" si="4"/>
        <v>3</v>
      </c>
      <c r="N11" s="60">
        <f>VLOOKUP($A11,'Return Data'!$B$7:$R$2292,14,0)</f>
        <v>30.926200000000001</v>
      </c>
      <c r="O11" s="61">
        <f t="shared" si="5"/>
        <v>3</v>
      </c>
      <c r="P11" s="60">
        <f>VLOOKUP($A11,'Return Data'!$B$7:$R$2292,15,0)</f>
        <v>10.4733</v>
      </c>
      <c r="Q11" s="61">
        <f t="shared" si="7"/>
        <v>13</v>
      </c>
      <c r="R11" s="60">
        <f>VLOOKUP($A11,'Return Data'!$B$7:$R$2292,16,0)</f>
        <v>13.6233</v>
      </c>
      <c r="S11" s="62">
        <f t="shared" si="6"/>
        <v>7</v>
      </c>
    </row>
    <row r="12" spans="1:20" x14ac:dyDescent="0.3">
      <c r="A12" s="58" t="s">
        <v>1826</v>
      </c>
      <c r="B12" s="59">
        <f>VLOOKUP($A12,'Return Data'!$B$7:$R$2292,3,0)</f>
        <v>45014</v>
      </c>
      <c r="C12" s="60">
        <f>VLOOKUP($A12,'Return Data'!$B$7:$R$2292,4,0)</f>
        <v>20.201699999999999</v>
      </c>
      <c r="D12" s="60">
        <f>VLOOKUP($A12,'Return Data'!$B$7:$R$2292,10,0)</f>
        <v>-3.2614999999999998</v>
      </c>
      <c r="E12" s="61">
        <f t="shared" si="0"/>
        <v>11</v>
      </c>
      <c r="F12" s="60">
        <f>VLOOKUP($A12,'Return Data'!$B$7:$R$2292,11,0)</f>
        <v>2.5398999999999998</v>
      </c>
      <c r="G12" s="61">
        <f t="shared" si="1"/>
        <v>9</v>
      </c>
      <c r="H12" s="60">
        <f>VLOOKUP($A12,'Return Data'!$B$7:$R$2292,12,0)</f>
        <v>9.1188000000000002</v>
      </c>
      <c r="I12" s="61">
        <f t="shared" si="2"/>
        <v>16</v>
      </c>
      <c r="J12" s="60">
        <f>VLOOKUP($A12,'Return Data'!$B$7:$R$2292,13,0)</f>
        <v>2.3871000000000002</v>
      </c>
      <c r="K12" s="61">
        <f t="shared" si="3"/>
        <v>15</v>
      </c>
      <c r="L12" s="60">
        <f>VLOOKUP($A12,'Return Data'!$B$7:$R$2292,17,0)</f>
        <v>10.2301</v>
      </c>
      <c r="M12" s="61">
        <f t="shared" si="4"/>
        <v>14</v>
      </c>
      <c r="N12" s="60">
        <f>VLOOKUP($A12,'Return Data'!$B$7:$R$2292,14,0)</f>
        <v>20.718299999999999</v>
      </c>
      <c r="O12" s="61">
        <f t="shared" si="5"/>
        <v>18</v>
      </c>
      <c r="P12" s="60">
        <f>VLOOKUP($A12,'Return Data'!$B$7:$R$2292,15,0)</f>
        <v>13.223699999999999</v>
      </c>
      <c r="Q12" s="61">
        <f t="shared" si="7"/>
        <v>3</v>
      </c>
      <c r="R12" s="60">
        <f>VLOOKUP($A12,'Return Data'!$B$7:$R$2292,16,0)</f>
        <v>12.4824</v>
      </c>
      <c r="S12" s="62">
        <f t="shared" si="6"/>
        <v>14</v>
      </c>
    </row>
    <row r="13" spans="1:20" x14ac:dyDescent="0.3">
      <c r="A13" s="58" t="s">
        <v>478</v>
      </c>
      <c r="B13" s="59">
        <f>VLOOKUP($A13,'Return Data'!$B$7:$R$2292,3,0)</f>
        <v>45014</v>
      </c>
      <c r="C13" s="60">
        <f>VLOOKUP($A13,'Return Data'!$B$7:$R$2292,4,0)</f>
        <v>265.37</v>
      </c>
      <c r="D13" s="60">
        <f>VLOOKUP($A13,'Return Data'!$B$7:$R$2292,10,0)</f>
        <v>-3.7223999999999999</v>
      </c>
      <c r="E13" s="61">
        <f t="shared" si="0"/>
        <v>18</v>
      </c>
      <c r="F13" s="60">
        <f>VLOOKUP($A13,'Return Data'!$B$7:$R$2292,11,0)</f>
        <v>0.94340000000000002</v>
      </c>
      <c r="G13" s="61">
        <f t="shared" si="1"/>
        <v>16</v>
      </c>
      <c r="H13" s="60">
        <f>VLOOKUP($A13,'Return Data'!$B$7:$R$2292,12,0)</f>
        <v>8.2613000000000003</v>
      </c>
      <c r="I13" s="61">
        <f t="shared" si="2"/>
        <v>21</v>
      </c>
      <c r="J13" s="60">
        <f>VLOOKUP($A13,'Return Data'!$B$7:$R$2292,13,0)</f>
        <v>0.75939999999999996</v>
      </c>
      <c r="K13" s="61">
        <f t="shared" si="3"/>
        <v>20</v>
      </c>
      <c r="L13" s="60">
        <f>VLOOKUP($A13,'Return Data'!$B$7:$R$2292,17,0)</f>
        <v>8.7113999999999994</v>
      </c>
      <c r="M13" s="61">
        <f t="shared" si="4"/>
        <v>18</v>
      </c>
      <c r="N13" s="60">
        <f>VLOOKUP($A13,'Return Data'!$B$7:$R$2292,14,0)</f>
        <v>20.2135</v>
      </c>
      <c r="O13" s="61">
        <f t="shared" si="5"/>
        <v>20</v>
      </c>
      <c r="P13" s="60">
        <f>VLOOKUP($A13,'Return Data'!$B$7:$R$2292,15,0)</f>
        <v>12.1021</v>
      </c>
      <c r="Q13" s="61">
        <f t="shared" si="7"/>
        <v>6</v>
      </c>
      <c r="R13" s="60">
        <f>VLOOKUP($A13,'Return Data'!$B$7:$R$2292,16,0)</f>
        <v>13.631399999999999</v>
      </c>
      <c r="S13" s="62">
        <f t="shared" si="6"/>
        <v>6</v>
      </c>
    </row>
    <row r="14" spans="1:20" x14ac:dyDescent="0.3">
      <c r="A14" s="58" t="s">
        <v>480</v>
      </c>
      <c r="B14" s="59">
        <f>VLOOKUP($A14,'Return Data'!$B$7:$R$2292,3,0)</f>
        <v>45014</v>
      </c>
      <c r="C14" s="60">
        <f>VLOOKUP($A14,'Return Data'!$B$7:$R$2292,4,0)</f>
        <v>246.18299999999999</v>
      </c>
      <c r="D14" s="60">
        <f>VLOOKUP($A14,'Return Data'!$B$7:$R$2292,10,0)</f>
        <v>-3.0634000000000001</v>
      </c>
      <c r="E14" s="61">
        <f t="shared" si="0"/>
        <v>9</v>
      </c>
      <c r="F14" s="60">
        <f>VLOOKUP($A14,'Return Data'!$B$7:$R$2292,11,0)</f>
        <v>0.22839999999999999</v>
      </c>
      <c r="G14" s="61">
        <f t="shared" si="1"/>
        <v>22</v>
      </c>
      <c r="H14" s="60">
        <f>VLOOKUP($A14,'Return Data'!$B$7:$R$2292,12,0)</f>
        <v>9.1454000000000004</v>
      </c>
      <c r="I14" s="61">
        <f t="shared" si="2"/>
        <v>15</v>
      </c>
      <c r="J14" s="60">
        <f>VLOOKUP($A14,'Return Data'!$B$7:$R$2292,13,0)</f>
        <v>0.45619999999999999</v>
      </c>
      <c r="K14" s="61">
        <f t="shared" si="3"/>
        <v>22</v>
      </c>
      <c r="L14" s="60">
        <f>VLOOKUP($A14,'Return Data'!$B$7:$R$2292,17,0)</f>
        <v>6.9446000000000003</v>
      </c>
      <c r="M14" s="61">
        <f t="shared" si="4"/>
        <v>26</v>
      </c>
      <c r="N14" s="60">
        <f>VLOOKUP($A14,'Return Data'!$B$7:$R$2292,14,0)</f>
        <v>19.8689</v>
      </c>
      <c r="O14" s="61">
        <f t="shared" si="5"/>
        <v>22</v>
      </c>
      <c r="P14" s="60">
        <f>VLOOKUP($A14,'Return Data'!$B$7:$R$2292,15,0)</f>
        <v>10.6098</v>
      </c>
      <c r="Q14" s="61">
        <f t="shared" si="7"/>
        <v>11</v>
      </c>
      <c r="R14" s="60">
        <f>VLOOKUP($A14,'Return Data'!$B$7:$R$2292,16,0)</f>
        <v>12.707599999999999</v>
      </c>
      <c r="S14" s="62">
        <f t="shared" si="6"/>
        <v>13</v>
      </c>
    </row>
    <row r="15" spans="1:20" x14ac:dyDescent="0.3">
      <c r="A15" s="58" t="s">
        <v>482</v>
      </c>
      <c r="B15" s="59">
        <f>VLOOKUP($A15,'Return Data'!$B$7:$R$2292,3,0)</f>
        <v>45014</v>
      </c>
      <c r="C15" s="60">
        <f>VLOOKUP($A15,'Return Data'!$B$7:$R$2292,4,0)</f>
        <v>44.12</v>
      </c>
      <c r="D15" s="60">
        <f>VLOOKUP($A15,'Return Data'!$B$7:$R$2292,10,0)</f>
        <v>-1.9556</v>
      </c>
      <c r="E15" s="61">
        <f t="shared" si="0"/>
        <v>2</v>
      </c>
      <c r="F15" s="60">
        <f>VLOOKUP($A15,'Return Data'!$B$7:$R$2292,11,0)</f>
        <v>4.4013</v>
      </c>
      <c r="G15" s="61">
        <f t="shared" si="1"/>
        <v>4</v>
      </c>
      <c r="H15" s="60">
        <f>VLOOKUP($A15,'Return Data'!$B$7:$R$2292,12,0)</f>
        <v>12.150499999999999</v>
      </c>
      <c r="I15" s="61">
        <f t="shared" si="2"/>
        <v>3</v>
      </c>
      <c r="J15" s="60">
        <f>VLOOKUP($A15,'Return Data'!$B$7:$R$2292,13,0)</f>
        <v>6.6730999999999998</v>
      </c>
      <c r="K15" s="61">
        <f t="shared" si="3"/>
        <v>2</v>
      </c>
      <c r="L15" s="60">
        <f>VLOOKUP($A15,'Return Data'!$B$7:$R$2292,17,0)</f>
        <v>14.2728</v>
      </c>
      <c r="M15" s="61">
        <f t="shared" si="4"/>
        <v>4</v>
      </c>
      <c r="N15" s="60">
        <f>VLOOKUP($A15,'Return Data'!$B$7:$R$2292,14,0)</f>
        <v>25.467700000000001</v>
      </c>
      <c r="O15" s="61">
        <f t="shared" si="5"/>
        <v>8</v>
      </c>
      <c r="P15" s="60">
        <f>VLOOKUP($A15,'Return Data'!$B$7:$R$2292,15,0)</f>
        <v>13.0288</v>
      </c>
      <c r="Q15" s="61">
        <f t="shared" si="7"/>
        <v>4</v>
      </c>
      <c r="R15" s="60">
        <f>VLOOKUP($A15,'Return Data'!$B$7:$R$2292,16,0)</f>
        <v>12.8018</v>
      </c>
      <c r="S15" s="62">
        <f t="shared" si="6"/>
        <v>11</v>
      </c>
    </row>
    <row r="16" spans="1:20" x14ac:dyDescent="0.3">
      <c r="A16" s="58" t="s">
        <v>485</v>
      </c>
      <c r="B16" s="59">
        <f>VLOOKUP($A16,'Return Data'!$B$7:$R$2292,3,0)</f>
        <v>45014</v>
      </c>
      <c r="C16" s="60">
        <f>VLOOKUP($A16,'Return Data'!$B$7:$R$2292,4,0)</f>
        <v>197.82560000000001</v>
      </c>
      <c r="D16" s="60">
        <f>VLOOKUP($A16,'Return Data'!$B$7:$R$2292,10,0)</f>
        <v>-3.2791999999999999</v>
      </c>
      <c r="E16" s="61">
        <f t="shared" si="0"/>
        <v>12</v>
      </c>
      <c r="F16" s="60">
        <f>VLOOKUP($A16,'Return Data'!$B$7:$R$2292,11,0)</f>
        <v>2.0400999999999998</v>
      </c>
      <c r="G16" s="61">
        <f t="shared" si="1"/>
        <v>11</v>
      </c>
      <c r="H16" s="60">
        <f>VLOOKUP($A16,'Return Data'!$B$7:$R$2292,12,0)</f>
        <v>10.417</v>
      </c>
      <c r="I16" s="61">
        <f t="shared" si="2"/>
        <v>6</v>
      </c>
      <c r="J16" s="60">
        <f>VLOOKUP($A16,'Return Data'!$B$7:$R$2292,13,0)</f>
        <v>4.9504000000000001</v>
      </c>
      <c r="K16" s="61">
        <f t="shared" si="3"/>
        <v>6</v>
      </c>
      <c r="L16" s="60">
        <f>VLOOKUP($A16,'Return Data'!$B$7:$R$2292,17,0)</f>
        <v>9.5114000000000001</v>
      </c>
      <c r="M16" s="61">
        <f t="shared" si="4"/>
        <v>16</v>
      </c>
      <c r="N16" s="60">
        <f>VLOOKUP($A16,'Return Data'!$B$7:$R$2292,14,0)</f>
        <v>23.432400000000001</v>
      </c>
      <c r="O16" s="61">
        <f t="shared" si="5"/>
        <v>12</v>
      </c>
      <c r="P16" s="60">
        <f>VLOOKUP($A16,'Return Data'!$B$7:$R$2292,15,0)</f>
        <v>10.715</v>
      </c>
      <c r="Q16" s="61">
        <f t="shared" si="7"/>
        <v>10</v>
      </c>
      <c r="R16" s="60">
        <f>VLOOKUP($A16,'Return Data'!$B$7:$R$2292,16,0)</f>
        <v>13.279299999999999</v>
      </c>
      <c r="S16" s="62">
        <f t="shared" si="6"/>
        <v>8</v>
      </c>
    </row>
    <row r="17" spans="1:19" x14ac:dyDescent="0.3">
      <c r="A17" s="58" t="s">
        <v>487</v>
      </c>
      <c r="B17" s="59">
        <f>VLOOKUP($A17,'Return Data'!$B$7:$R$2292,3,0)</f>
        <v>45014</v>
      </c>
      <c r="C17" s="60">
        <f>VLOOKUP($A17,'Return Data'!$B$7:$R$2292,4,0)</f>
        <v>89.462000000000003</v>
      </c>
      <c r="D17" s="60">
        <f>VLOOKUP($A17,'Return Data'!$B$7:$R$2292,10,0)</f>
        <v>-2.5712999999999999</v>
      </c>
      <c r="E17" s="61">
        <f t="shared" si="0"/>
        <v>6</v>
      </c>
      <c r="F17" s="60">
        <f>VLOOKUP($A17,'Return Data'!$B$7:$R$2292,11,0)</f>
        <v>5.1219999999999999</v>
      </c>
      <c r="G17" s="61">
        <f t="shared" si="1"/>
        <v>2</v>
      </c>
      <c r="H17" s="60">
        <f>VLOOKUP($A17,'Return Data'!$B$7:$R$2292,12,0)</f>
        <v>12.8018</v>
      </c>
      <c r="I17" s="61">
        <f t="shared" si="2"/>
        <v>2</v>
      </c>
      <c r="J17" s="60">
        <f>VLOOKUP($A17,'Return Data'!$B$7:$R$2292,13,0)</f>
        <v>6.6497000000000002</v>
      </c>
      <c r="K17" s="61">
        <f t="shared" si="3"/>
        <v>3</v>
      </c>
      <c r="L17" s="60">
        <f>VLOOKUP($A17,'Return Data'!$B$7:$R$2292,17,0)</f>
        <v>12.8552</v>
      </c>
      <c r="M17" s="61">
        <f t="shared" si="4"/>
        <v>5</v>
      </c>
      <c r="N17" s="60">
        <f>VLOOKUP($A17,'Return Data'!$B$7:$R$2292,14,0)</f>
        <v>25.896899999999999</v>
      </c>
      <c r="O17" s="61">
        <f t="shared" si="5"/>
        <v>7</v>
      </c>
      <c r="P17" s="60">
        <f>VLOOKUP($A17,'Return Data'!$B$7:$R$2292,15,0)</f>
        <v>11.316000000000001</v>
      </c>
      <c r="Q17" s="61">
        <f t="shared" si="7"/>
        <v>8</v>
      </c>
      <c r="R17" s="60">
        <f>VLOOKUP($A17,'Return Data'!$B$7:$R$2292,16,0)</f>
        <v>14.6479</v>
      </c>
      <c r="S17" s="62">
        <f t="shared" si="6"/>
        <v>4</v>
      </c>
    </row>
    <row r="18" spans="1:19" x14ac:dyDescent="0.3">
      <c r="A18" s="102" t="s">
        <v>1933</v>
      </c>
      <c r="B18" s="59">
        <f>VLOOKUP($A18,'Return Data'!$B$7:$R$2292,3,0)</f>
        <v>45014</v>
      </c>
      <c r="C18" s="60">
        <f>VLOOKUP($A18,'Return Data'!$B$7:$R$2292,4,0)</f>
        <v>39.602600000000002</v>
      </c>
      <c r="D18" s="60">
        <f>VLOOKUP($A18,'Return Data'!$B$7:$R$2292,10,0)</f>
        <v>-2.0198</v>
      </c>
      <c r="E18" s="61">
        <f t="shared" si="0"/>
        <v>3</v>
      </c>
      <c r="F18" s="60">
        <f>VLOOKUP($A18,'Return Data'!$B$7:$R$2292,11,0)</f>
        <v>0.31309999999999999</v>
      </c>
      <c r="G18" s="61">
        <f t="shared" si="1"/>
        <v>20</v>
      </c>
      <c r="H18" s="60">
        <f>VLOOKUP($A18,'Return Data'!$B$7:$R$2292,12,0)</f>
        <v>9.0921000000000003</v>
      </c>
      <c r="I18" s="61">
        <f t="shared" si="2"/>
        <v>17</v>
      </c>
      <c r="J18" s="60">
        <f>VLOOKUP($A18,'Return Data'!$B$7:$R$2292,13,0)</f>
        <v>-1.6890000000000001</v>
      </c>
      <c r="K18" s="61">
        <f t="shared" si="3"/>
        <v>26</v>
      </c>
      <c r="L18" s="60">
        <f>VLOOKUP($A18,'Return Data'!$B$7:$R$2292,17,0)</f>
        <v>6.9572000000000003</v>
      </c>
      <c r="M18" s="61">
        <f t="shared" si="4"/>
        <v>25</v>
      </c>
      <c r="N18" s="60">
        <f>VLOOKUP($A18,'Return Data'!$B$7:$R$2292,14,0)</f>
        <v>19.826599999999999</v>
      </c>
      <c r="O18" s="61">
        <f t="shared" si="5"/>
        <v>23</v>
      </c>
      <c r="P18" s="60">
        <f>VLOOKUP($A18,'Return Data'!$B$7:$R$2292,15,0)</f>
        <v>7.9947999999999997</v>
      </c>
      <c r="Q18" s="61">
        <f t="shared" si="7"/>
        <v>21</v>
      </c>
      <c r="R18" s="60">
        <f>VLOOKUP($A18,'Return Data'!$B$7:$R$2292,16,0)</f>
        <v>12.794499999999999</v>
      </c>
      <c r="S18" s="62">
        <f t="shared" si="6"/>
        <v>12</v>
      </c>
    </row>
    <row r="19" spans="1:19" x14ac:dyDescent="0.3">
      <c r="A19" s="58" t="s">
        <v>491</v>
      </c>
      <c r="B19" s="59">
        <f>VLOOKUP($A19,'Return Data'!$B$7:$R$2292,3,0)</f>
        <v>45014</v>
      </c>
      <c r="C19" s="60">
        <f>VLOOKUP($A19,'Return Data'!$B$7:$R$2292,4,0)</f>
        <v>258.42</v>
      </c>
      <c r="D19" s="60">
        <f>VLOOKUP($A19,'Return Data'!$B$7:$R$2292,10,0)</f>
        <v>-2.3281999999999998</v>
      </c>
      <c r="E19" s="61">
        <f t="shared" si="0"/>
        <v>4</v>
      </c>
      <c r="F19" s="60">
        <f>VLOOKUP($A19,'Return Data'!$B$7:$R$2292,11,0)</f>
        <v>4.2605000000000004</v>
      </c>
      <c r="G19" s="61">
        <f t="shared" si="1"/>
        <v>5</v>
      </c>
      <c r="H19" s="60">
        <f>VLOOKUP($A19,'Return Data'!$B$7:$R$2292,12,0)</f>
        <v>10.355700000000001</v>
      </c>
      <c r="I19" s="61">
        <f t="shared" si="2"/>
        <v>7</v>
      </c>
      <c r="J19" s="60">
        <f>VLOOKUP($A19,'Return Data'!$B$7:$R$2292,13,0)</f>
        <v>5.0914999999999999</v>
      </c>
      <c r="K19" s="61">
        <f t="shared" si="3"/>
        <v>5</v>
      </c>
      <c r="L19" s="60">
        <f>VLOOKUP($A19,'Return Data'!$B$7:$R$2292,17,0)</f>
        <v>19.057400000000001</v>
      </c>
      <c r="M19" s="61">
        <f t="shared" si="4"/>
        <v>2</v>
      </c>
      <c r="N19" s="60">
        <f>VLOOKUP($A19,'Return Data'!$B$7:$R$2292,14,0)</f>
        <v>31.4862</v>
      </c>
      <c r="O19" s="61">
        <f t="shared" si="5"/>
        <v>2</v>
      </c>
      <c r="P19" s="60">
        <f>VLOOKUP($A19,'Return Data'!$B$7:$R$2292,15,0)</f>
        <v>14.297599999999999</v>
      </c>
      <c r="Q19" s="61">
        <f t="shared" si="7"/>
        <v>2</v>
      </c>
      <c r="R19" s="60">
        <f>VLOOKUP($A19,'Return Data'!$B$7:$R$2292,16,0)</f>
        <v>16.065799999999999</v>
      </c>
      <c r="S19" s="62">
        <f t="shared" si="6"/>
        <v>3</v>
      </c>
    </row>
    <row r="20" spans="1:19" x14ac:dyDescent="0.3">
      <c r="A20" s="58" t="s">
        <v>493</v>
      </c>
      <c r="B20" s="59">
        <f>VLOOKUP($A20,'Return Data'!$B$7:$R$2292,3,0)</f>
        <v>45014</v>
      </c>
      <c r="C20" s="60">
        <f>VLOOKUP($A20,'Return Data'!$B$7:$R$2292,4,0)</f>
        <v>16.592400000000001</v>
      </c>
      <c r="D20" s="60">
        <f>VLOOKUP($A20,'Return Data'!$B$7:$R$2292,10,0)</f>
        <v>-4.9108000000000001</v>
      </c>
      <c r="E20" s="61">
        <f t="shared" si="0"/>
        <v>26</v>
      </c>
      <c r="F20" s="60">
        <f>VLOOKUP($A20,'Return Data'!$B$7:$R$2292,11,0)</f>
        <v>0.3921</v>
      </c>
      <c r="G20" s="61">
        <f t="shared" si="1"/>
        <v>19</v>
      </c>
      <c r="H20" s="60">
        <f>VLOOKUP($A20,'Return Data'!$B$7:$R$2292,12,0)</f>
        <v>6.7755999999999998</v>
      </c>
      <c r="I20" s="61">
        <f t="shared" si="2"/>
        <v>25</v>
      </c>
      <c r="J20" s="60">
        <f>VLOOKUP($A20,'Return Data'!$B$7:$R$2292,13,0)</f>
        <v>-2.6398999999999999</v>
      </c>
      <c r="K20" s="61">
        <f t="shared" si="3"/>
        <v>27</v>
      </c>
      <c r="L20" s="60">
        <f>VLOOKUP($A20,'Return Data'!$B$7:$R$2292,17,0)</f>
        <v>6.9805000000000001</v>
      </c>
      <c r="M20" s="61">
        <f t="shared" si="4"/>
        <v>24</v>
      </c>
      <c r="N20" s="60">
        <f>VLOOKUP($A20,'Return Data'!$B$7:$R$2292,14,0)</f>
        <v>17.839700000000001</v>
      </c>
      <c r="O20" s="61">
        <f t="shared" si="5"/>
        <v>27</v>
      </c>
      <c r="P20" s="60">
        <f>VLOOKUP($A20,'Return Data'!$B$7:$R$2292,15,0)</f>
        <v>6.6284000000000001</v>
      </c>
      <c r="Q20" s="61">
        <f t="shared" si="7"/>
        <v>23</v>
      </c>
      <c r="R20" s="60">
        <f>VLOOKUP($A20,'Return Data'!$B$7:$R$2292,16,0)</f>
        <v>8.1931999999999992</v>
      </c>
      <c r="S20" s="62">
        <f t="shared" si="6"/>
        <v>30</v>
      </c>
    </row>
    <row r="21" spans="1:19" x14ac:dyDescent="0.3">
      <c r="A21" s="58" t="s">
        <v>494</v>
      </c>
      <c r="B21" s="59">
        <f>VLOOKUP($A21,'Return Data'!$B$7:$R$2292,3,0)</f>
        <v>45014</v>
      </c>
      <c r="C21" s="60">
        <f>VLOOKUP($A21,'Return Data'!$B$7:$R$2292,4,0)</f>
        <v>15.868399999999999</v>
      </c>
      <c r="D21" s="60">
        <f>VLOOKUP($A21,'Return Data'!$B$7:$R$2292,10,0)</f>
        <v>-3.762</v>
      </c>
      <c r="E21" s="61">
        <f t="shared" si="0"/>
        <v>19</v>
      </c>
      <c r="F21" s="60">
        <f>VLOOKUP($A21,'Return Data'!$B$7:$R$2292,11,0)</f>
        <v>3.2010999999999998</v>
      </c>
      <c r="G21" s="61">
        <f t="shared" si="1"/>
        <v>6</v>
      </c>
      <c r="H21" s="60">
        <f>VLOOKUP($A21,'Return Data'!$B$7:$R$2292,12,0)</f>
        <v>10.0482</v>
      </c>
      <c r="I21" s="61">
        <f t="shared" si="2"/>
        <v>10</v>
      </c>
      <c r="J21" s="60">
        <f>VLOOKUP($A21,'Return Data'!$B$7:$R$2292,13,0)</f>
        <v>3.6886000000000001</v>
      </c>
      <c r="K21" s="61">
        <f t="shared" si="3"/>
        <v>10</v>
      </c>
      <c r="L21" s="60">
        <f>VLOOKUP($A21,'Return Data'!$B$7:$R$2292,17,0)</f>
        <v>8.4289000000000005</v>
      </c>
      <c r="M21" s="61">
        <f t="shared" si="4"/>
        <v>19</v>
      </c>
      <c r="N21" s="60">
        <f>VLOOKUP($A21,'Return Data'!$B$7:$R$2292,14,0)</f>
        <v>20.753299999999999</v>
      </c>
      <c r="O21" s="61">
        <f t="shared" si="5"/>
        <v>17</v>
      </c>
      <c r="P21" s="60"/>
      <c r="Q21" s="61"/>
      <c r="R21" s="60">
        <f>VLOOKUP($A21,'Return Data'!$B$7:$R$2292,16,0)</f>
        <v>11.3551</v>
      </c>
      <c r="S21" s="62">
        <f t="shared" si="6"/>
        <v>20</v>
      </c>
    </row>
    <row r="22" spans="1:19" x14ac:dyDescent="0.3">
      <c r="A22" s="58" t="s">
        <v>496</v>
      </c>
      <c r="B22" s="59">
        <f>VLOOKUP($A22,'Return Data'!$B$7:$R$2292,3,0)</f>
        <v>45014</v>
      </c>
      <c r="C22" s="60">
        <f>VLOOKUP($A22,'Return Data'!$B$7:$R$2292,4,0)</f>
        <v>15.0649</v>
      </c>
      <c r="D22" s="60">
        <f>VLOOKUP($A22,'Return Data'!$B$7:$R$2292,10,0)</f>
        <v>-3.4925999999999999</v>
      </c>
      <c r="E22" s="61">
        <f t="shared" si="0"/>
        <v>13</v>
      </c>
      <c r="F22" s="60">
        <f>VLOOKUP($A22,'Return Data'!$B$7:$R$2292,11,0)</f>
        <v>0.3029</v>
      </c>
      <c r="G22" s="61">
        <f t="shared" si="1"/>
        <v>21</v>
      </c>
      <c r="H22" s="60">
        <f>VLOOKUP($A22,'Return Data'!$B$7:$R$2292,12,0)</f>
        <v>8.3564000000000007</v>
      </c>
      <c r="I22" s="61">
        <f t="shared" si="2"/>
        <v>20</v>
      </c>
      <c r="J22" s="60">
        <f>VLOOKUP($A22,'Return Data'!$B$7:$R$2292,13,0)</f>
        <v>1.3339000000000001</v>
      </c>
      <c r="K22" s="61">
        <f t="shared" si="3"/>
        <v>18</v>
      </c>
      <c r="L22" s="60">
        <f>VLOOKUP($A22,'Return Data'!$B$7:$R$2292,17,0)</f>
        <v>7.6502999999999997</v>
      </c>
      <c r="M22" s="61">
        <f t="shared" si="4"/>
        <v>22</v>
      </c>
      <c r="N22" s="60">
        <f>VLOOKUP($A22,'Return Data'!$B$7:$R$2292,14,0)</f>
        <v>18.3035</v>
      </c>
      <c r="O22" s="61">
        <f t="shared" si="5"/>
        <v>25</v>
      </c>
      <c r="P22" s="60"/>
      <c r="Q22" s="61"/>
      <c r="R22" s="60">
        <f>VLOOKUP($A22,'Return Data'!$B$7:$R$2292,16,0)</f>
        <v>9.0140999999999991</v>
      </c>
      <c r="S22" s="62">
        <f t="shared" si="6"/>
        <v>29</v>
      </c>
    </row>
    <row r="23" spans="1:19" x14ac:dyDescent="0.3">
      <c r="A23" s="58" t="s">
        <v>499</v>
      </c>
      <c r="B23" s="59">
        <f>VLOOKUP($A23,'Return Data'!$B$7:$R$2292,3,0)</f>
        <v>45014</v>
      </c>
      <c r="C23" s="60">
        <f>VLOOKUP($A23,'Return Data'!$B$7:$R$2292,4,0)</f>
        <v>77.641400000000004</v>
      </c>
      <c r="D23" s="60">
        <f>VLOOKUP($A23,'Return Data'!$B$7:$R$2292,10,0)</f>
        <v>-2.9135</v>
      </c>
      <c r="E23" s="61">
        <f t="shared" si="0"/>
        <v>7</v>
      </c>
      <c r="F23" s="60">
        <f>VLOOKUP($A23,'Return Data'!$B$7:$R$2292,11,0)</f>
        <v>5.3719000000000001</v>
      </c>
      <c r="G23" s="61">
        <f t="shared" si="1"/>
        <v>1</v>
      </c>
      <c r="H23" s="60">
        <f>VLOOKUP($A23,'Return Data'!$B$7:$R$2292,12,0)</f>
        <v>13.0181</v>
      </c>
      <c r="I23" s="61">
        <f t="shared" si="2"/>
        <v>1</v>
      </c>
      <c r="J23" s="60">
        <f>VLOOKUP($A23,'Return Data'!$B$7:$R$2292,13,0)</f>
        <v>6.7045000000000003</v>
      </c>
      <c r="K23" s="61">
        <f t="shared" si="3"/>
        <v>1</v>
      </c>
      <c r="L23" s="60">
        <f>VLOOKUP($A23,'Return Data'!$B$7:$R$2292,17,0)</f>
        <v>11.2859</v>
      </c>
      <c r="M23" s="61">
        <f t="shared" si="4"/>
        <v>9</v>
      </c>
      <c r="N23" s="60">
        <f>VLOOKUP($A23,'Return Data'!$B$7:$R$2292,14,0)</f>
        <v>29.550699999999999</v>
      </c>
      <c r="O23" s="61">
        <f t="shared" si="5"/>
        <v>4</v>
      </c>
      <c r="P23" s="60">
        <f>VLOOKUP($A23,'Return Data'!$B$7:$R$2292,15,0)</f>
        <v>11.0122</v>
      </c>
      <c r="Q23" s="61">
        <f>RANK(P23,P$8:P$37,0)</f>
        <v>9</v>
      </c>
      <c r="R23" s="60">
        <f>VLOOKUP($A23,'Return Data'!$B$7:$R$2292,16,0)</f>
        <v>11.6965</v>
      </c>
      <c r="S23" s="62">
        <f t="shared" si="6"/>
        <v>18</v>
      </c>
    </row>
    <row r="24" spans="1:19" x14ac:dyDescent="0.3">
      <c r="A24" s="108" t="s">
        <v>1588</v>
      </c>
      <c r="B24" s="59">
        <f>VLOOKUP($A24,'Return Data'!$B$7:$R$2292,3,0)</f>
        <v>45014</v>
      </c>
      <c r="C24" s="60">
        <f>VLOOKUP($A24,'Return Data'!$B$7:$R$2292,4,0)</f>
        <v>46.152000000000001</v>
      </c>
      <c r="D24" s="60">
        <f>VLOOKUP($A24,'Return Data'!$B$7:$R$2292,10,0)</f>
        <v>-2.5670999999999999</v>
      </c>
      <c r="E24" s="61">
        <f t="shared" si="0"/>
        <v>5</v>
      </c>
      <c r="F24" s="60">
        <f>VLOOKUP($A24,'Return Data'!$B$7:$R$2292,11,0)</f>
        <v>1.7774000000000001</v>
      </c>
      <c r="G24" s="61">
        <f t="shared" si="1"/>
        <v>14</v>
      </c>
      <c r="H24" s="60">
        <f>VLOOKUP($A24,'Return Data'!$B$7:$R$2292,12,0)</f>
        <v>9.8125</v>
      </c>
      <c r="I24" s="61">
        <f t="shared" si="2"/>
        <v>11</v>
      </c>
      <c r="J24" s="60">
        <f>VLOOKUP($A24,'Return Data'!$B$7:$R$2292,13,0)</f>
        <v>4.1195000000000004</v>
      </c>
      <c r="K24" s="61">
        <f t="shared" si="3"/>
        <v>9</v>
      </c>
      <c r="L24" s="60">
        <f>VLOOKUP($A24,'Return Data'!$B$7:$R$2292,17,0)</f>
        <v>11.622400000000001</v>
      </c>
      <c r="M24" s="61">
        <f t="shared" si="4"/>
        <v>8</v>
      </c>
      <c r="N24" s="60">
        <f>VLOOKUP($A24,'Return Data'!$B$7:$R$2292,14,0)</f>
        <v>27.636299999999999</v>
      </c>
      <c r="O24" s="61">
        <f t="shared" si="5"/>
        <v>5</v>
      </c>
      <c r="P24" s="60">
        <f>VLOOKUP($A24,'Return Data'!$B$7:$R$2292,15,0)</f>
        <v>12.6823</v>
      </c>
      <c r="Q24" s="61">
        <f>RANK(P24,P$8:P$37,0)</f>
        <v>5</v>
      </c>
      <c r="R24" s="60">
        <f>VLOOKUP($A24,'Return Data'!$B$7:$R$2292,16,0)</f>
        <v>11.902200000000001</v>
      </c>
      <c r="S24" s="62">
        <f t="shared" si="6"/>
        <v>17</v>
      </c>
    </row>
    <row r="25" spans="1:19" x14ac:dyDescent="0.3">
      <c r="A25" s="58" t="s">
        <v>501</v>
      </c>
      <c r="B25" s="59">
        <f>VLOOKUP($A25,'Return Data'!$B$7:$R$2292,3,0)</f>
        <v>45014</v>
      </c>
      <c r="C25" s="60">
        <f>VLOOKUP($A25,'Return Data'!$B$7:$R$2292,4,0)</f>
        <v>145.8613</v>
      </c>
      <c r="D25" s="60">
        <f>VLOOKUP($A25,'Return Data'!$B$7:$R$2292,10,0)</f>
        <v>-3.4971999999999999</v>
      </c>
      <c r="E25" s="61">
        <f t="shared" si="0"/>
        <v>14</v>
      </c>
      <c r="F25" s="60">
        <f>VLOOKUP($A25,'Return Data'!$B$7:$R$2292,11,0)</f>
        <v>-0.35070000000000001</v>
      </c>
      <c r="G25" s="61">
        <f t="shared" si="1"/>
        <v>25</v>
      </c>
      <c r="H25" s="60">
        <f>VLOOKUP($A25,'Return Data'!$B$7:$R$2292,12,0)</f>
        <v>6.1387999999999998</v>
      </c>
      <c r="I25" s="61">
        <f t="shared" si="2"/>
        <v>26</v>
      </c>
      <c r="J25" s="60">
        <f>VLOOKUP($A25,'Return Data'!$B$7:$R$2292,13,0)</f>
        <v>-0.4012</v>
      </c>
      <c r="K25" s="61">
        <f t="shared" si="3"/>
        <v>25</v>
      </c>
      <c r="L25" s="60">
        <f>VLOOKUP($A25,'Return Data'!$B$7:$R$2292,17,0)</f>
        <v>5.5029000000000003</v>
      </c>
      <c r="M25" s="61">
        <f t="shared" si="4"/>
        <v>30</v>
      </c>
      <c r="N25" s="60">
        <f>VLOOKUP($A25,'Return Data'!$B$7:$R$2292,14,0)</f>
        <v>15.193099999999999</v>
      </c>
      <c r="O25" s="61">
        <f t="shared" si="5"/>
        <v>30</v>
      </c>
      <c r="P25" s="60">
        <f>VLOOKUP($A25,'Return Data'!$B$7:$R$2292,15,0)</f>
        <v>8.2178000000000004</v>
      </c>
      <c r="Q25" s="61">
        <f>RANK(P25,P$8:P$37,0)</f>
        <v>20</v>
      </c>
      <c r="R25" s="60">
        <f>VLOOKUP($A25,'Return Data'!$B$7:$R$2292,16,0)</f>
        <v>9.0794999999999995</v>
      </c>
      <c r="S25" s="62">
        <f t="shared" si="6"/>
        <v>28</v>
      </c>
    </row>
    <row r="26" spans="1:19" x14ac:dyDescent="0.3">
      <c r="A26" s="58" t="s">
        <v>1992</v>
      </c>
      <c r="B26" s="59">
        <f>VLOOKUP($A26,'Return Data'!$B$7:$R$2292,3,0)</f>
        <v>45014</v>
      </c>
      <c r="C26" s="60">
        <f>VLOOKUP($A26,'Return Data'!$B$7:$R$2292,4,0)</f>
        <v>18.0564</v>
      </c>
      <c r="D26" s="60">
        <f>VLOOKUP($A26,'Return Data'!$B$7:$R$2292,10,0)</f>
        <v>-3.6086999999999998</v>
      </c>
      <c r="E26" s="61">
        <f t="shared" si="0"/>
        <v>15</v>
      </c>
      <c r="F26" s="60">
        <f>VLOOKUP($A26,'Return Data'!$B$7:$R$2292,11,0)</f>
        <v>2.0297000000000001</v>
      </c>
      <c r="G26" s="61">
        <f t="shared" si="1"/>
        <v>12</v>
      </c>
      <c r="H26" s="60">
        <f>VLOOKUP($A26,'Return Data'!$B$7:$R$2292,12,0)</f>
        <v>10.160500000000001</v>
      </c>
      <c r="I26" s="61">
        <f t="shared" si="2"/>
        <v>9</v>
      </c>
      <c r="J26" s="60">
        <f>VLOOKUP($A26,'Return Data'!$B$7:$R$2292,13,0)</f>
        <v>1.9496</v>
      </c>
      <c r="K26" s="61">
        <f t="shared" si="3"/>
        <v>16</v>
      </c>
      <c r="L26" s="60">
        <f>VLOOKUP($A26,'Return Data'!$B$7:$R$2292,17,0)</f>
        <v>12.4316</v>
      </c>
      <c r="M26" s="61">
        <f t="shared" si="4"/>
        <v>6</v>
      </c>
      <c r="N26" s="60">
        <f>VLOOKUP($A26,'Return Data'!$B$7:$R$2292,14,0)</f>
        <v>25.236799999999999</v>
      </c>
      <c r="O26" s="61">
        <f t="shared" si="5"/>
        <v>9</v>
      </c>
      <c r="P26" s="60"/>
      <c r="Q26" s="61"/>
      <c r="R26" s="60">
        <f>VLOOKUP($A26,'Return Data'!$B$7:$R$2292,16,0)</f>
        <v>17.337499999999999</v>
      </c>
      <c r="S26" s="62">
        <f t="shared" si="6"/>
        <v>1</v>
      </c>
    </row>
    <row r="27" spans="1:19" x14ac:dyDescent="0.3">
      <c r="A27" s="58" t="s">
        <v>503</v>
      </c>
      <c r="B27" s="59">
        <f>VLOOKUP($A27,'Return Data'!$B$7:$R$2292,3,0)</f>
        <v>45014</v>
      </c>
      <c r="C27" s="60">
        <f>VLOOKUP($A27,'Return Data'!$B$7:$R$2292,4,0)</f>
        <v>24.417999999999999</v>
      </c>
      <c r="D27" s="60">
        <f>VLOOKUP($A27,'Return Data'!$B$7:$R$2292,10,0)</f>
        <v>-4.1227999999999998</v>
      </c>
      <c r="E27" s="61">
        <f t="shared" si="0"/>
        <v>24</v>
      </c>
      <c r="F27" s="60">
        <f>VLOOKUP($A27,'Return Data'!$B$7:$R$2292,11,0)</f>
        <v>0.99260000000000004</v>
      </c>
      <c r="G27" s="61">
        <f t="shared" si="1"/>
        <v>15</v>
      </c>
      <c r="H27" s="60">
        <f>VLOOKUP($A27,'Return Data'!$B$7:$R$2292,12,0)</f>
        <v>7.9105999999999996</v>
      </c>
      <c r="I27" s="61">
        <f t="shared" si="2"/>
        <v>22</v>
      </c>
      <c r="J27" s="60">
        <f>VLOOKUP($A27,'Return Data'!$B$7:$R$2292,13,0)</f>
        <v>1.3784000000000001</v>
      </c>
      <c r="K27" s="61">
        <f t="shared" si="3"/>
        <v>17</v>
      </c>
      <c r="L27" s="60">
        <f>VLOOKUP($A27,'Return Data'!$B$7:$R$2292,17,0)</f>
        <v>9.2241999999999997</v>
      </c>
      <c r="M27" s="61">
        <f t="shared" si="4"/>
        <v>17</v>
      </c>
      <c r="N27" s="60">
        <f>VLOOKUP($A27,'Return Data'!$B$7:$R$2292,14,0)</f>
        <v>22.143899999999999</v>
      </c>
      <c r="O27" s="61">
        <f t="shared" si="5"/>
        <v>14</v>
      </c>
      <c r="P27" s="60">
        <f>VLOOKUP($A27,'Return Data'!$B$7:$R$2292,15,0)</f>
        <v>12.0953</v>
      </c>
      <c r="Q27" s="61">
        <f>RANK(P27,P$8:P$37,0)</f>
        <v>7</v>
      </c>
      <c r="R27" s="60">
        <f>VLOOKUP($A27,'Return Data'!$B$7:$R$2292,16,0)</f>
        <v>12.3416</v>
      </c>
      <c r="S27" s="62">
        <f t="shared" si="6"/>
        <v>15</v>
      </c>
    </row>
    <row r="28" spans="1:19" x14ac:dyDescent="0.3">
      <c r="A28" s="58" t="s">
        <v>505</v>
      </c>
      <c r="B28" s="59">
        <f>VLOOKUP($A28,'Return Data'!$B$7:$R$2292,3,0)</f>
        <v>45014</v>
      </c>
      <c r="C28" s="60">
        <f>VLOOKUP($A28,'Return Data'!$B$7:$R$2292,4,0)</f>
        <v>16.095600000000001</v>
      </c>
      <c r="D28" s="60">
        <f>VLOOKUP($A28,'Return Data'!$B$7:$R$2292,10,0)</f>
        <v>-3.9946000000000002</v>
      </c>
      <c r="E28" s="61">
        <f t="shared" si="0"/>
        <v>23</v>
      </c>
      <c r="F28" s="60">
        <f>VLOOKUP($A28,'Return Data'!$B$7:$R$2292,11,0)</f>
        <v>0.1905</v>
      </c>
      <c r="G28" s="61">
        <f t="shared" si="1"/>
        <v>23</v>
      </c>
      <c r="H28" s="60">
        <f>VLOOKUP($A28,'Return Data'!$B$7:$R$2292,12,0)</f>
        <v>8.4120000000000008</v>
      </c>
      <c r="I28" s="61">
        <f t="shared" si="2"/>
        <v>19</v>
      </c>
      <c r="J28" s="60">
        <f>VLOOKUP($A28,'Return Data'!$B$7:$R$2292,13,0)</f>
        <v>4.8593999999999999</v>
      </c>
      <c r="K28" s="61">
        <f t="shared" si="3"/>
        <v>7</v>
      </c>
      <c r="L28" s="60">
        <f>VLOOKUP($A28,'Return Data'!$B$7:$R$2292,17,0)</f>
        <v>6.4147999999999996</v>
      </c>
      <c r="M28" s="61">
        <f t="shared" si="4"/>
        <v>28</v>
      </c>
      <c r="N28" s="60">
        <f>VLOOKUP($A28,'Return Data'!$B$7:$R$2292,14,0)</f>
        <v>18.115300000000001</v>
      </c>
      <c r="O28" s="61">
        <f t="shared" si="5"/>
        <v>26</v>
      </c>
      <c r="P28" s="60"/>
      <c r="Q28" s="61"/>
      <c r="R28" s="60">
        <f>VLOOKUP($A28,'Return Data'!$B$7:$R$2292,16,0)</f>
        <v>11.053699999999999</v>
      </c>
      <c r="S28" s="62">
        <f t="shared" si="6"/>
        <v>21</v>
      </c>
    </row>
    <row r="29" spans="1:19" x14ac:dyDescent="0.3">
      <c r="A29" s="58" t="s">
        <v>1735</v>
      </c>
      <c r="B29" s="59">
        <f>VLOOKUP($A29,'Return Data'!$B$7:$R$2292,3,0)</f>
        <v>45014</v>
      </c>
      <c r="C29" s="60">
        <f>VLOOKUP($A29,'Return Data'!$B$7:$R$2292,4,0)</f>
        <v>15.424799999999999</v>
      </c>
      <c r="D29" s="60">
        <f>VLOOKUP($A29,'Return Data'!$B$7:$R$2292,10,0)</f>
        <v>-3.0649000000000002</v>
      </c>
      <c r="E29" s="61">
        <f t="shared" si="0"/>
        <v>10</v>
      </c>
      <c r="F29" s="60">
        <f>VLOOKUP($A29,'Return Data'!$B$7:$R$2292,11,0)</f>
        <v>1.8629</v>
      </c>
      <c r="G29" s="61">
        <f t="shared" si="1"/>
        <v>13</v>
      </c>
      <c r="H29" s="60">
        <f>VLOOKUP($A29,'Return Data'!$B$7:$R$2292,12,0)</f>
        <v>9.2423000000000002</v>
      </c>
      <c r="I29" s="61">
        <f t="shared" si="2"/>
        <v>14</v>
      </c>
      <c r="J29" s="60">
        <f>VLOOKUP($A29,'Return Data'!$B$7:$R$2292,13,0)</f>
        <v>2.5285000000000002</v>
      </c>
      <c r="K29" s="61">
        <f t="shared" si="3"/>
        <v>14</v>
      </c>
      <c r="L29" s="60">
        <f>VLOOKUP($A29,'Return Data'!$B$7:$R$2292,17,0)</f>
        <v>10.569000000000001</v>
      </c>
      <c r="M29" s="61">
        <f t="shared" si="4"/>
        <v>12</v>
      </c>
      <c r="N29" s="60">
        <f>VLOOKUP($A29,'Return Data'!$B$7:$R$2292,14,0)</f>
        <v>20.178599999999999</v>
      </c>
      <c r="O29" s="61">
        <f t="shared" si="5"/>
        <v>21</v>
      </c>
      <c r="P29" s="60"/>
      <c r="Q29" s="61"/>
      <c r="R29" s="60">
        <f>VLOOKUP($A29,'Return Data'!$B$7:$R$2292,16,0)</f>
        <v>9.218</v>
      </c>
      <c r="S29" s="62">
        <f t="shared" si="6"/>
        <v>27</v>
      </c>
    </row>
    <row r="30" spans="1:19" x14ac:dyDescent="0.3">
      <c r="A30" s="58" t="s">
        <v>508</v>
      </c>
      <c r="B30" s="59">
        <f>VLOOKUP($A30,'Return Data'!$B$7:$R$2292,3,0)</f>
        <v>45014</v>
      </c>
      <c r="C30" s="60">
        <f>VLOOKUP($A30,'Return Data'!$B$7:$R$2292,4,0)</f>
        <v>74.909599999999998</v>
      </c>
      <c r="D30" s="60">
        <f>VLOOKUP($A30,'Return Data'!$B$7:$R$2292,10,0)</f>
        <v>-3.8307000000000002</v>
      </c>
      <c r="E30" s="61">
        <f t="shared" si="0"/>
        <v>22</v>
      </c>
      <c r="F30" s="60">
        <f>VLOOKUP($A30,'Return Data'!$B$7:$R$2292,11,0)</f>
        <v>2.9346000000000001</v>
      </c>
      <c r="G30" s="61">
        <f t="shared" si="1"/>
        <v>7</v>
      </c>
      <c r="H30" s="60">
        <f>VLOOKUP($A30,'Return Data'!$B$7:$R$2292,12,0)</f>
        <v>10.1724</v>
      </c>
      <c r="I30" s="61">
        <f t="shared" si="2"/>
        <v>8</v>
      </c>
      <c r="J30" s="60">
        <f>VLOOKUP($A30,'Return Data'!$B$7:$R$2292,13,0)</f>
        <v>3.6091000000000002</v>
      </c>
      <c r="K30" s="61">
        <f t="shared" si="3"/>
        <v>11</v>
      </c>
      <c r="L30" s="60">
        <f>VLOOKUP($A30,'Return Data'!$B$7:$R$2292,17,0)</f>
        <v>10.787100000000001</v>
      </c>
      <c r="M30" s="61">
        <f t="shared" si="4"/>
        <v>11</v>
      </c>
      <c r="N30" s="60">
        <f>VLOOKUP($A30,'Return Data'!$B$7:$R$2292,14,0)</f>
        <v>24.880500000000001</v>
      </c>
      <c r="O30" s="61">
        <f t="shared" si="5"/>
        <v>10</v>
      </c>
      <c r="P30" s="60">
        <f>VLOOKUP($A30,'Return Data'!$B$7:$R$2292,15,0)</f>
        <v>5.7763</v>
      </c>
      <c r="Q30" s="61">
        <f t="shared" ref="Q30:Q37" si="8">RANK(P30,P$8:P$37,0)</f>
        <v>24</v>
      </c>
      <c r="R30" s="60">
        <f>VLOOKUP($A30,'Return Data'!$B$7:$R$2292,16,0)</f>
        <v>10.9717</v>
      </c>
      <c r="S30" s="62">
        <f t="shared" si="6"/>
        <v>22</v>
      </c>
    </row>
    <row r="31" spans="1:19" x14ac:dyDescent="0.3">
      <c r="A31" s="58" t="s">
        <v>514</v>
      </c>
      <c r="B31" s="59">
        <f>VLOOKUP($A31,'Return Data'!$B$7:$R$2292,3,0)</f>
        <v>45014</v>
      </c>
      <c r="C31" s="60">
        <f>VLOOKUP($A31,'Return Data'!$B$7:$R$2292,4,0)</f>
        <v>106.24</v>
      </c>
      <c r="D31" s="60">
        <f>VLOOKUP($A31,'Return Data'!$B$7:$R$2292,10,0)</f>
        <v>-1.3372999999999999</v>
      </c>
      <c r="E31" s="61">
        <f t="shared" si="0"/>
        <v>1</v>
      </c>
      <c r="F31" s="60">
        <f>VLOOKUP($A31,'Return Data'!$B$7:$R$2292,11,0)</f>
        <v>4.7422000000000004</v>
      </c>
      <c r="G31" s="61">
        <f t="shared" si="1"/>
        <v>3</v>
      </c>
      <c r="H31" s="60">
        <f>VLOOKUP($A31,'Return Data'!$B$7:$R$2292,12,0)</f>
        <v>11.5732</v>
      </c>
      <c r="I31" s="61">
        <f t="shared" si="2"/>
        <v>4</v>
      </c>
      <c r="J31" s="60">
        <f>VLOOKUP($A31,'Return Data'!$B$7:$R$2292,13,0)</f>
        <v>3.2759999999999998</v>
      </c>
      <c r="K31" s="61">
        <f t="shared" si="3"/>
        <v>13</v>
      </c>
      <c r="L31" s="60">
        <f>VLOOKUP($A31,'Return Data'!$B$7:$R$2292,17,0)</f>
        <v>8.2882999999999996</v>
      </c>
      <c r="M31" s="61">
        <f t="shared" si="4"/>
        <v>20</v>
      </c>
      <c r="N31" s="60">
        <f>VLOOKUP($A31,'Return Data'!$B$7:$R$2292,14,0)</f>
        <v>20.3203</v>
      </c>
      <c r="O31" s="61">
        <f t="shared" si="5"/>
        <v>19</v>
      </c>
      <c r="P31" s="60">
        <f>VLOOKUP($A31,'Return Data'!$B$7:$R$2292,15,0)</f>
        <v>8.8041999999999998</v>
      </c>
      <c r="Q31" s="61">
        <f t="shared" si="8"/>
        <v>18</v>
      </c>
      <c r="R31" s="60">
        <f>VLOOKUP($A31,'Return Data'!$B$7:$R$2292,16,0)</f>
        <v>10.883599999999999</v>
      </c>
      <c r="S31" s="62">
        <f t="shared" si="6"/>
        <v>23</v>
      </c>
    </row>
    <row r="32" spans="1:19" x14ac:dyDescent="0.3">
      <c r="A32" s="58" t="s">
        <v>516</v>
      </c>
      <c r="B32" s="59">
        <f>VLOOKUP($A32,'Return Data'!$B$7:$R$2292,3,0)</f>
        <v>45014</v>
      </c>
      <c r="C32" s="60">
        <f>VLOOKUP($A32,'Return Data'!$B$7:$R$2292,4,0)</f>
        <v>301.40460000000002</v>
      </c>
      <c r="D32" s="60">
        <f>VLOOKUP($A32,'Return Data'!$B$7:$R$2292,10,0)</f>
        <v>-7.8022999999999998</v>
      </c>
      <c r="E32" s="61">
        <f t="shared" si="0"/>
        <v>30</v>
      </c>
      <c r="F32" s="60">
        <f>VLOOKUP($A32,'Return Data'!$B$7:$R$2292,11,0)</f>
        <v>-3.4392</v>
      </c>
      <c r="G32" s="61">
        <f t="shared" si="1"/>
        <v>29</v>
      </c>
      <c r="H32" s="60">
        <f>VLOOKUP($A32,'Return Data'!$B$7:$R$2292,12,0)</f>
        <v>8.8337000000000003</v>
      </c>
      <c r="I32" s="61">
        <f t="shared" si="2"/>
        <v>18</v>
      </c>
      <c r="J32" s="60">
        <f>VLOOKUP($A32,'Return Data'!$B$7:$R$2292,13,0)</f>
        <v>3.3801000000000001</v>
      </c>
      <c r="K32" s="61">
        <f t="shared" si="3"/>
        <v>12</v>
      </c>
      <c r="L32" s="60">
        <f>VLOOKUP($A32,'Return Data'!$B$7:$R$2292,17,0)</f>
        <v>19.096</v>
      </c>
      <c r="M32" s="61">
        <f t="shared" si="4"/>
        <v>1</v>
      </c>
      <c r="N32" s="60">
        <f>VLOOKUP($A32,'Return Data'!$B$7:$R$2292,14,0)</f>
        <v>38.560699999999997</v>
      </c>
      <c r="O32" s="61">
        <f t="shared" si="5"/>
        <v>1</v>
      </c>
      <c r="P32" s="60">
        <f>VLOOKUP($A32,'Return Data'!$B$7:$R$2292,15,0)</f>
        <v>18.956600000000002</v>
      </c>
      <c r="Q32" s="61">
        <f t="shared" si="8"/>
        <v>1</v>
      </c>
      <c r="R32" s="60">
        <f>VLOOKUP($A32,'Return Data'!$B$7:$R$2292,16,0)</f>
        <v>16.448399999999999</v>
      </c>
      <c r="S32" s="62">
        <f t="shared" si="6"/>
        <v>2</v>
      </c>
    </row>
    <row r="33" spans="1:19" x14ac:dyDescent="0.3">
      <c r="A33" s="58" t="s">
        <v>1592</v>
      </c>
      <c r="B33" s="59">
        <f>VLOOKUP($A33,'Return Data'!$B$7:$R$2292,3,0)</f>
        <v>45014</v>
      </c>
      <c r="C33" s="60">
        <f>VLOOKUP($A33,'Return Data'!$B$7:$R$2292,4,0)</f>
        <v>213.32669999999999</v>
      </c>
      <c r="D33" s="60">
        <f>VLOOKUP($A33,'Return Data'!$B$7:$R$2292,10,0)</f>
        <v>-5.6614000000000004</v>
      </c>
      <c r="E33" s="61">
        <f t="shared" si="0"/>
        <v>28</v>
      </c>
      <c r="F33" s="60">
        <f>VLOOKUP($A33,'Return Data'!$B$7:$R$2292,11,0)</f>
        <v>-2.2806999999999999</v>
      </c>
      <c r="G33" s="61">
        <f t="shared" si="1"/>
        <v>28</v>
      </c>
      <c r="H33" s="60">
        <f>VLOOKUP($A33,'Return Data'!$B$7:$R$2292,12,0)</f>
        <v>4.9809999999999999</v>
      </c>
      <c r="I33" s="61">
        <f t="shared" si="2"/>
        <v>28</v>
      </c>
      <c r="J33" s="60">
        <f>VLOOKUP($A33,'Return Data'!$B$7:$R$2292,13,0)</f>
        <v>-2.7450999999999999</v>
      </c>
      <c r="K33" s="61">
        <f t="shared" si="3"/>
        <v>28</v>
      </c>
      <c r="L33" s="60">
        <f>VLOOKUP($A33,'Return Data'!$B$7:$R$2292,17,0)</f>
        <v>7.8888999999999996</v>
      </c>
      <c r="M33" s="61">
        <f t="shared" si="4"/>
        <v>21</v>
      </c>
      <c r="N33" s="60">
        <f>VLOOKUP($A33,'Return Data'!$B$7:$R$2292,14,0)</f>
        <v>19.061299999999999</v>
      </c>
      <c r="O33" s="61">
        <f t="shared" si="5"/>
        <v>24</v>
      </c>
      <c r="P33" s="60">
        <f>VLOOKUP($A33,'Return Data'!$B$7:$R$2292,15,0)</f>
        <v>10.6007</v>
      </c>
      <c r="Q33" s="61">
        <f t="shared" si="8"/>
        <v>12</v>
      </c>
      <c r="R33" s="60">
        <f>VLOOKUP($A33,'Return Data'!$B$7:$R$2292,16,0)</f>
        <v>13.805</v>
      </c>
      <c r="S33" s="62">
        <f t="shared" si="6"/>
        <v>5</v>
      </c>
    </row>
    <row r="34" spans="1:19" x14ac:dyDescent="0.3">
      <c r="A34" s="58" t="s">
        <v>517</v>
      </c>
      <c r="B34" s="59">
        <f>VLOOKUP($A34,'Return Data'!$B$7:$R$2292,3,0)</f>
        <v>45014</v>
      </c>
      <c r="C34" s="60">
        <f>VLOOKUP($A34,'Return Data'!$B$7:$R$2292,4,0)</f>
        <v>24.571300000000001</v>
      </c>
      <c r="D34" s="60">
        <f>VLOOKUP($A34,'Return Data'!$B$7:$R$2292,10,0)</f>
        <v>-3.7126000000000001</v>
      </c>
      <c r="E34" s="61">
        <f t="shared" si="0"/>
        <v>17</v>
      </c>
      <c r="F34" s="60">
        <f>VLOOKUP($A34,'Return Data'!$B$7:$R$2292,11,0)</f>
        <v>0.54049999999999998</v>
      </c>
      <c r="G34" s="61">
        <f t="shared" si="1"/>
        <v>17</v>
      </c>
      <c r="H34" s="60">
        <f>VLOOKUP($A34,'Return Data'!$B$7:$R$2292,12,0)</f>
        <v>5.9236000000000004</v>
      </c>
      <c r="I34" s="61">
        <f t="shared" si="2"/>
        <v>27</v>
      </c>
      <c r="J34" s="60">
        <f>VLOOKUP($A34,'Return Data'!$B$7:$R$2292,13,0)</f>
        <v>0.36270000000000002</v>
      </c>
      <c r="K34" s="61">
        <f t="shared" si="3"/>
        <v>23</v>
      </c>
      <c r="L34" s="60">
        <f>VLOOKUP($A34,'Return Data'!$B$7:$R$2292,17,0)</f>
        <v>7.0388000000000002</v>
      </c>
      <c r="M34" s="61">
        <f t="shared" si="4"/>
        <v>23</v>
      </c>
      <c r="N34" s="60">
        <f>VLOOKUP($A34,'Return Data'!$B$7:$R$2292,14,0)</f>
        <v>17.593699999999998</v>
      </c>
      <c r="O34" s="61">
        <f t="shared" si="5"/>
        <v>28</v>
      </c>
      <c r="P34" s="60">
        <f>VLOOKUP($A34,'Return Data'!$B$7:$R$2292,15,0)</f>
        <v>8.7933000000000003</v>
      </c>
      <c r="Q34" s="61">
        <f t="shared" si="8"/>
        <v>19</v>
      </c>
      <c r="R34" s="60">
        <f>VLOOKUP($A34,'Return Data'!$B$7:$R$2292,16,0)</f>
        <v>10.1388</v>
      </c>
      <c r="S34" s="62">
        <f t="shared" si="6"/>
        <v>24</v>
      </c>
    </row>
    <row r="35" spans="1:19" x14ac:dyDescent="0.3">
      <c r="A35" s="58" t="s">
        <v>1770</v>
      </c>
      <c r="B35" s="59">
        <f>VLOOKUP($A35,'Return Data'!$B$7:$R$2292,3,0)</f>
        <v>45014</v>
      </c>
      <c r="C35" s="60">
        <f>VLOOKUP($A35,'Return Data'!$B$7:$R$2292,4,0)</f>
        <v>122.2127</v>
      </c>
      <c r="D35" s="60">
        <f>VLOOKUP($A35,'Return Data'!$B$7:$R$2292,10,0)</f>
        <v>-5.3936000000000002</v>
      </c>
      <c r="E35" s="61">
        <f t="shared" si="0"/>
        <v>27</v>
      </c>
      <c r="F35" s="60">
        <f>VLOOKUP($A35,'Return Data'!$B$7:$R$2292,11,0)</f>
        <v>-0.4471</v>
      </c>
      <c r="G35" s="61">
        <f t="shared" si="1"/>
        <v>26</v>
      </c>
      <c r="H35" s="60">
        <f>VLOOKUP($A35,'Return Data'!$B$7:$R$2292,12,0)</f>
        <v>7.1856</v>
      </c>
      <c r="I35" s="61">
        <f t="shared" si="2"/>
        <v>24</v>
      </c>
      <c r="J35" s="60">
        <f>VLOOKUP($A35,'Return Data'!$B$7:$R$2292,13,0)</f>
        <v>0.94299999999999995</v>
      </c>
      <c r="K35" s="61">
        <f t="shared" si="3"/>
        <v>19</v>
      </c>
      <c r="L35" s="60">
        <f>VLOOKUP($A35,'Return Data'!$B$7:$R$2292,17,0)</f>
        <v>9.7475000000000005</v>
      </c>
      <c r="M35" s="61">
        <f t="shared" si="4"/>
        <v>15</v>
      </c>
      <c r="N35" s="60">
        <f>VLOOKUP($A35,'Return Data'!$B$7:$R$2292,14,0)</f>
        <v>22</v>
      </c>
      <c r="O35" s="61">
        <f t="shared" si="5"/>
        <v>15</v>
      </c>
      <c r="P35" s="60">
        <f>VLOOKUP($A35,'Return Data'!$B$7:$R$2292,15,0)</f>
        <v>9.5464000000000002</v>
      </c>
      <c r="Q35" s="61">
        <f t="shared" si="8"/>
        <v>16</v>
      </c>
      <c r="R35" s="60">
        <f>VLOOKUP($A35,'Return Data'!$B$7:$R$2292,16,0)</f>
        <v>13.164</v>
      </c>
      <c r="S35" s="62">
        <f t="shared" si="6"/>
        <v>9</v>
      </c>
    </row>
    <row r="36" spans="1:19" x14ac:dyDescent="0.3">
      <c r="A36" s="58" t="s">
        <v>521</v>
      </c>
      <c r="B36" s="59">
        <f>VLOOKUP($A36,'Return Data'!$B$7:$R$2292,3,0)</f>
        <v>45014</v>
      </c>
      <c r="C36" s="60">
        <f>VLOOKUP($A36,'Return Data'!$B$7:$R$2292,4,0)</f>
        <v>341.39760000000001</v>
      </c>
      <c r="D36" s="60">
        <f>VLOOKUP($A36,'Return Data'!$B$7:$R$2292,10,0)</f>
        <v>-4.2803000000000004</v>
      </c>
      <c r="E36" s="61">
        <f t="shared" si="0"/>
        <v>25</v>
      </c>
      <c r="F36" s="60">
        <f>VLOOKUP($A36,'Return Data'!$B$7:$R$2292,11,0)</f>
        <v>2.1655000000000002</v>
      </c>
      <c r="G36" s="61">
        <f t="shared" si="1"/>
        <v>10</v>
      </c>
      <c r="H36" s="60">
        <f>VLOOKUP($A36,'Return Data'!$B$7:$R$2292,12,0)</f>
        <v>9.7734000000000005</v>
      </c>
      <c r="I36" s="61">
        <f t="shared" si="2"/>
        <v>12</v>
      </c>
      <c r="J36" s="60">
        <f>VLOOKUP($A36,'Return Data'!$B$7:$R$2292,13,0)</f>
        <v>5.7317</v>
      </c>
      <c r="K36" s="61">
        <f t="shared" si="3"/>
        <v>4</v>
      </c>
      <c r="L36" s="60">
        <f>VLOOKUP($A36,'Return Data'!$B$7:$R$2292,17,0)</f>
        <v>11.083399999999999</v>
      </c>
      <c r="M36" s="61">
        <f t="shared" si="4"/>
        <v>10</v>
      </c>
      <c r="N36" s="60">
        <f>VLOOKUP($A36,'Return Data'!$B$7:$R$2292,14,0)</f>
        <v>22.7516</v>
      </c>
      <c r="O36" s="61">
        <f t="shared" si="5"/>
        <v>13</v>
      </c>
      <c r="P36" s="60">
        <f>VLOOKUP($A36,'Return Data'!$B$7:$R$2292,15,0)</f>
        <v>10.2689</v>
      </c>
      <c r="Q36" s="61">
        <f t="shared" si="8"/>
        <v>14</v>
      </c>
      <c r="R36" s="60">
        <f>VLOOKUP($A36,'Return Data'!$B$7:$R$2292,16,0)</f>
        <v>12.8223</v>
      </c>
      <c r="S36" s="62">
        <f t="shared" si="6"/>
        <v>10</v>
      </c>
    </row>
    <row r="37" spans="1:19" x14ac:dyDescent="0.3">
      <c r="A37" s="58" t="s">
        <v>523</v>
      </c>
      <c r="B37" s="59">
        <f>VLOOKUP($A37,'Return Data'!$B$7:$R$2292,3,0)</f>
        <v>45014</v>
      </c>
      <c r="C37" s="60">
        <f>VLOOKUP($A37,'Return Data'!$B$7:$R$2292,4,0)</f>
        <v>270.10480000000001</v>
      </c>
      <c r="D37" s="60">
        <f>VLOOKUP($A37,'Return Data'!$B$7:$R$2292,10,0)</f>
        <v>-2.9780000000000002</v>
      </c>
      <c r="E37" s="61">
        <f t="shared" si="0"/>
        <v>8</v>
      </c>
      <c r="F37" s="60">
        <f>VLOOKUP($A37,'Return Data'!$B$7:$R$2292,11,0)</f>
        <v>2.714</v>
      </c>
      <c r="G37" s="61">
        <f t="shared" si="1"/>
        <v>8</v>
      </c>
      <c r="H37" s="60">
        <f>VLOOKUP($A37,'Return Data'!$B$7:$R$2292,12,0)</f>
        <v>9.3964999999999996</v>
      </c>
      <c r="I37" s="61">
        <f t="shared" si="2"/>
        <v>13</v>
      </c>
      <c r="J37" s="60">
        <f>VLOOKUP($A37,'Return Data'!$B$7:$R$2292,13,0)</f>
        <v>4.3868999999999998</v>
      </c>
      <c r="K37" s="61">
        <f t="shared" si="3"/>
        <v>8</v>
      </c>
      <c r="L37" s="60">
        <f>VLOOKUP($A37,'Return Data'!$B$7:$R$2292,17,0)</f>
        <v>12.417199999999999</v>
      </c>
      <c r="M37" s="61">
        <f t="shared" si="4"/>
        <v>7</v>
      </c>
      <c r="N37" s="60">
        <f>VLOOKUP($A37,'Return Data'!$B$7:$R$2292,14,0)</f>
        <v>26.715800000000002</v>
      </c>
      <c r="O37" s="61">
        <f t="shared" si="5"/>
        <v>6</v>
      </c>
      <c r="P37" s="60">
        <f>VLOOKUP($A37,'Return Data'!$B$7:$R$2292,15,0)</f>
        <v>9.8117999999999999</v>
      </c>
      <c r="Q37" s="61">
        <f t="shared" si="8"/>
        <v>15</v>
      </c>
      <c r="R37" s="60">
        <f>VLOOKUP($A37,'Return Data'!$B$7:$R$2292,16,0)</f>
        <v>11.549799999999999</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-3.6835666666666671</v>
      </c>
      <c r="E39" s="69"/>
      <c r="F39" s="70">
        <f>AVERAGE(F8:F37)</f>
        <v>1.2629833333333333</v>
      </c>
      <c r="G39" s="69"/>
      <c r="H39" s="70">
        <f>AVERAGE(H8:H37)</f>
        <v>8.8431699999999989</v>
      </c>
      <c r="I39" s="69"/>
      <c r="J39" s="70">
        <f>AVERAGE(J8:J37)</f>
        <v>1.8887233333333333</v>
      </c>
      <c r="K39" s="69"/>
      <c r="L39" s="70">
        <f>AVERAGE(L8:L37)</f>
        <v>10.120186666666664</v>
      </c>
      <c r="M39" s="69"/>
      <c r="N39" s="70">
        <f>AVERAGE(N8:N37)</f>
        <v>22.934683333333336</v>
      </c>
      <c r="O39" s="69"/>
      <c r="P39" s="70">
        <f>AVERAGE(P8:P37)</f>
        <v>10.573875000000001</v>
      </c>
      <c r="Q39" s="69"/>
      <c r="R39" s="70">
        <f>AVERAGE(R8:R37)</f>
        <v>12.145066666666667</v>
      </c>
      <c r="S39" s="71"/>
    </row>
    <row r="40" spans="1:19" x14ac:dyDescent="0.3">
      <c r="A40" s="68" t="s">
        <v>28</v>
      </c>
      <c r="B40" s="69"/>
      <c r="C40" s="69"/>
      <c r="D40" s="70">
        <f>MIN(D8:D37)</f>
        <v>-7.8022999999999998</v>
      </c>
      <c r="E40" s="69"/>
      <c r="F40" s="70">
        <f>MIN(F8:F37)</f>
        <v>-3.6282999999999999</v>
      </c>
      <c r="G40" s="69"/>
      <c r="H40" s="70">
        <f>MIN(H8:H37)</f>
        <v>3.7696999999999998</v>
      </c>
      <c r="I40" s="69"/>
      <c r="J40" s="70">
        <f>MIN(J8:J37)</f>
        <v>-6.2755999999999998</v>
      </c>
      <c r="K40" s="69"/>
      <c r="L40" s="70">
        <f>MIN(L8:L37)</f>
        <v>5.5029000000000003</v>
      </c>
      <c r="M40" s="69"/>
      <c r="N40" s="70">
        <f>MIN(N8:N37)</f>
        <v>15.193099999999999</v>
      </c>
      <c r="O40" s="69"/>
      <c r="P40" s="70">
        <f>MIN(P8:P37)</f>
        <v>5.7763</v>
      </c>
      <c r="Q40" s="69"/>
      <c r="R40" s="70">
        <f>MIN(R8:R37)</f>
        <v>8.1931999999999992</v>
      </c>
      <c r="S40" s="71"/>
    </row>
    <row r="41" spans="1:19" ht="15" thickBot="1" x14ac:dyDescent="0.35">
      <c r="A41" s="72" t="s">
        <v>29</v>
      </c>
      <c r="B41" s="73"/>
      <c r="C41" s="73"/>
      <c r="D41" s="74">
        <f>MAX(D8:D37)</f>
        <v>-1.3372999999999999</v>
      </c>
      <c r="E41" s="73"/>
      <c r="F41" s="74">
        <f>MAX(F8:F37)</f>
        <v>5.3719000000000001</v>
      </c>
      <c r="G41" s="73"/>
      <c r="H41" s="74">
        <f>MAX(H8:H37)</f>
        <v>13.0181</v>
      </c>
      <c r="I41" s="73"/>
      <c r="J41" s="74">
        <f>MAX(J8:J37)</f>
        <v>6.7045000000000003</v>
      </c>
      <c r="K41" s="73"/>
      <c r="L41" s="74">
        <f>MAX(L8:L37)</f>
        <v>19.096</v>
      </c>
      <c r="M41" s="73"/>
      <c r="N41" s="74">
        <f>MAX(N8:N37)</f>
        <v>38.560699999999997</v>
      </c>
      <c r="O41" s="73"/>
      <c r="P41" s="74">
        <f>MAX(P8:P37)</f>
        <v>18.956600000000002</v>
      </c>
      <c r="Q41" s="73"/>
      <c r="R41" s="74">
        <f>MAX(R8:R37)</f>
        <v>17.337499999999999</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45014</v>
      </c>
      <c r="C8" s="60">
        <f>VLOOKUP($A8,'Return Data'!$B$7:$R$2292,4,0)</f>
        <v>1008.21</v>
      </c>
      <c r="D8" s="60">
        <f>VLOOKUP($A8,'Return Data'!$B$7:$R$2292,10,0)</f>
        <v>-4.0110999999999999</v>
      </c>
      <c r="E8" s="61">
        <f t="shared" ref="E8:E37" si="0">RANK(D8,D$8:D$37,0)</f>
        <v>18</v>
      </c>
      <c r="F8" s="60">
        <f>VLOOKUP($A8,'Return Data'!$B$7:$R$2292,11,0)</f>
        <v>-1.663</v>
      </c>
      <c r="G8" s="61">
        <f t="shared" ref="G8:G37" si="1">RANK(F8,F$8:F$37,0)</f>
        <v>27</v>
      </c>
      <c r="H8" s="60">
        <f>VLOOKUP($A8,'Return Data'!$B$7:$R$2292,12,0)</f>
        <v>3.5059</v>
      </c>
      <c r="I8" s="61">
        <f t="shared" ref="I8:I37" si="2">RANK(H8,H$8:H$37,0)</f>
        <v>29</v>
      </c>
      <c r="J8" s="60">
        <f>VLOOKUP($A8,'Return Data'!$B$7:$R$2292,13,0)</f>
        <v>-7.008</v>
      </c>
      <c r="K8" s="61">
        <f t="shared" ref="K8:K37" si="3">RANK(J8,J$8:J$37,0)</f>
        <v>30</v>
      </c>
      <c r="L8" s="60">
        <f>VLOOKUP($A8,'Return Data'!$B$7:$R$2292,17,0)</f>
        <v>5.7206000000000001</v>
      </c>
      <c r="M8" s="61">
        <f t="shared" ref="M8:M37" si="4">RANK(L8,L$8:L$37,0)</f>
        <v>26</v>
      </c>
      <c r="N8" s="60">
        <f>VLOOKUP($A8,'Return Data'!$B$7:$R$2292,14,0)</f>
        <v>20.539300000000001</v>
      </c>
      <c r="O8" s="61">
        <f t="shared" ref="O8:O37" si="5">RANK(N8,N$8:N$37,0)</f>
        <v>14</v>
      </c>
      <c r="P8" s="60">
        <f>VLOOKUP($A8,'Return Data'!$B$7:$R$2292,15,0)</f>
        <v>6.4598000000000004</v>
      </c>
      <c r="Q8" s="61">
        <f>RANK(P8,P$8:P$37,0)</f>
        <v>22</v>
      </c>
      <c r="R8" s="60">
        <f>VLOOKUP($A8,'Return Data'!$B$7:$R$2292,16,0)</f>
        <v>17.809200000000001</v>
      </c>
      <c r="S8" s="62">
        <f t="shared" ref="S8:S37" si="6">RANK(R8,R$8:R$37,0)</f>
        <v>1</v>
      </c>
    </row>
    <row r="9" spans="1:20" x14ac:dyDescent="0.3">
      <c r="A9" s="58" t="s">
        <v>475</v>
      </c>
      <c r="B9" s="59">
        <f>VLOOKUP($A9,'Return Data'!$B$7:$R$2292,3,0)</f>
        <v>45014</v>
      </c>
      <c r="C9" s="60">
        <f>VLOOKUP($A9,'Return Data'!$B$7:$R$2292,4,0)</f>
        <v>14.17</v>
      </c>
      <c r="D9" s="60">
        <f>VLOOKUP($A9,'Return Data'!$B$7:$R$2292,10,0)</f>
        <v>-6.4069000000000003</v>
      </c>
      <c r="E9" s="61">
        <f t="shared" si="0"/>
        <v>29</v>
      </c>
      <c r="F9" s="60">
        <f>VLOOKUP($A9,'Return Data'!$B$7:$R$2292,11,0)</f>
        <v>-4.1920000000000002</v>
      </c>
      <c r="G9" s="61">
        <f t="shared" si="1"/>
        <v>29</v>
      </c>
      <c r="H9" s="60">
        <f>VLOOKUP($A9,'Return Data'!$B$7:$R$2292,12,0)</f>
        <v>2.7555999999999998</v>
      </c>
      <c r="I9" s="61">
        <f t="shared" si="2"/>
        <v>30</v>
      </c>
      <c r="J9" s="60">
        <f>VLOOKUP($A9,'Return Data'!$B$7:$R$2292,13,0)</f>
        <v>-6.7763</v>
      </c>
      <c r="K9" s="61">
        <f t="shared" si="3"/>
        <v>29</v>
      </c>
      <c r="L9" s="60">
        <f>VLOOKUP($A9,'Return Data'!$B$7:$R$2292,17,0)</f>
        <v>4.7060000000000004</v>
      </c>
      <c r="M9" s="61">
        <f t="shared" si="4"/>
        <v>29</v>
      </c>
      <c r="N9" s="60">
        <f>VLOOKUP($A9,'Return Data'!$B$7:$R$2292,14,0)</f>
        <v>15.918200000000001</v>
      </c>
      <c r="O9" s="61">
        <f t="shared" si="5"/>
        <v>28</v>
      </c>
      <c r="P9" s="60"/>
      <c r="Q9" s="61"/>
      <c r="R9" s="60">
        <f>VLOOKUP($A9,'Return Data'!$B$7:$R$2292,16,0)</f>
        <v>7.8038999999999996</v>
      </c>
      <c r="S9" s="62">
        <f t="shared" si="6"/>
        <v>27</v>
      </c>
    </row>
    <row r="10" spans="1:20" x14ac:dyDescent="0.3">
      <c r="A10" s="58" t="s">
        <v>2017</v>
      </c>
      <c r="B10" s="59">
        <f>VLOOKUP($A10,'Return Data'!$B$7:$R$2292,3,0)</f>
        <v>45014</v>
      </c>
      <c r="C10" s="60">
        <f>VLOOKUP($A10,'Return Data'!$B$7:$R$2292,4,0)</f>
        <v>16.579000000000001</v>
      </c>
      <c r="D10" s="60">
        <f>VLOOKUP($A10,'Return Data'!$B$7:$R$2292,10,0)</f>
        <v>-4.0122999999999998</v>
      </c>
      <c r="E10" s="61">
        <f t="shared" si="0"/>
        <v>19</v>
      </c>
      <c r="F10" s="60">
        <f>VLOOKUP($A10,'Return Data'!$B$7:$R$2292,11,0)</f>
        <v>-0.80179999999999996</v>
      </c>
      <c r="G10" s="61">
        <f t="shared" si="1"/>
        <v>24</v>
      </c>
      <c r="H10" s="60">
        <f>VLOOKUP($A10,'Return Data'!$B$7:$R$2292,12,0)</f>
        <v>6.6859999999999999</v>
      </c>
      <c r="I10" s="61">
        <f t="shared" si="2"/>
        <v>23</v>
      </c>
      <c r="J10" s="60">
        <f>VLOOKUP($A10,'Return Data'!$B$7:$R$2292,13,0)</f>
        <v>-1.0208999999999999</v>
      </c>
      <c r="K10" s="61">
        <f t="shared" si="3"/>
        <v>23</v>
      </c>
      <c r="L10" s="60">
        <f>VLOOKUP($A10,'Return Data'!$B$7:$R$2292,17,0)</f>
        <v>8.9779</v>
      </c>
      <c r="M10" s="61">
        <f t="shared" si="4"/>
        <v>12</v>
      </c>
      <c r="N10" s="60">
        <f>VLOOKUP($A10,'Return Data'!$B$7:$R$2292,14,0)</f>
        <v>22.767199999999999</v>
      </c>
      <c r="O10" s="61">
        <f t="shared" si="5"/>
        <v>11</v>
      </c>
      <c r="P10" s="60">
        <f>VLOOKUP($A10,'Return Data'!$B$7:$R$2292,15,0)</f>
        <v>8.02</v>
      </c>
      <c r="Q10" s="61">
        <f t="shared" ref="Q10:Q20" si="7">RANK(P10,P$8:P$37,0)</f>
        <v>17</v>
      </c>
      <c r="R10" s="60">
        <f>VLOOKUP($A10,'Return Data'!$B$7:$R$2292,16,0)</f>
        <v>8.4298000000000002</v>
      </c>
      <c r="S10" s="62">
        <f t="shared" si="6"/>
        <v>25</v>
      </c>
    </row>
    <row r="11" spans="1:20" x14ac:dyDescent="0.3">
      <c r="A11" s="58" t="s">
        <v>1883</v>
      </c>
      <c r="B11" s="59">
        <f>VLOOKUP($A11,'Return Data'!$B$7:$R$2292,3,0)</f>
        <v>45014</v>
      </c>
      <c r="C11" s="60">
        <f>VLOOKUP($A11,'Return Data'!$B$7:$R$2292,4,0)</f>
        <v>22.15</v>
      </c>
      <c r="D11" s="60">
        <f>VLOOKUP($A11,'Return Data'!$B$7:$R$2292,10,0)</f>
        <v>-3.9878999999999998</v>
      </c>
      <c r="E11" s="61">
        <f t="shared" si="0"/>
        <v>16</v>
      </c>
      <c r="F11" s="60">
        <f>VLOOKUP($A11,'Return Data'!$B$7:$R$2292,11,0)</f>
        <v>-9.0200000000000002E-2</v>
      </c>
      <c r="G11" s="61">
        <f t="shared" si="1"/>
        <v>18</v>
      </c>
      <c r="H11" s="60">
        <f>VLOOKUP($A11,'Return Data'!$B$7:$R$2292,12,0)</f>
        <v>9.8165999999999993</v>
      </c>
      <c r="I11" s="61">
        <f t="shared" si="2"/>
        <v>6</v>
      </c>
      <c r="J11" s="60">
        <f>VLOOKUP($A11,'Return Data'!$B$7:$R$2292,13,0)</f>
        <v>-0.49419999999999997</v>
      </c>
      <c r="K11" s="61">
        <f t="shared" si="3"/>
        <v>21</v>
      </c>
      <c r="L11" s="60">
        <f>VLOOKUP($A11,'Return Data'!$B$7:$R$2292,17,0)</f>
        <v>14.454000000000001</v>
      </c>
      <c r="M11" s="61">
        <f t="shared" si="4"/>
        <v>3</v>
      </c>
      <c r="N11" s="60">
        <f>VLOOKUP($A11,'Return Data'!$B$7:$R$2292,14,0)</f>
        <v>29.732299999999999</v>
      </c>
      <c r="O11" s="61">
        <f t="shared" si="5"/>
        <v>3</v>
      </c>
      <c r="P11" s="60">
        <f>VLOOKUP($A11,'Return Data'!$B$7:$R$2292,15,0)</f>
        <v>9.4740000000000002</v>
      </c>
      <c r="Q11" s="61">
        <f t="shared" si="7"/>
        <v>13</v>
      </c>
      <c r="R11" s="60">
        <f>VLOOKUP($A11,'Return Data'!$B$7:$R$2292,16,0)</f>
        <v>12.616300000000001</v>
      </c>
      <c r="S11" s="62">
        <f t="shared" si="6"/>
        <v>9</v>
      </c>
    </row>
    <row r="12" spans="1:20" x14ac:dyDescent="0.3">
      <c r="A12" s="58" t="s">
        <v>1827</v>
      </c>
      <c r="B12" s="59">
        <f>VLOOKUP($A12,'Return Data'!$B$7:$R$2292,3,0)</f>
        <v>45014</v>
      </c>
      <c r="C12" s="60">
        <f>VLOOKUP($A12,'Return Data'!$B$7:$R$2292,4,0)</f>
        <v>18.346599999999999</v>
      </c>
      <c r="D12" s="60">
        <f>VLOOKUP($A12,'Return Data'!$B$7:$R$2292,10,0)</f>
        <v>-3.6524000000000001</v>
      </c>
      <c r="E12" s="61">
        <f t="shared" si="0"/>
        <v>12</v>
      </c>
      <c r="F12" s="60">
        <f>VLOOKUP($A12,'Return Data'!$B$7:$R$2292,11,0)</f>
        <v>1.7176</v>
      </c>
      <c r="G12" s="61">
        <f t="shared" si="1"/>
        <v>9</v>
      </c>
      <c r="H12" s="60">
        <f>VLOOKUP($A12,'Return Data'!$B$7:$R$2292,12,0)</f>
        <v>7.7716000000000003</v>
      </c>
      <c r="I12" s="61">
        <f t="shared" si="2"/>
        <v>16</v>
      </c>
      <c r="J12" s="60">
        <f>VLOOKUP($A12,'Return Data'!$B$7:$R$2292,13,0)</f>
        <v>0.69210000000000005</v>
      </c>
      <c r="K12" s="61">
        <f t="shared" si="3"/>
        <v>14</v>
      </c>
      <c r="L12" s="60">
        <f>VLOOKUP($A12,'Return Data'!$B$7:$R$2292,17,0)</f>
        <v>8.3770000000000007</v>
      </c>
      <c r="M12" s="61">
        <f t="shared" si="4"/>
        <v>16</v>
      </c>
      <c r="N12" s="60">
        <f>VLOOKUP($A12,'Return Data'!$B$7:$R$2292,14,0)</f>
        <v>18.700800000000001</v>
      </c>
      <c r="O12" s="61">
        <f t="shared" si="5"/>
        <v>18</v>
      </c>
      <c r="P12" s="60">
        <f>VLOOKUP($A12,'Return Data'!$B$7:$R$2292,15,0)</f>
        <v>11.4161</v>
      </c>
      <c r="Q12" s="61">
        <f t="shared" si="7"/>
        <v>3</v>
      </c>
      <c r="R12" s="60">
        <f>VLOOKUP($A12,'Return Data'!$B$7:$R$2292,16,0)</f>
        <v>10.6845</v>
      </c>
      <c r="S12" s="62">
        <f t="shared" si="6"/>
        <v>18</v>
      </c>
    </row>
    <row r="13" spans="1:20" x14ac:dyDescent="0.3">
      <c r="A13" s="58" t="s">
        <v>479</v>
      </c>
      <c r="B13" s="59">
        <f>VLOOKUP($A13,'Return Data'!$B$7:$R$2292,3,0)</f>
        <v>45014</v>
      </c>
      <c r="C13" s="60">
        <f>VLOOKUP($A13,'Return Data'!$B$7:$R$2292,4,0)</f>
        <v>240.78</v>
      </c>
      <c r="D13" s="60">
        <f>VLOOKUP($A13,'Return Data'!$B$7:$R$2292,10,0)</f>
        <v>-3.9952000000000001</v>
      </c>
      <c r="E13" s="61">
        <f t="shared" si="0"/>
        <v>17</v>
      </c>
      <c r="F13" s="60">
        <f>VLOOKUP($A13,'Return Data'!$B$7:$R$2292,11,0)</f>
        <v>0.35849999999999999</v>
      </c>
      <c r="G13" s="61">
        <f t="shared" si="1"/>
        <v>15</v>
      </c>
      <c r="H13" s="60">
        <f>VLOOKUP($A13,'Return Data'!$B$7:$R$2292,12,0)</f>
        <v>7.2995000000000001</v>
      </c>
      <c r="I13" s="61">
        <f t="shared" si="2"/>
        <v>19</v>
      </c>
      <c r="J13" s="60">
        <f>VLOOKUP($A13,'Return Data'!$B$7:$R$2292,13,0)</f>
        <v>-0.44650000000000001</v>
      </c>
      <c r="K13" s="61">
        <f t="shared" si="3"/>
        <v>20</v>
      </c>
      <c r="L13" s="60">
        <f>VLOOKUP($A13,'Return Data'!$B$7:$R$2292,17,0)</f>
        <v>7.3898999999999999</v>
      </c>
      <c r="M13" s="61">
        <f t="shared" si="4"/>
        <v>18</v>
      </c>
      <c r="N13" s="60">
        <f>VLOOKUP($A13,'Return Data'!$B$7:$R$2292,14,0)</f>
        <v>18.7835</v>
      </c>
      <c r="O13" s="61">
        <f t="shared" si="5"/>
        <v>17</v>
      </c>
      <c r="P13" s="60">
        <f>VLOOKUP($A13,'Return Data'!$B$7:$R$2292,15,0)</f>
        <v>10.7761</v>
      </c>
      <c r="Q13" s="61">
        <f t="shared" si="7"/>
        <v>6</v>
      </c>
      <c r="R13" s="60">
        <f>VLOOKUP($A13,'Return Data'!$B$7:$R$2292,16,0)</f>
        <v>11.1196</v>
      </c>
      <c r="S13" s="62">
        <f t="shared" si="6"/>
        <v>15</v>
      </c>
    </row>
    <row r="14" spans="1:20" x14ac:dyDescent="0.3">
      <c r="A14" s="58" t="s">
        <v>481</v>
      </c>
      <c r="B14" s="59">
        <f>VLOOKUP($A14,'Return Data'!$B$7:$R$2292,3,0)</f>
        <v>45014</v>
      </c>
      <c r="C14" s="60">
        <f>VLOOKUP($A14,'Return Data'!$B$7:$R$2292,4,0)</f>
        <v>224.26400000000001</v>
      </c>
      <c r="D14" s="60">
        <f>VLOOKUP($A14,'Return Data'!$B$7:$R$2292,10,0)</f>
        <v>-3.3090999999999999</v>
      </c>
      <c r="E14" s="61">
        <f t="shared" si="0"/>
        <v>9</v>
      </c>
      <c r="F14" s="60">
        <f>VLOOKUP($A14,'Return Data'!$B$7:$R$2292,11,0)</f>
        <v>-0.28320000000000001</v>
      </c>
      <c r="G14" s="61">
        <f t="shared" si="1"/>
        <v>21</v>
      </c>
      <c r="H14" s="60">
        <f>VLOOKUP($A14,'Return Data'!$B$7:$R$2292,12,0)</f>
        <v>8.2962000000000007</v>
      </c>
      <c r="I14" s="61">
        <f t="shared" si="2"/>
        <v>14</v>
      </c>
      <c r="J14" s="60">
        <f>VLOOKUP($A14,'Return Data'!$B$7:$R$2292,13,0)</f>
        <v>-0.58779999999999999</v>
      </c>
      <c r="K14" s="61">
        <f t="shared" si="3"/>
        <v>22</v>
      </c>
      <c r="L14" s="60">
        <f>VLOOKUP($A14,'Return Data'!$B$7:$R$2292,17,0)</f>
        <v>5.8472999999999997</v>
      </c>
      <c r="M14" s="61">
        <f t="shared" si="4"/>
        <v>25</v>
      </c>
      <c r="N14" s="60">
        <f>VLOOKUP($A14,'Return Data'!$B$7:$R$2292,14,0)</f>
        <v>18.650700000000001</v>
      </c>
      <c r="O14" s="61">
        <f t="shared" si="5"/>
        <v>19</v>
      </c>
      <c r="P14" s="60">
        <f>VLOOKUP($A14,'Return Data'!$B$7:$R$2292,15,0)</f>
        <v>9.4931999999999999</v>
      </c>
      <c r="Q14" s="61">
        <f t="shared" si="7"/>
        <v>12</v>
      </c>
      <c r="R14" s="60">
        <f>VLOOKUP($A14,'Return Data'!$B$7:$R$2292,16,0)</f>
        <v>13.926399999999999</v>
      </c>
      <c r="S14" s="62">
        <f t="shared" si="6"/>
        <v>7</v>
      </c>
    </row>
    <row r="15" spans="1:20" x14ac:dyDescent="0.3">
      <c r="A15" s="58" t="s">
        <v>483</v>
      </c>
      <c r="B15" s="59">
        <f>VLOOKUP($A15,'Return Data'!$B$7:$R$2292,3,0)</f>
        <v>45014</v>
      </c>
      <c r="C15" s="60">
        <f>VLOOKUP($A15,'Return Data'!$B$7:$R$2292,4,0)</f>
        <v>39.81</v>
      </c>
      <c r="D15" s="60">
        <f>VLOOKUP($A15,'Return Data'!$B$7:$R$2292,10,0)</f>
        <v>-2.4264999999999999</v>
      </c>
      <c r="E15" s="61">
        <f t="shared" si="0"/>
        <v>3</v>
      </c>
      <c r="F15" s="60">
        <f>VLOOKUP($A15,'Return Data'!$B$7:$R$2292,11,0)</f>
        <v>3.3757000000000001</v>
      </c>
      <c r="G15" s="61">
        <f t="shared" si="1"/>
        <v>5</v>
      </c>
      <c r="H15" s="60">
        <f>VLOOKUP($A15,'Return Data'!$B$7:$R$2292,12,0)</f>
        <v>10.491300000000001</v>
      </c>
      <c r="I15" s="61">
        <f t="shared" si="2"/>
        <v>3</v>
      </c>
      <c r="J15" s="60">
        <f>VLOOKUP($A15,'Return Data'!$B$7:$R$2292,13,0)</f>
        <v>4.5705</v>
      </c>
      <c r="K15" s="61">
        <f t="shared" si="3"/>
        <v>4</v>
      </c>
      <c r="L15" s="60">
        <f>VLOOKUP($A15,'Return Data'!$B$7:$R$2292,17,0)</f>
        <v>12.0823</v>
      </c>
      <c r="M15" s="61">
        <f t="shared" si="4"/>
        <v>5</v>
      </c>
      <c r="N15" s="60">
        <f>VLOOKUP($A15,'Return Data'!$B$7:$R$2292,14,0)</f>
        <v>23.132400000000001</v>
      </c>
      <c r="O15" s="61">
        <f t="shared" si="5"/>
        <v>9</v>
      </c>
      <c r="P15" s="60">
        <f>VLOOKUP($A15,'Return Data'!$B$7:$R$2292,15,0)</f>
        <v>11.2095</v>
      </c>
      <c r="Q15" s="61">
        <f t="shared" si="7"/>
        <v>5</v>
      </c>
      <c r="R15" s="60">
        <f>VLOOKUP($A15,'Return Data'!$B$7:$R$2292,16,0)</f>
        <v>10.660600000000001</v>
      </c>
      <c r="S15" s="62">
        <f t="shared" si="6"/>
        <v>19</v>
      </c>
    </row>
    <row r="16" spans="1:20" x14ac:dyDescent="0.3">
      <c r="A16" s="58" t="s">
        <v>484</v>
      </c>
      <c r="B16" s="59">
        <f>VLOOKUP($A16,'Return Data'!$B$7:$R$2292,3,0)</f>
        <v>45014</v>
      </c>
      <c r="C16" s="60">
        <f>VLOOKUP($A16,'Return Data'!$B$7:$R$2292,4,0)</f>
        <v>177.4605</v>
      </c>
      <c r="D16" s="60">
        <f>VLOOKUP($A16,'Return Data'!$B$7:$R$2292,10,0)</f>
        <v>-3.5209999999999999</v>
      </c>
      <c r="E16" s="61">
        <f t="shared" si="0"/>
        <v>11</v>
      </c>
      <c r="F16" s="60">
        <f>VLOOKUP($A16,'Return Data'!$B$7:$R$2292,11,0)</f>
        <v>1.5330999999999999</v>
      </c>
      <c r="G16" s="61">
        <f t="shared" si="1"/>
        <v>11</v>
      </c>
      <c r="H16" s="60">
        <f>VLOOKUP($A16,'Return Data'!$B$7:$R$2292,12,0)</f>
        <v>9.5953999999999997</v>
      </c>
      <c r="I16" s="61">
        <f t="shared" si="2"/>
        <v>7</v>
      </c>
      <c r="J16" s="60">
        <f>VLOOKUP($A16,'Return Data'!$B$7:$R$2292,13,0)</f>
        <v>3.9102000000000001</v>
      </c>
      <c r="K16" s="61">
        <f t="shared" si="3"/>
        <v>6</v>
      </c>
      <c r="L16" s="60">
        <f>VLOOKUP($A16,'Return Data'!$B$7:$R$2292,17,0)</f>
        <v>8.4232999999999993</v>
      </c>
      <c r="M16" s="61">
        <f t="shared" si="4"/>
        <v>14</v>
      </c>
      <c r="N16" s="60">
        <f>VLOOKUP($A16,'Return Data'!$B$7:$R$2292,14,0)</f>
        <v>22.205100000000002</v>
      </c>
      <c r="O16" s="61">
        <f t="shared" si="5"/>
        <v>12</v>
      </c>
      <c r="P16" s="60">
        <f>VLOOKUP($A16,'Return Data'!$B$7:$R$2292,15,0)</f>
        <v>9.5649999999999995</v>
      </c>
      <c r="Q16" s="61">
        <f t="shared" si="7"/>
        <v>11</v>
      </c>
      <c r="R16" s="60">
        <f>VLOOKUP($A16,'Return Data'!$B$7:$R$2292,16,0)</f>
        <v>13.129200000000001</v>
      </c>
      <c r="S16" s="62">
        <f t="shared" si="6"/>
        <v>8</v>
      </c>
    </row>
    <row r="17" spans="1:19" x14ac:dyDescent="0.3">
      <c r="A17" s="58" t="s">
        <v>486</v>
      </c>
      <c r="B17" s="59">
        <f>VLOOKUP($A17,'Return Data'!$B$7:$R$2292,3,0)</f>
        <v>45014</v>
      </c>
      <c r="C17" s="60">
        <f>VLOOKUP($A17,'Return Data'!$B$7:$R$2292,4,0)</f>
        <v>83.754999999999995</v>
      </c>
      <c r="D17" s="60">
        <f>VLOOKUP($A17,'Return Data'!$B$7:$R$2292,10,0)</f>
        <v>-2.7315</v>
      </c>
      <c r="E17" s="61">
        <f t="shared" si="0"/>
        <v>5</v>
      </c>
      <c r="F17" s="60">
        <f>VLOOKUP($A17,'Return Data'!$B$7:$R$2292,11,0)</f>
        <v>4.7789000000000001</v>
      </c>
      <c r="G17" s="61">
        <f t="shared" si="1"/>
        <v>1</v>
      </c>
      <c r="H17" s="60">
        <f>VLOOKUP($A17,'Return Data'!$B$7:$R$2292,12,0)</f>
        <v>12.247999999999999</v>
      </c>
      <c r="I17" s="61">
        <f t="shared" si="2"/>
        <v>1</v>
      </c>
      <c r="J17" s="60">
        <f>VLOOKUP($A17,'Return Data'!$B$7:$R$2292,13,0)</f>
        <v>5.9560000000000004</v>
      </c>
      <c r="K17" s="61">
        <f t="shared" si="3"/>
        <v>1</v>
      </c>
      <c r="L17" s="60">
        <f>VLOOKUP($A17,'Return Data'!$B$7:$R$2292,17,0)</f>
        <v>12.1305</v>
      </c>
      <c r="M17" s="61">
        <f t="shared" si="4"/>
        <v>4</v>
      </c>
      <c r="N17" s="60">
        <f>VLOOKUP($A17,'Return Data'!$B$7:$R$2292,14,0)</f>
        <v>25.098400000000002</v>
      </c>
      <c r="O17" s="61">
        <f t="shared" si="5"/>
        <v>7</v>
      </c>
      <c r="P17" s="60">
        <f>VLOOKUP($A17,'Return Data'!$B$7:$R$2292,15,0)</f>
        <v>9.9902999999999995</v>
      </c>
      <c r="Q17" s="61">
        <f t="shared" si="7"/>
        <v>8</v>
      </c>
      <c r="R17" s="60">
        <f>VLOOKUP($A17,'Return Data'!$B$7:$R$2292,16,0)</f>
        <v>12.540699999999999</v>
      </c>
      <c r="S17" s="62">
        <f t="shared" si="6"/>
        <v>10</v>
      </c>
    </row>
    <row r="18" spans="1:19" x14ac:dyDescent="0.3">
      <c r="A18" s="102" t="s">
        <v>1934</v>
      </c>
      <c r="B18" s="59">
        <f>VLOOKUP($A18,'Return Data'!$B$7:$R$2292,3,0)</f>
        <v>45014</v>
      </c>
      <c r="C18" s="60">
        <f>VLOOKUP($A18,'Return Data'!$B$7:$R$2292,4,0)</f>
        <v>35.6999</v>
      </c>
      <c r="D18" s="60">
        <f>VLOOKUP($A18,'Return Data'!$B$7:$R$2292,10,0)</f>
        <v>-2.2713000000000001</v>
      </c>
      <c r="E18" s="61">
        <f t="shared" si="0"/>
        <v>2</v>
      </c>
      <c r="F18" s="60">
        <f>VLOOKUP($A18,'Return Data'!$B$7:$R$2292,11,0)</f>
        <v>-0.1988</v>
      </c>
      <c r="G18" s="61">
        <f t="shared" si="1"/>
        <v>19</v>
      </c>
      <c r="H18" s="60">
        <f>VLOOKUP($A18,'Return Data'!$B$7:$R$2292,12,0)</f>
        <v>8.2569999999999997</v>
      </c>
      <c r="I18" s="61">
        <f t="shared" si="2"/>
        <v>15</v>
      </c>
      <c r="J18" s="60">
        <f>VLOOKUP($A18,'Return Data'!$B$7:$R$2292,13,0)</f>
        <v>-2.6905999999999999</v>
      </c>
      <c r="K18" s="61">
        <f t="shared" si="3"/>
        <v>26</v>
      </c>
      <c r="L18" s="60">
        <f>VLOOKUP($A18,'Return Data'!$B$7:$R$2292,17,0)</f>
        <v>5.8749000000000002</v>
      </c>
      <c r="M18" s="61">
        <f t="shared" si="4"/>
        <v>24</v>
      </c>
      <c r="N18" s="60">
        <f>VLOOKUP($A18,'Return Data'!$B$7:$R$2292,14,0)</f>
        <v>18.607299999999999</v>
      </c>
      <c r="O18" s="61">
        <f t="shared" si="5"/>
        <v>21</v>
      </c>
      <c r="P18" s="60">
        <f>VLOOKUP($A18,'Return Data'!$B$7:$R$2292,15,0)</f>
        <v>6.8920000000000003</v>
      </c>
      <c r="Q18" s="61">
        <f t="shared" si="7"/>
        <v>21</v>
      </c>
      <c r="R18" s="60">
        <f>VLOOKUP($A18,'Return Data'!$B$7:$R$2292,16,0)</f>
        <v>11.0465</v>
      </c>
      <c r="S18" s="62">
        <f t="shared" si="6"/>
        <v>16</v>
      </c>
    </row>
    <row r="19" spans="1:19" x14ac:dyDescent="0.3">
      <c r="A19" s="58" t="s">
        <v>490</v>
      </c>
      <c r="B19" s="59">
        <f>VLOOKUP($A19,'Return Data'!$B$7:$R$2292,3,0)</f>
        <v>45014</v>
      </c>
      <c r="C19" s="60">
        <f>VLOOKUP($A19,'Return Data'!$B$7:$R$2292,4,0)</f>
        <v>236.1</v>
      </c>
      <c r="D19" s="60">
        <f>VLOOKUP($A19,'Return Data'!$B$7:$R$2292,10,0)</f>
        <v>-2.4622000000000002</v>
      </c>
      <c r="E19" s="61">
        <f t="shared" si="0"/>
        <v>4</v>
      </c>
      <c r="F19" s="60">
        <f>VLOOKUP($A19,'Return Data'!$B$7:$R$2292,11,0)</f>
        <v>3.9676</v>
      </c>
      <c r="G19" s="61">
        <f t="shared" si="1"/>
        <v>3</v>
      </c>
      <c r="H19" s="60">
        <f>VLOOKUP($A19,'Return Data'!$B$7:$R$2292,12,0)</f>
        <v>9.8956999999999997</v>
      </c>
      <c r="I19" s="61">
        <f t="shared" si="2"/>
        <v>5</v>
      </c>
      <c r="J19" s="60">
        <f>VLOOKUP($A19,'Return Data'!$B$7:$R$2292,13,0)</f>
        <v>4.5060000000000002</v>
      </c>
      <c r="K19" s="61">
        <f t="shared" si="3"/>
        <v>5</v>
      </c>
      <c r="L19" s="60">
        <f>VLOOKUP($A19,'Return Data'!$B$7:$R$2292,17,0)</f>
        <v>18.426600000000001</v>
      </c>
      <c r="M19" s="61">
        <f t="shared" si="4"/>
        <v>1</v>
      </c>
      <c r="N19" s="60">
        <f>VLOOKUP($A19,'Return Data'!$B$7:$R$2292,14,0)</f>
        <v>30.7958</v>
      </c>
      <c r="O19" s="61">
        <f t="shared" si="5"/>
        <v>2</v>
      </c>
      <c r="P19" s="60">
        <f>VLOOKUP($A19,'Return Data'!$B$7:$R$2292,15,0)</f>
        <v>13.567299999999999</v>
      </c>
      <c r="Q19" s="61">
        <f t="shared" si="7"/>
        <v>2</v>
      </c>
      <c r="R19" s="60">
        <f>VLOOKUP($A19,'Return Data'!$B$7:$R$2292,16,0)</f>
        <v>14.4559</v>
      </c>
      <c r="S19" s="62">
        <f t="shared" si="6"/>
        <v>6</v>
      </c>
    </row>
    <row r="20" spans="1:19" x14ac:dyDescent="0.3">
      <c r="A20" s="58" t="s">
        <v>492</v>
      </c>
      <c r="B20" s="59">
        <f>VLOOKUP($A20,'Return Data'!$B$7:$R$2292,3,0)</f>
        <v>45014</v>
      </c>
      <c r="C20" s="60">
        <f>VLOOKUP($A20,'Return Data'!$B$7:$R$2292,4,0)</f>
        <v>15.2746</v>
      </c>
      <c r="D20" s="60">
        <f>VLOOKUP($A20,'Return Data'!$B$7:$R$2292,10,0)</f>
        <v>-5.0812999999999997</v>
      </c>
      <c r="E20" s="61">
        <f t="shared" si="0"/>
        <v>26</v>
      </c>
      <c r="F20" s="60">
        <f>VLOOKUP($A20,'Return Data'!$B$7:$R$2292,11,0)</f>
        <v>-8.5000000000000006E-3</v>
      </c>
      <c r="G20" s="61">
        <f t="shared" si="1"/>
        <v>17</v>
      </c>
      <c r="H20" s="60">
        <f>VLOOKUP($A20,'Return Data'!$B$7:$R$2292,12,0)</f>
        <v>6.1105</v>
      </c>
      <c r="I20" s="61">
        <f t="shared" si="2"/>
        <v>25</v>
      </c>
      <c r="J20" s="60">
        <f>VLOOKUP($A20,'Return Data'!$B$7:$R$2292,13,0)</f>
        <v>-3.4230999999999998</v>
      </c>
      <c r="K20" s="61">
        <f t="shared" si="3"/>
        <v>28</v>
      </c>
      <c r="L20" s="60">
        <f>VLOOKUP($A20,'Return Data'!$B$7:$R$2292,17,0)</f>
        <v>6.0934999999999997</v>
      </c>
      <c r="M20" s="61">
        <f t="shared" si="4"/>
        <v>22</v>
      </c>
      <c r="N20" s="60">
        <f>VLOOKUP($A20,'Return Data'!$B$7:$R$2292,14,0)</f>
        <v>16.871600000000001</v>
      </c>
      <c r="O20" s="61">
        <f t="shared" si="5"/>
        <v>25</v>
      </c>
      <c r="P20" s="60">
        <f>VLOOKUP($A20,'Return Data'!$B$7:$R$2292,15,0)</f>
        <v>5.4570999999999996</v>
      </c>
      <c r="Q20" s="61">
        <f t="shared" si="7"/>
        <v>23</v>
      </c>
      <c r="R20" s="60">
        <f>VLOOKUP($A20,'Return Data'!$B$7:$R$2292,16,0)</f>
        <v>6.8097000000000003</v>
      </c>
      <c r="S20" s="62">
        <f t="shared" si="6"/>
        <v>30</v>
      </c>
    </row>
    <row r="21" spans="1:19" x14ac:dyDescent="0.3">
      <c r="A21" s="58" t="s">
        <v>495</v>
      </c>
      <c r="B21" s="59">
        <f>VLOOKUP($A21,'Return Data'!$B$7:$R$2292,3,0)</f>
        <v>45014</v>
      </c>
      <c r="C21" s="60">
        <f>VLOOKUP($A21,'Return Data'!$B$7:$R$2292,4,0)</f>
        <v>14.6541</v>
      </c>
      <c r="D21" s="60">
        <f>VLOOKUP($A21,'Return Data'!$B$7:$R$2292,10,0)</f>
        <v>-3.9754999999999998</v>
      </c>
      <c r="E21" s="61">
        <f t="shared" si="0"/>
        <v>15</v>
      </c>
      <c r="F21" s="60">
        <f>VLOOKUP($A21,'Return Data'!$B$7:$R$2292,11,0)</f>
        <v>2.7622</v>
      </c>
      <c r="G21" s="61">
        <f t="shared" si="1"/>
        <v>6</v>
      </c>
      <c r="H21" s="60">
        <f>VLOOKUP($A21,'Return Data'!$B$7:$R$2292,12,0)</f>
        <v>9.1431000000000004</v>
      </c>
      <c r="I21" s="61">
        <f t="shared" si="2"/>
        <v>9</v>
      </c>
      <c r="J21" s="60">
        <f>VLOOKUP($A21,'Return Data'!$B$7:$R$2292,13,0)</f>
        <v>2.3323999999999998</v>
      </c>
      <c r="K21" s="61">
        <f t="shared" si="3"/>
        <v>11</v>
      </c>
      <c r="L21" s="60">
        <f>VLOOKUP($A21,'Return Data'!$B$7:$R$2292,17,0)</f>
        <v>6.6566000000000001</v>
      </c>
      <c r="M21" s="61">
        <f t="shared" si="4"/>
        <v>20</v>
      </c>
      <c r="N21" s="60">
        <f>VLOOKUP($A21,'Return Data'!$B$7:$R$2292,14,0)</f>
        <v>18.640699999999999</v>
      </c>
      <c r="O21" s="61">
        <f t="shared" si="5"/>
        <v>20</v>
      </c>
      <c r="P21" s="60"/>
      <c r="Q21" s="61"/>
      <c r="R21" s="60">
        <f>VLOOKUP($A21,'Return Data'!$B$7:$R$2292,16,0)</f>
        <v>9.3092000000000006</v>
      </c>
      <c r="S21" s="62">
        <f t="shared" si="6"/>
        <v>22</v>
      </c>
    </row>
    <row r="22" spans="1:19" x14ac:dyDescent="0.3">
      <c r="A22" s="58" t="s">
        <v>497</v>
      </c>
      <c r="B22" s="59">
        <f>VLOOKUP($A22,'Return Data'!$B$7:$R$2292,3,0)</f>
        <v>45014</v>
      </c>
      <c r="C22" s="60">
        <f>VLOOKUP($A22,'Return Data'!$B$7:$R$2292,4,0)</f>
        <v>13.989100000000001</v>
      </c>
      <c r="D22" s="60">
        <f>VLOOKUP($A22,'Return Data'!$B$7:$R$2292,10,0)</f>
        <v>-3.8887</v>
      </c>
      <c r="E22" s="61">
        <f t="shared" si="0"/>
        <v>14</v>
      </c>
      <c r="F22" s="60">
        <f>VLOOKUP($A22,'Return Data'!$B$7:$R$2292,11,0)</f>
        <v>-0.52480000000000004</v>
      </c>
      <c r="G22" s="61">
        <f t="shared" si="1"/>
        <v>22</v>
      </c>
      <c r="H22" s="60">
        <f>VLOOKUP($A22,'Return Data'!$B$7:$R$2292,12,0)</f>
        <v>7.0231000000000003</v>
      </c>
      <c r="I22" s="61">
        <f t="shared" si="2"/>
        <v>21</v>
      </c>
      <c r="J22" s="60">
        <f>VLOOKUP($A22,'Return Data'!$B$7:$R$2292,13,0)</f>
        <v>-0.31430000000000002</v>
      </c>
      <c r="K22" s="61">
        <f t="shared" si="3"/>
        <v>18</v>
      </c>
      <c r="L22" s="60">
        <f>VLOOKUP($A22,'Return Data'!$B$7:$R$2292,17,0)</f>
        <v>5.9067999999999996</v>
      </c>
      <c r="M22" s="61">
        <f t="shared" si="4"/>
        <v>23</v>
      </c>
      <c r="N22" s="60">
        <f>VLOOKUP($A22,'Return Data'!$B$7:$R$2292,14,0)</f>
        <v>16.4069</v>
      </c>
      <c r="O22" s="61">
        <f t="shared" si="5"/>
        <v>26</v>
      </c>
      <c r="P22" s="60"/>
      <c r="Q22" s="61"/>
      <c r="R22" s="60">
        <f>VLOOKUP($A22,'Return Data'!$B$7:$R$2292,16,0)</f>
        <v>7.3262</v>
      </c>
      <c r="S22" s="62">
        <f t="shared" si="6"/>
        <v>28</v>
      </c>
    </row>
    <row r="23" spans="1:19" x14ac:dyDescent="0.3">
      <c r="A23" s="58" t="s">
        <v>498</v>
      </c>
      <c r="B23" s="59">
        <f>VLOOKUP($A23,'Return Data'!$B$7:$R$2292,3,0)</f>
        <v>45014</v>
      </c>
      <c r="C23" s="60">
        <f>VLOOKUP($A23,'Return Data'!$B$7:$R$2292,4,0)</f>
        <v>209.763279913801</v>
      </c>
      <c r="D23" s="60">
        <f>VLOOKUP($A23,'Return Data'!$B$7:$R$2292,10,0)</f>
        <v>-3.1697000000000002</v>
      </c>
      <c r="E23" s="61">
        <f t="shared" si="0"/>
        <v>8</v>
      </c>
      <c r="F23" s="60">
        <f>VLOOKUP($A23,'Return Data'!$B$7:$R$2292,11,0)</f>
        <v>4.7682000000000002</v>
      </c>
      <c r="G23" s="61">
        <f t="shared" si="1"/>
        <v>2</v>
      </c>
      <c r="H23" s="60">
        <f>VLOOKUP($A23,'Return Data'!$B$7:$R$2292,12,0)</f>
        <v>12.049200000000001</v>
      </c>
      <c r="I23" s="61">
        <f t="shared" si="2"/>
        <v>2</v>
      </c>
      <c r="J23" s="60">
        <f>VLOOKUP($A23,'Return Data'!$B$7:$R$2292,13,0)</f>
        <v>5.5869999999999997</v>
      </c>
      <c r="K23" s="61">
        <f t="shared" si="3"/>
        <v>2</v>
      </c>
      <c r="L23" s="60">
        <f>VLOOKUP($A23,'Return Data'!$B$7:$R$2292,17,0)</f>
        <v>10.2659</v>
      </c>
      <c r="M23" s="61">
        <f t="shared" si="4"/>
        <v>7</v>
      </c>
      <c r="N23" s="60">
        <f>VLOOKUP($A23,'Return Data'!$B$7:$R$2292,14,0)</f>
        <v>28.4237</v>
      </c>
      <c r="O23" s="61">
        <f t="shared" si="5"/>
        <v>4</v>
      </c>
      <c r="P23" s="60">
        <f>VLOOKUP($A23,'Return Data'!$B$7:$R$2292,15,0)</f>
        <v>9.9372000000000007</v>
      </c>
      <c r="Q23" s="61">
        <f>RANK(P23,P$8:P$37,0)</f>
        <v>9</v>
      </c>
      <c r="R23" s="60">
        <f>VLOOKUP($A23,'Return Data'!$B$7:$R$2292,16,0)</f>
        <v>11.4772</v>
      </c>
      <c r="S23" s="62">
        <f t="shared" si="6"/>
        <v>13</v>
      </c>
    </row>
    <row r="24" spans="1:19" x14ac:dyDescent="0.3">
      <c r="A24" s="108" t="s">
        <v>1587</v>
      </c>
      <c r="B24" s="59">
        <f>VLOOKUP($A24,'Return Data'!$B$7:$R$2292,3,0)</f>
        <v>45014</v>
      </c>
      <c r="C24" s="60">
        <f>VLOOKUP($A24,'Return Data'!$B$7:$R$2292,4,0)</f>
        <v>40.527000000000001</v>
      </c>
      <c r="D24" s="60">
        <f>VLOOKUP($A24,'Return Data'!$B$7:$R$2292,10,0)</f>
        <v>-2.9037999999999999</v>
      </c>
      <c r="E24" s="61">
        <f t="shared" si="0"/>
        <v>6</v>
      </c>
      <c r="F24" s="60">
        <f>VLOOKUP($A24,'Return Data'!$B$7:$R$2292,11,0)</f>
        <v>1.0673999999999999</v>
      </c>
      <c r="G24" s="61">
        <f t="shared" si="1"/>
        <v>12</v>
      </c>
      <c r="H24" s="60">
        <f>VLOOKUP($A24,'Return Data'!$B$7:$R$2292,12,0)</f>
        <v>8.6601999999999997</v>
      </c>
      <c r="I24" s="61">
        <f t="shared" si="2"/>
        <v>12</v>
      </c>
      <c r="J24" s="60">
        <f>VLOOKUP($A24,'Return Data'!$B$7:$R$2292,13,0)</f>
        <v>2.6598000000000002</v>
      </c>
      <c r="K24" s="61">
        <f t="shared" si="3"/>
        <v>10</v>
      </c>
      <c r="L24" s="60">
        <f>VLOOKUP($A24,'Return Data'!$B$7:$R$2292,17,0)</f>
        <v>10.0642</v>
      </c>
      <c r="M24" s="61">
        <f t="shared" si="4"/>
        <v>9</v>
      </c>
      <c r="N24" s="60">
        <f>VLOOKUP($A24,'Return Data'!$B$7:$R$2292,14,0)</f>
        <v>25.904900000000001</v>
      </c>
      <c r="O24" s="61">
        <f t="shared" si="5"/>
        <v>5</v>
      </c>
      <c r="P24" s="60">
        <f>VLOOKUP($A24,'Return Data'!$B$7:$R$2292,15,0)</f>
        <v>11.215299999999999</v>
      </c>
      <c r="Q24" s="61">
        <f>RANK(P24,P$8:P$37,0)</f>
        <v>4</v>
      </c>
      <c r="R24" s="60">
        <f>VLOOKUP($A24,'Return Data'!$B$7:$R$2292,16,0)</f>
        <v>10.371600000000001</v>
      </c>
      <c r="S24" s="62">
        <f t="shared" si="6"/>
        <v>21</v>
      </c>
    </row>
    <row r="25" spans="1:19" x14ac:dyDescent="0.3">
      <c r="A25" s="58" t="s">
        <v>500</v>
      </c>
      <c r="B25" s="59">
        <f>VLOOKUP($A25,'Return Data'!$B$7:$R$2292,3,0)</f>
        <v>45014</v>
      </c>
      <c r="C25" s="60">
        <f>VLOOKUP($A25,'Return Data'!$B$7:$R$2292,4,0)</f>
        <v>131.6996</v>
      </c>
      <c r="D25" s="60">
        <f>VLOOKUP($A25,'Return Data'!$B$7:$R$2292,10,0)</f>
        <v>-3.7412000000000001</v>
      </c>
      <c r="E25" s="61">
        <f t="shared" si="0"/>
        <v>13</v>
      </c>
      <c r="F25" s="60">
        <f>VLOOKUP($A25,'Return Data'!$B$7:$R$2292,11,0)</f>
        <v>-0.86739999999999995</v>
      </c>
      <c r="G25" s="61">
        <f t="shared" si="1"/>
        <v>25</v>
      </c>
      <c r="H25" s="60">
        <f>VLOOKUP($A25,'Return Data'!$B$7:$R$2292,12,0)</f>
        <v>5.3059000000000003</v>
      </c>
      <c r="I25" s="61">
        <f t="shared" si="2"/>
        <v>26</v>
      </c>
      <c r="J25" s="60">
        <f>VLOOKUP($A25,'Return Data'!$B$7:$R$2292,13,0)</f>
        <v>-1.4722</v>
      </c>
      <c r="K25" s="61">
        <f t="shared" si="3"/>
        <v>25</v>
      </c>
      <c r="L25" s="60">
        <f>VLOOKUP($A25,'Return Data'!$B$7:$R$2292,17,0)</f>
        <v>4.2965</v>
      </c>
      <c r="M25" s="61">
        <f t="shared" si="4"/>
        <v>30</v>
      </c>
      <c r="N25" s="60">
        <f>VLOOKUP($A25,'Return Data'!$B$7:$R$2292,14,0)</f>
        <v>13.8666</v>
      </c>
      <c r="O25" s="61">
        <f t="shared" si="5"/>
        <v>30</v>
      </c>
      <c r="P25" s="60">
        <f>VLOOKUP($A25,'Return Data'!$B$7:$R$2292,15,0)</f>
        <v>6.9819000000000004</v>
      </c>
      <c r="Q25" s="61">
        <f>RANK(P25,P$8:P$37,0)</f>
        <v>20</v>
      </c>
      <c r="R25" s="60">
        <f>VLOOKUP($A25,'Return Data'!$B$7:$R$2292,16,0)</f>
        <v>8.3190000000000008</v>
      </c>
      <c r="S25" s="62">
        <f t="shared" si="6"/>
        <v>26</v>
      </c>
    </row>
    <row r="26" spans="1:19" x14ac:dyDescent="0.3">
      <c r="A26" s="58" t="s">
        <v>1993</v>
      </c>
      <c r="B26" s="59">
        <f>VLOOKUP($A26,'Return Data'!$B$7:$R$2292,3,0)</f>
        <v>45014</v>
      </c>
      <c r="C26" s="60">
        <f>VLOOKUP($A26,'Return Data'!$B$7:$R$2292,4,0)</f>
        <v>16.8261</v>
      </c>
      <c r="D26" s="60">
        <f>VLOOKUP($A26,'Return Data'!$B$7:$R$2292,10,0)</f>
        <v>-4.0636000000000001</v>
      </c>
      <c r="E26" s="61">
        <f t="shared" si="0"/>
        <v>21</v>
      </c>
      <c r="F26" s="60">
        <f>VLOOKUP($A26,'Return Data'!$B$7:$R$2292,11,0)</f>
        <v>1.0419</v>
      </c>
      <c r="G26" s="61">
        <f t="shared" si="1"/>
        <v>13</v>
      </c>
      <c r="H26" s="60">
        <f>VLOOKUP($A26,'Return Data'!$B$7:$R$2292,12,0)</f>
        <v>8.5435999999999996</v>
      </c>
      <c r="I26" s="61">
        <f t="shared" si="2"/>
        <v>13</v>
      </c>
      <c r="J26" s="60">
        <f>VLOOKUP($A26,'Return Data'!$B$7:$R$2292,13,0)</f>
        <v>-5.8799999999999998E-2</v>
      </c>
      <c r="K26" s="61">
        <f t="shared" si="3"/>
        <v>17</v>
      </c>
      <c r="L26" s="60">
        <f>VLOOKUP($A26,'Return Data'!$B$7:$R$2292,17,0)</f>
        <v>10.2376</v>
      </c>
      <c r="M26" s="61">
        <f t="shared" si="4"/>
        <v>8</v>
      </c>
      <c r="N26" s="60">
        <f>VLOOKUP($A26,'Return Data'!$B$7:$R$2292,14,0)</f>
        <v>22.856400000000001</v>
      </c>
      <c r="O26" s="61">
        <f t="shared" si="5"/>
        <v>10</v>
      </c>
      <c r="P26" s="60"/>
      <c r="Q26" s="61"/>
      <c r="R26" s="60">
        <f>VLOOKUP($A26,'Return Data'!$B$7:$R$2292,16,0)</f>
        <v>15.1183</v>
      </c>
      <c r="S26" s="62">
        <f t="shared" si="6"/>
        <v>3</v>
      </c>
    </row>
    <row r="27" spans="1:19" x14ac:dyDescent="0.3">
      <c r="A27" s="58" t="s">
        <v>504</v>
      </c>
      <c r="B27" s="59">
        <f>VLOOKUP($A27,'Return Data'!$B$7:$R$2292,3,0)</f>
        <v>45014</v>
      </c>
      <c r="C27" s="60">
        <f>VLOOKUP($A27,'Return Data'!$B$7:$R$2292,4,0)</f>
        <v>21.584</v>
      </c>
      <c r="D27" s="60">
        <f>VLOOKUP($A27,'Return Data'!$B$7:$R$2292,10,0)</f>
        <v>-4.4532999999999996</v>
      </c>
      <c r="E27" s="61">
        <f t="shared" si="0"/>
        <v>24</v>
      </c>
      <c r="F27" s="60">
        <f>VLOOKUP($A27,'Return Data'!$B$7:$R$2292,11,0)</f>
        <v>0.29270000000000002</v>
      </c>
      <c r="G27" s="61">
        <f t="shared" si="1"/>
        <v>16</v>
      </c>
      <c r="H27" s="60">
        <f>VLOOKUP($A27,'Return Data'!$B$7:$R$2292,12,0)</f>
        <v>6.7880000000000003</v>
      </c>
      <c r="I27" s="61">
        <f t="shared" si="2"/>
        <v>22</v>
      </c>
      <c r="J27" s="60">
        <f>VLOOKUP($A27,'Return Data'!$B$7:$R$2292,13,0)</f>
        <v>-1.8499999999999999E-2</v>
      </c>
      <c r="K27" s="61">
        <f t="shared" si="3"/>
        <v>16</v>
      </c>
      <c r="L27" s="60">
        <f>VLOOKUP($A27,'Return Data'!$B$7:$R$2292,17,0)</f>
        <v>7.7077999999999998</v>
      </c>
      <c r="M27" s="61">
        <f t="shared" si="4"/>
        <v>17</v>
      </c>
      <c r="N27" s="60">
        <f>VLOOKUP($A27,'Return Data'!$B$7:$R$2292,14,0)</f>
        <v>20.41</v>
      </c>
      <c r="O27" s="61">
        <f t="shared" si="5"/>
        <v>16</v>
      </c>
      <c r="P27" s="60">
        <f>VLOOKUP($A27,'Return Data'!$B$7:$R$2292,15,0)</f>
        <v>10.443300000000001</v>
      </c>
      <c r="Q27" s="61">
        <f>RANK(P27,P$8:P$37,0)</f>
        <v>7</v>
      </c>
      <c r="R27" s="60">
        <f>VLOOKUP($A27,'Return Data'!$B$7:$R$2292,16,0)</f>
        <v>10.5494</v>
      </c>
      <c r="S27" s="62">
        <f t="shared" si="6"/>
        <v>20</v>
      </c>
    </row>
    <row r="28" spans="1:19" x14ac:dyDescent="0.3">
      <c r="A28" s="58" t="s">
        <v>506</v>
      </c>
      <c r="B28" s="59">
        <f>VLOOKUP($A28,'Return Data'!$B$7:$R$2292,3,0)</f>
        <v>45014</v>
      </c>
      <c r="C28" s="60">
        <f>VLOOKUP($A28,'Return Data'!$B$7:$R$2292,4,0)</f>
        <v>14.9762</v>
      </c>
      <c r="D28" s="60">
        <f>VLOOKUP($A28,'Return Data'!$B$7:$R$2292,10,0)</f>
        <v>-4.3445</v>
      </c>
      <c r="E28" s="61">
        <f t="shared" si="0"/>
        <v>23</v>
      </c>
      <c r="F28" s="60">
        <f>VLOOKUP($A28,'Return Data'!$B$7:$R$2292,11,0)</f>
        <v>-0.54720000000000002</v>
      </c>
      <c r="G28" s="61">
        <f t="shared" si="1"/>
        <v>23</v>
      </c>
      <c r="H28" s="60">
        <f>VLOOKUP($A28,'Return Data'!$B$7:$R$2292,12,0)</f>
        <v>7.2064000000000004</v>
      </c>
      <c r="I28" s="61">
        <f t="shared" si="2"/>
        <v>20</v>
      </c>
      <c r="J28" s="60">
        <f>VLOOKUP($A28,'Return Data'!$B$7:$R$2292,13,0)</f>
        <v>3.2621000000000002</v>
      </c>
      <c r="K28" s="61">
        <f t="shared" si="3"/>
        <v>8</v>
      </c>
      <c r="L28" s="60">
        <f>VLOOKUP($A28,'Return Data'!$B$7:$R$2292,17,0)</f>
        <v>4.7686000000000002</v>
      </c>
      <c r="M28" s="61">
        <f t="shared" si="4"/>
        <v>28</v>
      </c>
      <c r="N28" s="60">
        <f>VLOOKUP($A28,'Return Data'!$B$7:$R$2292,14,0)</f>
        <v>16.225200000000001</v>
      </c>
      <c r="O28" s="61">
        <f t="shared" si="5"/>
        <v>27</v>
      </c>
      <c r="P28" s="60"/>
      <c r="Q28" s="61"/>
      <c r="R28" s="60">
        <f>VLOOKUP($A28,'Return Data'!$B$7:$R$2292,16,0)</f>
        <v>9.3042999999999996</v>
      </c>
      <c r="S28" s="62">
        <f t="shared" si="6"/>
        <v>23</v>
      </c>
    </row>
    <row r="29" spans="1:19" x14ac:dyDescent="0.3">
      <c r="A29" s="58" t="s">
        <v>1736</v>
      </c>
      <c r="B29" s="59">
        <f>VLOOKUP($A29,'Return Data'!$B$7:$R$2292,3,0)</f>
        <v>45014</v>
      </c>
      <c r="C29" s="60">
        <f>VLOOKUP($A29,'Return Data'!$B$7:$R$2292,4,0)</f>
        <v>14.131500000000001</v>
      </c>
      <c r="D29" s="60">
        <f>VLOOKUP($A29,'Return Data'!$B$7:$R$2292,10,0)</f>
        <v>-3.4819</v>
      </c>
      <c r="E29" s="61">
        <f t="shared" si="0"/>
        <v>10</v>
      </c>
      <c r="F29" s="60">
        <f>VLOOKUP($A29,'Return Data'!$B$7:$R$2292,11,0)</f>
        <v>0.94430000000000003</v>
      </c>
      <c r="G29" s="61">
        <f t="shared" si="1"/>
        <v>14</v>
      </c>
      <c r="H29" s="60">
        <f>VLOOKUP($A29,'Return Data'!$B$7:$R$2292,12,0)</f>
        <v>7.7366999999999999</v>
      </c>
      <c r="I29" s="61">
        <f t="shared" si="2"/>
        <v>17</v>
      </c>
      <c r="J29" s="60">
        <f>VLOOKUP($A29,'Return Data'!$B$7:$R$2292,13,0)</f>
        <v>0.62590000000000001</v>
      </c>
      <c r="K29" s="61">
        <f t="shared" si="3"/>
        <v>15</v>
      </c>
      <c r="L29" s="60">
        <f>VLOOKUP($A29,'Return Data'!$B$7:$R$2292,17,0)</f>
        <v>8.5281000000000002</v>
      </c>
      <c r="M29" s="61">
        <f t="shared" si="4"/>
        <v>13</v>
      </c>
      <c r="N29" s="60">
        <f>VLOOKUP($A29,'Return Data'!$B$7:$R$2292,14,0)</f>
        <v>17.968800000000002</v>
      </c>
      <c r="O29" s="61">
        <f t="shared" si="5"/>
        <v>24</v>
      </c>
      <c r="P29" s="60"/>
      <c r="Q29" s="61"/>
      <c r="R29" s="60">
        <f>VLOOKUP($A29,'Return Data'!$B$7:$R$2292,16,0)</f>
        <v>7.2893999999999997</v>
      </c>
      <c r="S29" s="62">
        <f t="shared" si="6"/>
        <v>29</v>
      </c>
    </row>
    <row r="30" spans="1:19" x14ac:dyDescent="0.3">
      <c r="A30" s="58" t="s">
        <v>507</v>
      </c>
      <c r="B30" s="59">
        <f>VLOOKUP($A30,'Return Data'!$B$7:$R$2292,3,0)</f>
        <v>45014</v>
      </c>
      <c r="C30" s="60">
        <f>VLOOKUP($A30,'Return Data'!$B$7:$R$2292,4,0)</f>
        <v>67.714200000000005</v>
      </c>
      <c r="D30" s="60">
        <f>VLOOKUP($A30,'Return Data'!$B$7:$R$2292,10,0)</f>
        <v>-4.0143000000000004</v>
      </c>
      <c r="E30" s="61">
        <f t="shared" si="0"/>
        <v>20</v>
      </c>
      <c r="F30" s="60">
        <f>VLOOKUP($A30,'Return Data'!$B$7:$R$2292,11,0)</f>
        <v>2.5387</v>
      </c>
      <c r="G30" s="61">
        <f t="shared" si="1"/>
        <v>7</v>
      </c>
      <c r="H30" s="60">
        <f>VLOOKUP($A30,'Return Data'!$B$7:$R$2292,12,0)</f>
        <v>9.5390999999999995</v>
      </c>
      <c r="I30" s="61">
        <f t="shared" si="2"/>
        <v>8</v>
      </c>
      <c r="J30" s="60">
        <f>VLOOKUP($A30,'Return Data'!$B$7:$R$2292,13,0)</f>
        <v>2.8151000000000002</v>
      </c>
      <c r="K30" s="61">
        <f t="shared" si="3"/>
        <v>9</v>
      </c>
      <c r="L30" s="60">
        <f>VLOOKUP($A30,'Return Data'!$B$7:$R$2292,17,0)</f>
        <v>9.9383999999999997</v>
      </c>
      <c r="M30" s="61">
        <f t="shared" si="4"/>
        <v>11</v>
      </c>
      <c r="N30" s="60">
        <f>VLOOKUP($A30,'Return Data'!$B$7:$R$2292,14,0)</f>
        <v>23.918700000000001</v>
      </c>
      <c r="O30" s="61">
        <f t="shared" si="5"/>
        <v>8</v>
      </c>
      <c r="P30" s="60">
        <f>VLOOKUP($A30,'Return Data'!$B$7:$R$2292,15,0)</f>
        <v>4.8844000000000003</v>
      </c>
      <c r="Q30" s="61">
        <f t="shared" ref="Q30:Q37" si="8">RANK(P30,P$8:P$37,0)</f>
        <v>24</v>
      </c>
      <c r="R30" s="60">
        <f>VLOOKUP($A30,'Return Data'!$B$7:$R$2292,16,0)</f>
        <v>11.3368</v>
      </c>
      <c r="S30" s="62">
        <f t="shared" si="6"/>
        <v>14</v>
      </c>
    </row>
    <row r="31" spans="1:19" x14ac:dyDescent="0.3">
      <c r="A31" s="58" t="s">
        <v>513</v>
      </c>
      <c r="B31" s="59">
        <f>VLOOKUP($A31,'Return Data'!$B$7:$R$2292,3,0)</f>
        <v>45014</v>
      </c>
      <c r="C31" s="60">
        <f>VLOOKUP($A31,'Return Data'!$B$7:$R$2292,4,0)</f>
        <v>92.3</v>
      </c>
      <c r="D31" s="60">
        <f>VLOOKUP($A31,'Return Data'!$B$7:$R$2292,10,0)</f>
        <v>-1.7458</v>
      </c>
      <c r="E31" s="61">
        <f t="shared" si="0"/>
        <v>1</v>
      </c>
      <c r="F31" s="60">
        <f>VLOOKUP($A31,'Return Data'!$B$7:$R$2292,11,0)</f>
        <v>3.8595999999999999</v>
      </c>
      <c r="G31" s="61">
        <f t="shared" si="1"/>
        <v>4</v>
      </c>
      <c r="H31" s="60">
        <f>VLOOKUP($A31,'Return Data'!$B$7:$R$2292,12,0)</f>
        <v>10.169499999999999</v>
      </c>
      <c r="I31" s="61">
        <f t="shared" si="2"/>
        <v>4</v>
      </c>
      <c r="J31" s="60">
        <f>VLOOKUP($A31,'Return Data'!$B$7:$R$2292,13,0)</f>
        <v>1.5737000000000001</v>
      </c>
      <c r="K31" s="61">
        <f t="shared" si="3"/>
        <v>13</v>
      </c>
      <c r="L31" s="60">
        <f>VLOOKUP($A31,'Return Data'!$B$7:$R$2292,17,0)</f>
        <v>6.5098000000000003</v>
      </c>
      <c r="M31" s="61">
        <f t="shared" si="4"/>
        <v>21</v>
      </c>
      <c r="N31" s="60">
        <f>VLOOKUP($A31,'Return Data'!$B$7:$R$2292,14,0)</f>
        <v>18.355899999999998</v>
      </c>
      <c r="O31" s="61">
        <f t="shared" si="5"/>
        <v>22</v>
      </c>
      <c r="P31" s="60">
        <f>VLOOKUP($A31,'Return Data'!$B$7:$R$2292,15,0)</f>
        <v>7.1056999999999997</v>
      </c>
      <c r="Q31" s="61">
        <f t="shared" si="8"/>
        <v>19</v>
      </c>
      <c r="R31" s="60">
        <f>VLOOKUP($A31,'Return Data'!$B$7:$R$2292,16,0)</f>
        <v>12.301600000000001</v>
      </c>
      <c r="S31" s="62">
        <f t="shared" si="6"/>
        <v>11</v>
      </c>
    </row>
    <row r="32" spans="1:19" x14ac:dyDescent="0.3">
      <c r="A32" s="58" t="s">
        <v>515</v>
      </c>
      <c r="B32" s="59">
        <f>VLOOKUP($A32,'Return Data'!$B$7:$R$2292,3,0)</f>
        <v>45014</v>
      </c>
      <c r="C32" s="60">
        <f>VLOOKUP($A32,'Return Data'!$B$7:$R$2292,4,0)</f>
        <v>285.34699999999998</v>
      </c>
      <c r="D32" s="60">
        <f>VLOOKUP($A32,'Return Data'!$B$7:$R$2292,10,0)</f>
        <v>-8.1539999999999999</v>
      </c>
      <c r="E32" s="61">
        <f t="shared" si="0"/>
        <v>30</v>
      </c>
      <c r="F32" s="60">
        <f>VLOOKUP($A32,'Return Data'!$B$7:$R$2292,11,0)</f>
        <v>-4.2009999999999996</v>
      </c>
      <c r="G32" s="61">
        <f t="shared" si="1"/>
        <v>30</v>
      </c>
      <c r="H32" s="60">
        <f>VLOOKUP($A32,'Return Data'!$B$7:$R$2292,12,0)</f>
        <v>7.5019</v>
      </c>
      <c r="I32" s="61">
        <f t="shared" si="2"/>
        <v>18</v>
      </c>
      <c r="J32" s="60">
        <f>VLOOKUP($A32,'Return Data'!$B$7:$R$2292,13,0)</f>
        <v>1.6739999999999999</v>
      </c>
      <c r="K32" s="61">
        <f t="shared" si="3"/>
        <v>12</v>
      </c>
      <c r="L32" s="60">
        <f>VLOOKUP($A32,'Return Data'!$B$7:$R$2292,17,0)</f>
        <v>17.850899999999999</v>
      </c>
      <c r="M32" s="61">
        <f t="shared" si="4"/>
        <v>2</v>
      </c>
      <c r="N32" s="60">
        <f>VLOOKUP($A32,'Return Data'!$B$7:$R$2292,14,0)</f>
        <v>37.2896</v>
      </c>
      <c r="O32" s="61">
        <f t="shared" si="5"/>
        <v>1</v>
      </c>
      <c r="P32" s="60">
        <f>VLOOKUP($A32,'Return Data'!$B$7:$R$2292,15,0)</f>
        <v>17.8093</v>
      </c>
      <c r="Q32" s="61">
        <f t="shared" si="8"/>
        <v>1</v>
      </c>
      <c r="R32" s="60">
        <f>VLOOKUP($A32,'Return Data'!$B$7:$R$2292,16,0)</f>
        <v>16.422799999999999</v>
      </c>
      <c r="S32" s="62">
        <f t="shared" si="6"/>
        <v>2</v>
      </c>
    </row>
    <row r="33" spans="1:19" x14ac:dyDescent="0.3">
      <c r="A33" s="58" t="s">
        <v>1593</v>
      </c>
      <c r="B33" s="59">
        <f>VLOOKUP($A33,'Return Data'!$B$7:$R$2292,3,0)</f>
        <v>45014</v>
      </c>
      <c r="C33" s="60">
        <f>VLOOKUP($A33,'Return Data'!$B$7:$R$2292,4,0)</f>
        <v>465.951442181414</v>
      </c>
      <c r="D33" s="60">
        <f>VLOOKUP($A33,'Return Data'!$B$7:$R$2292,10,0)</f>
        <v>-5.8163</v>
      </c>
      <c r="E33" s="61">
        <f t="shared" si="0"/>
        <v>28</v>
      </c>
      <c r="F33" s="60">
        <f>VLOOKUP($A33,'Return Data'!$B$7:$R$2292,11,0)</f>
        <v>-2.6097999999999999</v>
      </c>
      <c r="G33" s="61">
        <f t="shared" si="1"/>
        <v>28</v>
      </c>
      <c r="H33" s="60">
        <f>VLOOKUP($A33,'Return Data'!$B$7:$R$2292,12,0)</f>
        <v>4.4488000000000003</v>
      </c>
      <c r="I33" s="61">
        <f t="shared" si="2"/>
        <v>28</v>
      </c>
      <c r="J33" s="60">
        <f>VLOOKUP($A33,'Return Data'!$B$7:$R$2292,13,0)</f>
        <v>-3.4024999999999999</v>
      </c>
      <c r="K33" s="61">
        <f t="shared" si="3"/>
        <v>27</v>
      </c>
      <c r="L33" s="60">
        <f>VLOOKUP($A33,'Return Data'!$B$7:$R$2292,17,0)</f>
        <v>7.1386000000000003</v>
      </c>
      <c r="M33" s="61">
        <f t="shared" si="4"/>
        <v>19</v>
      </c>
      <c r="N33" s="60">
        <f>VLOOKUP($A33,'Return Data'!$B$7:$R$2292,14,0)</f>
        <v>18.241599999999998</v>
      </c>
      <c r="O33" s="61">
        <f t="shared" si="5"/>
        <v>23</v>
      </c>
      <c r="P33" s="60">
        <f>VLOOKUP($A33,'Return Data'!$B$7:$R$2292,15,0)</f>
        <v>9.8087</v>
      </c>
      <c r="Q33" s="61">
        <f t="shared" si="8"/>
        <v>10</v>
      </c>
      <c r="R33" s="60">
        <f>VLOOKUP($A33,'Return Data'!$B$7:$R$2292,16,0)</f>
        <v>15.116199999999999</v>
      </c>
      <c r="S33" s="62">
        <f t="shared" si="6"/>
        <v>4</v>
      </c>
    </row>
    <row r="34" spans="1:19" x14ac:dyDescent="0.3">
      <c r="A34" s="58" t="s">
        <v>518</v>
      </c>
      <c r="B34" s="59">
        <f>VLOOKUP($A34,'Return Data'!$B$7:$R$2292,3,0)</f>
        <v>45014</v>
      </c>
      <c r="C34" s="60">
        <f>VLOOKUP($A34,'Return Data'!$B$7:$R$2292,4,0)</f>
        <v>22.299600000000002</v>
      </c>
      <c r="D34" s="60">
        <f>VLOOKUP($A34,'Return Data'!$B$7:$R$2292,10,0)</f>
        <v>-4.0750000000000002</v>
      </c>
      <c r="E34" s="61">
        <f t="shared" si="0"/>
        <v>22</v>
      </c>
      <c r="F34" s="60">
        <f>VLOOKUP($A34,'Return Data'!$B$7:$R$2292,11,0)</f>
        <v>-0.21790000000000001</v>
      </c>
      <c r="G34" s="61">
        <f t="shared" si="1"/>
        <v>20</v>
      </c>
      <c r="H34" s="60">
        <f>VLOOKUP($A34,'Return Data'!$B$7:$R$2292,12,0)</f>
        <v>4.7229000000000001</v>
      </c>
      <c r="I34" s="61">
        <f t="shared" si="2"/>
        <v>27</v>
      </c>
      <c r="J34" s="60">
        <f>VLOOKUP($A34,'Return Data'!$B$7:$R$2292,13,0)</f>
        <v>-1.1503000000000001</v>
      </c>
      <c r="K34" s="61">
        <f t="shared" si="3"/>
        <v>24</v>
      </c>
      <c r="L34" s="60">
        <f>VLOOKUP($A34,'Return Data'!$B$7:$R$2292,17,0)</f>
        <v>5.4298000000000002</v>
      </c>
      <c r="M34" s="61">
        <f t="shared" si="4"/>
        <v>27</v>
      </c>
      <c r="N34" s="60">
        <f>VLOOKUP($A34,'Return Data'!$B$7:$R$2292,14,0)</f>
        <v>15.824199999999999</v>
      </c>
      <c r="O34" s="61">
        <f t="shared" si="5"/>
        <v>29</v>
      </c>
      <c r="P34" s="60">
        <f>VLOOKUP($A34,'Return Data'!$B$7:$R$2292,15,0)</f>
        <v>7.2558999999999996</v>
      </c>
      <c r="Q34" s="61">
        <f t="shared" si="8"/>
        <v>18</v>
      </c>
      <c r="R34" s="60">
        <f>VLOOKUP($A34,'Return Data'!$B$7:$R$2292,16,0)</f>
        <v>8.9990000000000006</v>
      </c>
      <c r="S34" s="62">
        <f t="shared" si="6"/>
        <v>24</v>
      </c>
    </row>
    <row r="35" spans="1:19" x14ac:dyDescent="0.3">
      <c r="A35" s="58" t="s">
        <v>1769</v>
      </c>
      <c r="B35" s="59">
        <f>VLOOKUP($A35,'Return Data'!$B$7:$R$2292,3,0)</f>
        <v>45014</v>
      </c>
      <c r="C35" s="60">
        <f>VLOOKUP($A35,'Return Data'!$B$7:$R$2292,4,0)</f>
        <v>109.4449</v>
      </c>
      <c r="D35" s="60">
        <f>VLOOKUP($A35,'Return Data'!$B$7:$R$2292,10,0)</f>
        <v>-5.7073999999999998</v>
      </c>
      <c r="E35" s="61">
        <f t="shared" si="0"/>
        <v>27</v>
      </c>
      <c r="F35" s="60">
        <f>VLOOKUP($A35,'Return Data'!$B$7:$R$2292,11,0)</f>
        <v>-1.0894999999999999</v>
      </c>
      <c r="G35" s="61">
        <f t="shared" si="1"/>
        <v>26</v>
      </c>
      <c r="H35" s="60">
        <f>VLOOKUP($A35,'Return Data'!$B$7:$R$2292,12,0)</f>
        <v>6.1742999999999997</v>
      </c>
      <c r="I35" s="61">
        <f t="shared" si="2"/>
        <v>24</v>
      </c>
      <c r="J35" s="60">
        <f>VLOOKUP($A35,'Return Data'!$B$7:$R$2292,13,0)</f>
        <v>-0.31509999999999999</v>
      </c>
      <c r="K35" s="61">
        <f t="shared" si="3"/>
        <v>19</v>
      </c>
      <c r="L35" s="60">
        <f>VLOOKUP($A35,'Return Data'!$B$7:$R$2292,17,0)</f>
        <v>8.3933</v>
      </c>
      <c r="M35" s="61">
        <f t="shared" si="4"/>
        <v>15</v>
      </c>
      <c r="N35" s="60">
        <f>VLOOKUP($A35,'Return Data'!$B$7:$R$2292,14,0)</f>
        <v>20.5046</v>
      </c>
      <c r="O35" s="61">
        <f t="shared" si="5"/>
        <v>15</v>
      </c>
      <c r="P35" s="60">
        <f>VLOOKUP($A35,'Return Data'!$B$7:$R$2292,15,0)</f>
        <v>8.2464999999999993</v>
      </c>
      <c r="Q35" s="61">
        <f t="shared" si="8"/>
        <v>16</v>
      </c>
      <c r="R35" s="60">
        <f>VLOOKUP($A35,'Return Data'!$B$7:$R$2292,16,0)</f>
        <v>10.8552</v>
      </c>
      <c r="S35" s="62">
        <f t="shared" si="6"/>
        <v>17</v>
      </c>
    </row>
    <row r="36" spans="1:19" x14ac:dyDescent="0.3">
      <c r="A36" s="58" t="s">
        <v>522</v>
      </c>
      <c r="B36" s="59">
        <f>VLOOKUP($A36,'Return Data'!$B$7:$R$2292,3,0)</f>
        <v>45014</v>
      </c>
      <c r="C36" s="60">
        <f>VLOOKUP($A36,'Return Data'!$B$7:$R$2292,4,0)</f>
        <v>423.48154595840799</v>
      </c>
      <c r="D36" s="60">
        <f>VLOOKUP($A36,'Return Data'!$B$7:$R$2292,10,0)</f>
        <v>-4.5060000000000002</v>
      </c>
      <c r="E36" s="61">
        <f t="shared" si="0"/>
        <v>25</v>
      </c>
      <c r="F36" s="60">
        <f>VLOOKUP($A36,'Return Data'!$B$7:$R$2292,11,0)</f>
        <v>1.6797</v>
      </c>
      <c r="G36" s="61">
        <f t="shared" si="1"/>
        <v>10</v>
      </c>
      <c r="H36" s="60">
        <f>VLOOKUP($A36,'Return Data'!$B$7:$R$2292,12,0)</f>
        <v>8.9870000000000001</v>
      </c>
      <c r="I36" s="61">
        <f t="shared" si="2"/>
        <v>10</v>
      </c>
      <c r="J36" s="60">
        <f>VLOOKUP($A36,'Return Data'!$B$7:$R$2292,13,0)</f>
        <v>4.7218999999999998</v>
      </c>
      <c r="K36" s="61">
        <f t="shared" si="3"/>
        <v>3</v>
      </c>
      <c r="L36" s="60">
        <f>VLOOKUP($A36,'Return Data'!$B$7:$R$2292,17,0)</f>
        <v>10.0358</v>
      </c>
      <c r="M36" s="61">
        <f t="shared" si="4"/>
        <v>10</v>
      </c>
      <c r="N36" s="60">
        <f>VLOOKUP($A36,'Return Data'!$B$7:$R$2292,14,0)</f>
        <v>21.553599999999999</v>
      </c>
      <c r="O36" s="61">
        <f t="shared" si="5"/>
        <v>13</v>
      </c>
      <c r="P36" s="60">
        <f>VLOOKUP($A36,'Return Data'!$B$7:$R$2292,15,0)</f>
        <v>9.0617000000000001</v>
      </c>
      <c r="Q36" s="61">
        <f t="shared" si="8"/>
        <v>15</v>
      </c>
      <c r="R36" s="60">
        <f>VLOOKUP($A36,'Return Data'!$B$7:$R$2292,16,0)</f>
        <v>14.5983</v>
      </c>
      <c r="S36" s="62">
        <f t="shared" si="6"/>
        <v>5</v>
      </c>
    </row>
    <row r="37" spans="1:19" x14ac:dyDescent="0.3">
      <c r="A37" s="58" t="s">
        <v>524</v>
      </c>
      <c r="B37" s="59">
        <f>VLOOKUP($A37,'Return Data'!$B$7:$R$2292,3,0)</f>
        <v>45014</v>
      </c>
      <c r="C37" s="60">
        <f>VLOOKUP($A37,'Return Data'!$B$7:$R$2292,4,0)</f>
        <v>261.30832313801898</v>
      </c>
      <c r="D37" s="60">
        <f>VLOOKUP($A37,'Return Data'!$B$7:$R$2292,10,0)</f>
        <v>-3.1301999999999999</v>
      </c>
      <c r="E37" s="61">
        <f t="shared" si="0"/>
        <v>7</v>
      </c>
      <c r="F37" s="60">
        <f>VLOOKUP($A37,'Return Data'!$B$7:$R$2292,11,0)</f>
        <v>2.3931</v>
      </c>
      <c r="G37" s="61">
        <f t="shared" si="1"/>
        <v>8</v>
      </c>
      <c r="H37" s="60">
        <f>VLOOKUP($A37,'Return Data'!$B$7:$R$2292,12,0)</f>
        <v>8.8817000000000004</v>
      </c>
      <c r="I37" s="61">
        <f t="shared" si="2"/>
        <v>11</v>
      </c>
      <c r="J37" s="60">
        <f>VLOOKUP($A37,'Return Data'!$B$7:$R$2292,13,0)</f>
        <v>3.74</v>
      </c>
      <c r="K37" s="61">
        <f t="shared" si="3"/>
        <v>7</v>
      </c>
      <c r="L37" s="60">
        <f>VLOOKUP($A37,'Return Data'!$B$7:$R$2292,17,0)</f>
        <v>11.717599999999999</v>
      </c>
      <c r="M37" s="61">
        <f t="shared" si="4"/>
        <v>6</v>
      </c>
      <c r="N37" s="60">
        <f>VLOOKUP($A37,'Return Data'!$B$7:$R$2292,14,0)</f>
        <v>25.863800000000001</v>
      </c>
      <c r="O37" s="61">
        <f t="shared" si="5"/>
        <v>6</v>
      </c>
      <c r="P37" s="60">
        <f>VLOOKUP($A37,'Return Data'!$B$7:$R$2292,15,0)</f>
        <v>9.0657999999999994</v>
      </c>
      <c r="Q37" s="61">
        <f t="shared" si="8"/>
        <v>14</v>
      </c>
      <c r="R37" s="60">
        <f>VLOOKUP($A37,'Return Data'!$B$7:$R$2292,16,0)</f>
        <v>12.2422</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-3.9679966666666662</v>
      </c>
      <c r="E39" s="69"/>
      <c r="F39" s="70">
        <f>AVERAGE(F8:F37)</f>
        <v>0.65946999999999989</v>
      </c>
      <c r="G39" s="69"/>
      <c r="H39" s="70">
        <f>AVERAGE(H8:H37)</f>
        <v>7.8536900000000021</v>
      </c>
      <c r="I39" s="69"/>
      <c r="J39" s="70">
        <f>AVERAGE(J8:J37)</f>
        <v>0.64825333333333335</v>
      </c>
      <c r="K39" s="69"/>
      <c r="L39" s="70">
        <f>AVERAGE(L8:L37)</f>
        <v>8.7983366666666658</v>
      </c>
      <c r="M39" s="69"/>
      <c r="N39" s="70">
        <f>AVERAGE(N8:N37)</f>
        <v>21.468593333333331</v>
      </c>
      <c r="O39" s="69"/>
      <c r="P39" s="70">
        <f>AVERAGE(P8:P37)</f>
        <v>9.3390041666666672</v>
      </c>
      <c r="Q39" s="69"/>
      <c r="R39" s="70">
        <f>AVERAGE(R8:R37)</f>
        <v>11.398966666666668</v>
      </c>
      <c r="S39" s="71"/>
    </row>
    <row r="40" spans="1:19" x14ac:dyDescent="0.3">
      <c r="A40" s="68" t="s">
        <v>28</v>
      </c>
      <c r="B40" s="69"/>
      <c r="C40" s="69"/>
      <c r="D40" s="70">
        <f>MIN(D8:D37)</f>
        <v>-8.1539999999999999</v>
      </c>
      <c r="E40" s="69"/>
      <c r="F40" s="70">
        <f>MIN(F8:F37)</f>
        <v>-4.2009999999999996</v>
      </c>
      <c r="G40" s="69"/>
      <c r="H40" s="70">
        <f>MIN(H8:H37)</f>
        <v>2.7555999999999998</v>
      </c>
      <c r="I40" s="69"/>
      <c r="J40" s="70">
        <f>MIN(J8:J37)</f>
        <v>-7.008</v>
      </c>
      <c r="K40" s="69"/>
      <c r="L40" s="70">
        <f>MIN(L8:L37)</f>
        <v>4.2965</v>
      </c>
      <c r="M40" s="69"/>
      <c r="N40" s="70">
        <f>MIN(N8:N37)</f>
        <v>13.8666</v>
      </c>
      <c r="O40" s="69"/>
      <c r="P40" s="70">
        <f>MIN(P8:P37)</f>
        <v>4.8844000000000003</v>
      </c>
      <c r="Q40" s="69"/>
      <c r="R40" s="70">
        <f>MIN(R8:R37)</f>
        <v>6.8097000000000003</v>
      </c>
      <c r="S40" s="71"/>
    </row>
    <row r="41" spans="1:19" ht="15" thickBot="1" x14ac:dyDescent="0.35">
      <c r="A41" s="72" t="s">
        <v>29</v>
      </c>
      <c r="B41" s="73"/>
      <c r="C41" s="73"/>
      <c r="D41" s="74">
        <f>MAX(D8:D37)</f>
        <v>-1.7458</v>
      </c>
      <c r="E41" s="73"/>
      <c r="F41" s="74">
        <f>MAX(F8:F37)</f>
        <v>4.7789000000000001</v>
      </c>
      <c r="G41" s="73"/>
      <c r="H41" s="74">
        <f>MAX(H8:H37)</f>
        <v>12.247999999999999</v>
      </c>
      <c r="I41" s="73"/>
      <c r="J41" s="74">
        <f>MAX(J8:J37)</f>
        <v>5.9560000000000004</v>
      </c>
      <c r="K41" s="73"/>
      <c r="L41" s="74">
        <f>MAX(L8:L37)</f>
        <v>18.426600000000001</v>
      </c>
      <c r="M41" s="73"/>
      <c r="N41" s="74">
        <f>MAX(N8:N37)</f>
        <v>37.2896</v>
      </c>
      <c r="O41" s="73"/>
      <c r="P41" s="74">
        <f>MAX(P8:P37)</f>
        <v>17.8093</v>
      </c>
      <c r="Q41" s="73"/>
      <c r="R41" s="74">
        <f>MAX(R8:R37)</f>
        <v>17.809200000000001</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45014</v>
      </c>
      <c r="C8" s="60">
        <f>VLOOKUP($A8,'Return Data'!$B$7:$R$2292,4,0)</f>
        <v>57.400799999999997</v>
      </c>
      <c r="D8" s="60">
        <f>VLOOKUP($A8,'Return Data'!$B$7:$R$2292,10,0)</f>
        <v>-1.6732</v>
      </c>
      <c r="E8" s="61">
        <f t="shared" ref="E8:E26" si="0">RANK(D8,D$8:D$26,0)</f>
        <v>16</v>
      </c>
      <c r="F8" s="60">
        <f>VLOOKUP($A8,'Return Data'!$B$7:$R$2292,11,0)</f>
        <v>4.6303000000000001</v>
      </c>
      <c r="G8" s="61">
        <f t="shared" ref="G8:G26" si="1">RANK(F8,F$8:F$26,0)</f>
        <v>14</v>
      </c>
      <c r="H8" s="60">
        <f>VLOOKUP($A8,'Return Data'!$B$7:$R$2292,12,0)</f>
        <v>8.4306000000000001</v>
      </c>
      <c r="I8" s="61">
        <f t="shared" ref="I8:I26" si="2">RANK(H8,H$8:H$26,0)</f>
        <v>7</v>
      </c>
      <c r="J8" s="60">
        <f>VLOOKUP($A8,'Return Data'!$B$7:$R$2292,13,0)</f>
        <v>3.3498000000000001</v>
      </c>
      <c r="K8" s="61">
        <f t="shared" ref="K8:K26" si="3">RANK(J8,J$8:J$26,0)</f>
        <v>13</v>
      </c>
      <c r="L8" s="60">
        <f>VLOOKUP($A8,'Return Data'!$B$7:$R$2292,17,0)</f>
        <v>7.7836999999999996</v>
      </c>
      <c r="M8" s="61">
        <f t="shared" ref="M8:M26" si="4">RANK(L8,L$8:L$26,0)</f>
        <v>7</v>
      </c>
      <c r="N8" s="60">
        <f>VLOOKUP($A8,'Return Data'!$B$7:$R$2292,14,0)</f>
        <v>14.337999999999999</v>
      </c>
      <c r="O8" s="61">
        <f t="shared" ref="O8:O26" si="5">RANK(N8,N$8:N$26,0)</f>
        <v>3</v>
      </c>
      <c r="P8" s="60">
        <f>VLOOKUP($A8,'Return Data'!$B$7:$R$2292,15,0)</f>
        <v>7.4532999999999996</v>
      </c>
      <c r="Q8" s="61">
        <f t="shared" ref="Q8:Q26" si="6">RANK(P8,P$8:P$26,0)</f>
        <v>7</v>
      </c>
      <c r="R8" s="60">
        <f>VLOOKUP($A8,'Return Data'!$B$7:$R$2292,16,0)</f>
        <v>10.347</v>
      </c>
      <c r="S8" s="62">
        <f t="shared" ref="S8:S26" si="7">RANK(R8,R$8:R$26,0)</f>
        <v>2</v>
      </c>
    </row>
    <row r="9" spans="1:20" x14ac:dyDescent="0.3">
      <c r="A9" s="58" t="s">
        <v>1409</v>
      </c>
      <c r="B9" s="59">
        <f>VLOOKUP($A9,'Return Data'!$B$7:$R$2292,3,0)</f>
        <v>45014</v>
      </c>
      <c r="C9" s="60">
        <f>VLOOKUP($A9,'Return Data'!$B$7:$R$2292,4,0)</f>
        <v>27.6892</v>
      </c>
      <c r="D9" s="60">
        <f>VLOOKUP($A9,'Return Data'!$B$7:$R$2292,10,0)</f>
        <v>-2.4632000000000001</v>
      </c>
      <c r="E9" s="61">
        <f t="shared" si="0"/>
        <v>19</v>
      </c>
      <c r="F9" s="60">
        <f>VLOOKUP($A9,'Return Data'!$B$7:$R$2292,11,0)</f>
        <v>2.5630000000000002</v>
      </c>
      <c r="G9" s="61">
        <f t="shared" si="1"/>
        <v>17</v>
      </c>
      <c r="H9" s="60">
        <f>VLOOKUP($A9,'Return Data'!$B$7:$R$2292,12,0)</f>
        <v>7.2777000000000003</v>
      </c>
      <c r="I9" s="61">
        <f t="shared" si="2"/>
        <v>14</v>
      </c>
      <c r="J9" s="60">
        <f>VLOOKUP($A9,'Return Data'!$B$7:$R$2292,13,0)</f>
        <v>1.6890000000000001</v>
      </c>
      <c r="K9" s="61">
        <f t="shared" si="3"/>
        <v>17</v>
      </c>
      <c r="L9" s="60">
        <f>VLOOKUP($A9,'Return Data'!$B$7:$R$2292,17,0)</f>
        <v>5.8910999999999998</v>
      </c>
      <c r="M9" s="61">
        <f t="shared" si="4"/>
        <v>12</v>
      </c>
      <c r="N9" s="60">
        <f>VLOOKUP($A9,'Return Data'!$B$7:$R$2292,14,0)</f>
        <v>10.3749</v>
      </c>
      <c r="O9" s="61">
        <f t="shared" si="5"/>
        <v>11</v>
      </c>
      <c r="P9" s="60">
        <f>VLOOKUP($A9,'Return Data'!$B$7:$R$2292,15,0)</f>
        <v>6.9188999999999998</v>
      </c>
      <c r="Q9" s="61">
        <f t="shared" si="6"/>
        <v>10</v>
      </c>
      <c r="R9" s="60">
        <f>VLOOKUP($A9,'Return Data'!$B$7:$R$2292,16,0)</f>
        <v>8.7156000000000002</v>
      </c>
      <c r="S9" s="62">
        <f t="shared" si="7"/>
        <v>9</v>
      </c>
    </row>
    <row r="10" spans="1:20" x14ac:dyDescent="0.3">
      <c r="A10" s="58" t="s">
        <v>2022</v>
      </c>
      <c r="B10" s="59">
        <f>VLOOKUP($A10,'Return Data'!$B$7:$R$2292,3,0)</f>
        <v>45014</v>
      </c>
      <c r="C10" s="60">
        <f>VLOOKUP($A10,'Return Data'!$B$7:$R$2292,4,0)</f>
        <v>28.377800000000001</v>
      </c>
      <c r="D10" s="60">
        <f>VLOOKUP($A10,'Return Data'!$B$7:$R$2292,10,0)</f>
        <v>-1.3531</v>
      </c>
      <c r="E10" s="61">
        <f t="shared" si="0"/>
        <v>14</v>
      </c>
      <c r="F10" s="60">
        <f>VLOOKUP($A10,'Return Data'!$B$7:$R$2292,11,0)</f>
        <v>2.1387</v>
      </c>
      <c r="G10" s="61">
        <f t="shared" si="1"/>
        <v>18</v>
      </c>
      <c r="H10" s="60">
        <f>VLOOKUP($A10,'Return Data'!$B$7:$R$2292,12,0)</f>
        <v>4.8186999999999998</v>
      </c>
      <c r="I10" s="61">
        <f t="shared" si="2"/>
        <v>18</v>
      </c>
      <c r="J10" s="60">
        <f>VLOOKUP($A10,'Return Data'!$B$7:$R$2292,13,0)</f>
        <v>0.79279999999999995</v>
      </c>
      <c r="K10" s="61">
        <f t="shared" si="3"/>
        <v>18</v>
      </c>
      <c r="L10" s="60">
        <f>VLOOKUP($A10,'Return Data'!$B$7:$R$2292,17,0)</f>
        <v>3.6267</v>
      </c>
      <c r="M10" s="61">
        <f t="shared" si="4"/>
        <v>18</v>
      </c>
      <c r="N10" s="60">
        <f>VLOOKUP($A10,'Return Data'!$B$7:$R$2292,14,0)</f>
        <v>7.5867000000000004</v>
      </c>
      <c r="O10" s="61">
        <f t="shared" si="5"/>
        <v>18</v>
      </c>
      <c r="P10" s="60">
        <f>VLOOKUP($A10,'Return Data'!$B$7:$R$2292,15,0)</f>
        <v>5.9687000000000001</v>
      </c>
      <c r="Q10" s="61">
        <f t="shared" si="6"/>
        <v>16</v>
      </c>
      <c r="R10" s="60">
        <f>VLOOKUP($A10,'Return Data'!$B$7:$R$2292,16,0)</f>
        <v>7.9905999999999997</v>
      </c>
      <c r="S10" s="62">
        <f t="shared" si="7"/>
        <v>15</v>
      </c>
    </row>
    <row r="11" spans="1:20" x14ac:dyDescent="0.3">
      <c r="A11" s="58" t="s">
        <v>1886</v>
      </c>
      <c r="B11" s="59">
        <f>VLOOKUP($A11,'Return Data'!$B$7:$R$2292,3,0)</f>
        <v>45014</v>
      </c>
      <c r="C11" s="60">
        <f>VLOOKUP($A11,'Return Data'!$B$7:$R$2292,4,0)</f>
        <v>29.309899999999999</v>
      </c>
      <c r="D11" s="60">
        <f>VLOOKUP($A11,'Return Data'!$B$7:$R$2292,10,0)</f>
        <v>-1.4023000000000001</v>
      </c>
      <c r="E11" s="61">
        <f t="shared" si="0"/>
        <v>15</v>
      </c>
      <c r="F11" s="60">
        <f>VLOOKUP($A11,'Return Data'!$B$7:$R$2292,11,0)</f>
        <v>4.5907999999999998</v>
      </c>
      <c r="G11" s="61">
        <f t="shared" si="1"/>
        <v>15</v>
      </c>
      <c r="H11" s="60">
        <f>VLOOKUP($A11,'Return Data'!$B$7:$R$2292,12,0)</f>
        <v>6.3933</v>
      </c>
      <c r="I11" s="61">
        <f t="shared" si="2"/>
        <v>16</v>
      </c>
      <c r="J11" s="60">
        <f>VLOOKUP($A11,'Return Data'!$B$7:$R$2292,13,0)</f>
        <v>21.738600000000002</v>
      </c>
      <c r="K11" s="61">
        <f t="shared" si="3"/>
        <v>1</v>
      </c>
      <c r="L11" s="60">
        <f>VLOOKUP($A11,'Return Data'!$B$7:$R$2292,17,0)</f>
        <v>15.1037</v>
      </c>
      <c r="M11" s="61">
        <f t="shared" si="4"/>
        <v>1</v>
      </c>
      <c r="N11" s="60">
        <f>VLOOKUP($A11,'Return Data'!$B$7:$R$2292,14,0)</f>
        <v>15.1914</v>
      </c>
      <c r="O11" s="61">
        <f t="shared" si="5"/>
        <v>1</v>
      </c>
      <c r="P11" s="60">
        <f>VLOOKUP($A11,'Return Data'!$B$7:$R$2292,15,0)</f>
        <v>6.3933</v>
      </c>
      <c r="Q11" s="61">
        <f t="shared" si="6"/>
        <v>14</v>
      </c>
      <c r="R11" s="60">
        <f>VLOOKUP($A11,'Return Data'!$B$7:$R$2292,16,0)</f>
        <v>8.2438000000000002</v>
      </c>
      <c r="S11" s="62">
        <f t="shared" si="7"/>
        <v>12</v>
      </c>
    </row>
    <row r="12" spans="1:20" x14ac:dyDescent="0.3">
      <c r="A12" s="58" t="s">
        <v>1832</v>
      </c>
      <c r="B12" s="59">
        <f>VLOOKUP($A12,'Return Data'!$B$7:$R$2292,3,0)</f>
        <v>45014</v>
      </c>
      <c r="C12" s="60">
        <f>VLOOKUP($A12,'Return Data'!$B$7:$R$2292,4,0)</f>
        <v>41.935299999999998</v>
      </c>
      <c r="D12" s="60">
        <f>VLOOKUP($A12,'Return Data'!$B$7:$R$2292,10,0)</f>
        <v>1.4684999999999999</v>
      </c>
      <c r="E12" s="61">
        <f t="shared" si="0"/>
        <v>4</v>
      </c>
      <c r="F12" s="60">
        <f>VLOOKUP($A12,'Return Data'!$B$7:$R$2292,11,0)</f>
        <v>5.6783999999999999</v>
      </c>
      <c r="G12" s="61">
        <f t="shared" si="1"/>
        <v>8</v>
      </c>
      <c r="H12" s="60">
        <f>VLOOKUP($A12,'Return Data'!$B$7:$R$2292,12,0)</f>
        <v>8.3444000000000003</v>
      </c>
      <c r="I12" s="61">
        <f t="shared" si="2"/>
        <v>8</v>
      </c>
      <c r="J12" s="60">
        <f>VLOOKUP($A12,'Return Data'!$B$7:$R$2292,13,0)</f>
        <v>3.6175999999999999</v>
      </c>
      <c r="K12" s="61">
        <f t="shared" si="3"/>
        <v>10</v>
      </c>
      <c r="L12" s="60">
        <f>VLOOKUP($A12,'Return Data'!$B$7:$R$2292,17,0)</f>
        <v>5.7728999999999999</v>
      </c>
      <c r="M12" s="61">
        <f t="shared" si="4"/>
        <v>15</v>
      </c>
      <c r="N12" s="60">
        <f>VLOOKUP($A12,'Return Data'!$B$7:$R$2292,14,0)</f>
        <v>8.8275000000000006</v>
      </c>
      <c r="O12" s="61">
        <f t="shared" si="5"/>
        <v>15</v>
      </c>
      <c r="P12" s="60">
        <f>VLOOKUP($A12,'Return Data'!$B$7:$R$2292,15,0)</f>
        <v>7.6820000000000004</v>
      </c>
      <c r="Q12" s="61">
        <f t="shared" si="6"/>
        <v>6</v>
      </c>
      <c r="R12" s="60">
        <f>VLOOKUP($A12,'Return Data'!$B$7:$R$2292,16,0)</f>
        <v>9.1427999999999994</v>
      </c>
      <c r="S12" s="62">
        <f t="shared" si="7"/>
        <v>8</v>
      </c>
    </row>
    <row r="13" spans="1:20" x14ac:dyDescent="0.3">
      <c r="A13" s="58" t="s">
        <v>1411</v>
      </c>
      <c r="B13" s="59">
        <f>VLOOKUP($A13,'Return Data'!$B$7:$R$2292,3,0)</f>
        <v>45014</v>
      </c>
      <c r="C13" s="60">
        <f>VLOOKUP($A13,'Return Data'!$B$7:$R$2292,4,0)</f>
        <v>86.130700000000004</v>
      </c>
      <c r="D13" s="60">
        <f>VLOOKUP($A13,'Return Data'!$B$7:$R$2292,10,0)</f>
        <v>-1.0192000000000001</v>
      </c>
      <c r="E13" s="61">
        <f t="shared" si="0"/>
        <v>12</v>
      </c>
      <c r="F13" s="60">
        <f>VLOOKUP($A13,'Return Data'!$B$7:$R$2292,11,0)</f>
        <v>4.9436999999999998</v>
      </c>
      <c r="G13" s="61">
        <f t="shared" si="1"/>
        <v>9</v>
      </c>
      <c r="H13" s="60">
        <f>VLOOKUP($A13,'Return Data'!$B$7:$R$2292,12,0)</f>
        <v>7.8243</v>
      </c>
      <c r="I13" s="61">
        <f t="shared" si="2"/>
        <v>12</v>
      </c>
      <c r="J13" s="60">
        <f>VLOOKUP($A13,'Return Data'!$B$7:$R$2292,13,0)</f>
        <v>3.5863</v>
      </c>
      <c r="K13" s="61">
        <f t="shared" si="3"/>
        <v>11</v>
      </c>
      <c r="L13" s="60">
        <f>VLOOKUP($A13,'Return Data'!$B$7:$R$2292,17,0)</f>
        <v>6.6039000000000003</v>
      </c>
      <c r="M13" s="61">
        <f t="shared" si="4"/>
        <v>10</v>
      </c>
      <c r="N13" s="60">
        <f>VLOOKUP($A13,'Return Data'!$B$7:$R$2292,14,0)</f>
        <v>11.001099999999999</v>
      </c>
      <c r="O13" s="61">
        <f t="shared" si="5"/>
        <v>9</v>
      </c>
      <c r="P13" s="60">
        <f>VLOOKUP($A13,'Return Data'!$B$7:$R$2292,15,0)</f>
        <v>9.2947000000000006</v>
      </c>
      <c r="Q13" s="61">
        <f t="shared" si="6"/>
        <v>2</v>
      </c>
      <c r="R13" s="60">
        <f>VLOOKUP($A13,'Return Data'!$B$7:$R$2292,16,0)</f>
        <v>9.4817999999999998</v>
      </c>
      <c r="S13" s="62">
        <f t="shared" si="7"/>
        <v>5</v>
      </c>
    </row>
    <row r="14" spans="1:20" x14ac:dyDescent="0.3">
      <c r="A14" s="58" t="s">
        <v>1412</v>
      </c>
      <c r="B14" s="59">
        <f>VLOOKUP($A14,'Return Data'!$B$7:$R$2292,3,0)</f>
        <v>45014</v>
      </c>
      <c r="C14" s="60">
        <f>VLOOKUP($A14,'Return Data'!$B$7:$R$2292,4,0)</f>
        <v>50.0501</v>
      </c>
      <c r="D14" s="60">
        <f>VLOOKUP($A14,'Return Data'!$B$7:$R$2292,10,0)</f>
        <v>0.58909999999999996</v>
      </c>
      <c r="E14" s="61">
        <f t="shared" si="0"/>
        <v>6</v>
      </c>
      <c r="F14" s="60">
        <f>VLOOKUP($A14,'Return Data'!$B$7:$R$2292,11,0)</f>
        <v>6.4881000000000002</v>
      </c>
      <c r="G14" s="61">
        <f t="shared" si="1"/>
        <v>4</v>
      </c>
      <c r="H14" s="60">
        <f>VLOOKUP($A14,'Return Data'!$B$7:$R$2292,12,0)</f>
        <v>7.8129999999999997</v>
      </c>
      <c r="I14" s="61">
        <f t="shared" si="2"/>
        <v>13</v>
      </c>
      <c r="J14" s="60">
        <f>VLOOKUP($A14,'Return Data'!$B$7:$R$2292,13,0)</f>
        <v>3.3248000000000002</v>
      </c>
      <c r="K14" s="61">
        <f t="shared" si="3"/>
        <v>14</v>
      </c>
      <c r="L14" s="60">
        <f>VLOOKUP($A14,'Return Data'!$B$7:$R$2292,17,0)</f>
        <v>5.8151999999999999</v>
      </c>
      <c r="M14" s="61">
        <f t="shared" si="4"/>
        <v>13</v>
      </c>
      <c r="N14" s="60">
        <f>VLOOKUP($A14,'Return Data'!$B$7:$R$2292,14,0)</f>
        <v>10.714</v>
      </c>
      <c r="O14" s="61">
        <f t="shared" si="5"/>
        <v>10</v>
      </c>
      <c r="P14" s="60">
        <f>VLOOKUP($A14,'Return Data'!$B$7:$R$2292,15,0)</f>
        <v>5.8334000000000001</v>
      </c>
      <c r="Q14" s="61">
        <f t="shared" si="6"/>
        <v>17</v>
      </c>
      <c r="R14" s="60">
        <f>VLOOKUP($A14,'Return Data'!$B$7:$R$2292,16,0)</f>
        <v>8.0106999999999999</v>
      </c>
      <c r="S14" s="62">
        <f t="shared" si="7"/>
        <v>14</v>
      </c>
    </row>
    <row r="15" spans="1:20" x14ac:dyDescent="0.3">
      <c r="A15" s="58" t="s">
        <v>1413</v>
      </c>
      <c r="B15" s="59">
        <f>VLOOKUP($A15,'Return Data'!$B$7:$R$2292,3,0)</f>
        <v>45014</v>
      </c>
      <c r="C15" s="60">
        <f>VLOOKUP($A15,'Return Data'!$B$7:$R$2292,4,0)</f>
        <v>76.206000000000003</v>
      </c>
      <c r="D15" s="60">
        <f>VLOOKUP($A15,'Return Data'!$B$7:$R$2292,10,0)</f>
        <v>-0.50070000000000003</v>
      </c>
      <c r="E15" s="61">
        <f t="shared" si="0"/>
        <v>9</v>
      </c>
      <c r="F15" s="60">
        <f>VLOOKUP($A15,'Return Data'!$B$7:$R$2292,11,0)</f>
        <v>5.9759000000000002</v>
      </c>
      <c r="G15" s="61">
        <f t="shared" si="1"/>
        <v>7</v>
      </c>
      <c r="H15" s="60">
        <f>VLOOKUP($A15,'Return Data'!$B$7:$R$2292,12,0)</f>
        <v>9.0934000000000008</v>
      </c>
      <c r="I15" s="61">
        <f t="shared" si="2"/>
        <v>3</v>
      </c>
      <c r="J15" s="60">
        <f>VLOOKUP($A15,'Return Data'!$B$7:$R$2292,13,0)</f>
        <v>5.0515999999999996</v>
      </c>
      <c r="K15" s="61">
        <f t="shared" si="3"/>
        <v>5</v>
      </c>
      <c r="L15" s="60">
        <f>VLOOKUP($A15,'Return Data'!$B$7:$R$2292,17,0)</f>
        <v>5.7763</v>
      </c>
      <c r="M15" s="61">
        <f t="shared" si="4"/>
        <v>14</v>
      </c>
      <c r="N15" s="60">
        <f>VLOOKUP($A15,'Return Data'!$B$7:$R$2292,14,0)</f>
        <v>9.5815999999999999</v>
      </c>
      <c r="O15" s="61">
        <f t="shared" si="5"/>
        <v>13</v>
      </c>
      <c r="P15" s="60">
        <f>VLOOKUP($A15,'Return Data'!$B$7:$R$2292,15,0)</f>
        <v>6.8293999999999997</v>
      </c>
      <c r="Q15" s="61">
        <f t="shared" si="6"/>
        <v>11</v>
      </c>
      <c r="R15" s="60">
        <f>VLOOKUP($A15,'Return Data'!$B$7:$R$2292,16,0)</f>
        <v>8.6881000000000004</v>
      </c>
      <c r="S15" s="62">
        <f t="shared" si="7"/>
        <v>10</v>
      </c>
    </row>
    <row r="16" spans="1:20" x14ac:dyDescent="0.3">
      <c r="A16" s="108" t="s">
        <v>1415</v>
      </c>
      <c r="B16" s="59">
        <f>VLOOKUP($A16,'Return Data'!$B$7:$R$2292,3,0)</f>
        <v>45014</v>
      </c>
      <c r="C16" s="60">
        <f>VLOOKUP($A16,'Return Data'!$B$7:$R$2292,4,0)</f>
        <v>66.307100000000005</v>
      </c>
      <c r="D16" s="60">
        <f>VLOOKUP($A16,'Return Data'!$B$7:$R$2292,10,0)</f>
        <v>1.4708000000000001</v>
      </c>
      <c r="E16" s="61">
        <f t="shared" si="0"/>
        <v>3</v>
      </c>
      <c r="F16" s="60">
        <f>VLOOKUP($A16,'Return Data'!$B$7:$R$2292,11,0)</f>
        <v>8.7893000000000008</v>
      </c>
      <c r="G16" s="61">
        <f t="shared" si="1"/>
        <v>1</v>
      </c>
      <c r="H16" s="60">
        <f>VLOOKUP($A16,'Return Data'!$B$7:$R$2292,12,0)</f>
        <v>10.976100000000001</v>
      </c>
      <c r="I16" s="61">
        <f t="shared" si="2"/>
        <v>1</v>
      </c>
      <c r="J16" s="60">
        <f>VLOOKUP($A16,'Return Data'!$B$7:$R$2292,13,0)</f>
        <v>6.1125999999999996</v>
      </c>
      <c r="K16" s="61">
        <f t="shared" si="3"/>
        <v>2</v>
      </c>
      <c r="L16" s="60">
        <f>VLOOKUP($A16,'Return Data'!$B$7:$R$2292,17,0)</f>
        <v>8.8980999999999995</v>
      </c>
      <c r="M16" s="61">
        <f t="shared" si="4"/>
        <v>3</v>
      </c>
      <c r="N16" s="60">
        <f>VLOOKUP($A16,'Return Data'!$B$7:$R$2292,14,0)</f>
        <v>13.0604</v>
      </c>
      <c r="O16" s="61">
        <f t="shared" si="5"/>
        <v>5</v>
      </c>
      <c r="P16" s="60">
        <f>VLOOKUP($A16,'Return Data'!$B$7:$R$2292,15,0)</f>
        <v>8.3559999999999999</v>
      </c>
      <c r="Q16" s="61">
        <f t="shared" si="6"/>
        <v>5</v>
      </c>
      <c r="R16" s="60">
        <f>VLOOKUP($A16,'Return Data'!$B$7:$R$2292,16,0)</f>
        <v>9.3765000000000001</v>
      </c>
      <c r="S16" s="62">
        <f t="shared" si="7"/>
        <v>6</v>
      </c>
    </row>
    <row r="17" spans="1:19" x14ac:dyDescent="0.3">
      <c r="A17" s="102" t="s">
        <v>1942</v>
      </c>
      <c r="B17" s="59">
        <f>VLOOKUP($A17,'Return Data'!$B$7:$R$2292,3,0)</f>
        <v>45014</v>
      </c>
      <c r="C17" s="60">
        <f>VLOOKUP($A17,'Return Data'!$B$7:$R$2292,4,0)</f>
        <v>51.295400000000001</v>
      </c>
      <c r="D17" s="60">
        <f>VLOOKUP($A17,'Return Data'!$B$7:$R$2292,10,0)</f>
        <v>2.2107000000000001</v>
      </c>
      <c r="E17" s="61">
        <f t="shared" si="0"/>
        <v>2</v>
      </c>
      <c r="F17" s="60">
        <f>VLOOKUP($A17,'Return Data'!$B$7:$R$2292,11,0)</f>
        <v>6.6947000000000001</v>
      </c>
      <c r="G17" s="61">
        <f t="shared" si="1"/>
        <v>3</v>
      </c>
      <c r="H17" s="60">
        <f>VLOOKUP($A17,'Return Data'!$B$7:$R$2292,12,0)</f>
        <v>8.5117999999999991</v>
      </c>
      <c r="I17" s="61">
        <f t="shared" si="2"/>
        <v>6</v>
      </c>
      <c r="J17" s="60">
        <f>VLOOKUP($A17,'Return Data'!$B$7:$R$2292,13,0)</f>
        <v>2.5283000000000002</v>
      </c>
      <c r="K17" s="61">
        <f t="shared" si="3"/>
        <v>16</v>
      </c>
      <c r="L17" s="60">
        <f>VLOOKUP($A17,'Return Data'!$B$7:$R$2292,17,0)</f>
        <v>6.0636000000000001</v>
      </c>
      <c r="M17" s="61">
        <f t="shared" si="4"/>
        <v>11</v>
      </c>
      <c r="N17" s="60">
        <f>VLOOKUP($A17,'Return Data'!$B$7:$R$2292,14,0)</f>
        <v>10.1332</v>
      </c>
      <c r="O17" s="61">
        <f t="shared" si="5"/>
        <v>12</v>
      </c>
      <c r="P17" s="60">
        <f>VLOOKUP($A17,'Return Data'!$B$7:$R$2292,15,0)</f>
        <v>7.4306000000000001</v>
      </c>
      <c r="Q17" s="61">
        <f t="shared" si="6"/>
        <v>8</v>
      </c>
      <c r="R17" s="60">
        <f>VLOOKUP($A17,'Return Data'!$B$7:$R$2292,16,0)</f>
        <v>8.2881999999999998</v>
      </c>
      <c r="S17" s="62">
        <f t="shared" si="7"/>
        <v>11</v>
      </c>
    </row>
    <row r="18" spans="1:19" x14ac:dyDescent="0.3">
      <c r="A18" s="58" t="s">
        <v>1416</v>
      </c>
      <c r="B18" s="59">
        <f>VLOOKUP($A18,'Return Data'!$B$7:$R$2292,3,0)</f>
        <v>45014</v>
      </c>
      <c r="C18" s="60">
        <f>VLOOKUP($A18,'Return Data'!$B$7:$R$2292,4,0)</f>
        <v>62.792299999999997</v>
      </c>
      <c r="D18" s="60">
        <f>VLOOKUP($A18,'Return Data'!$B$7:$R$2292,10,0)</f>
        <v>-0.51600000000000001</v>
      </c>
      <c r="E18" s="61">
        <f t="shared" si="0"/>
        <v>10</v>
      </c>
      <c r="F18" s="60">
        <f>VLOOKUP($A18,'Return Data'!$B$7:$R$2292,11,0)</f>
        <v>4.7765000000000004</v>
      </c>
      <c r="G18" s="61">
        <f t="shared" si="1"/>
        <v>11</v>
      </c>
      <c r="H18" s="60">
        <f>VLOOKUP($A18,'Return Data'!$B$7:$R$2292,12,0)</f>
        <v>8.1730999999999998</v>
      </c>
      <c r="I18" s="61">
        <f t="shared" si="2"/>
        <v>9</v>
      </c>
      <c r="J18" s="60">
        <f>VLOOKUP($A18,'Return Data'!$B$7:$R$2292,13,0)</f>
        <v>4.9794</v>
      </c>
      <c r="K18" s="61">
        <f t="shared" si="3"/>
        <v>7</v>
      </c>
      <c r="L18" s="60">
        <f>VLOOKUP($A18,'Return Data'!$B$7:$R$2292,17,0)</f>
        <v>7.6249000000000002</v>
      </c>
      <c r="M18" s="61">
        <f t="shared" si="4"/>
        <v>8</v>
      </c>
      <c r="N18" s="60">
        <f>VLOOKUP($A18,'Return Data'!$B$7:$R$2292,14,0)</f>
        <v>11.078200000000001</v>
      </c>
      <c r="O18" s="61">
        <f t="shared" si="5"/>
        <v>8</v>
      </c>
      <c r="P18" s="60">
        <f>VLOOKUP($A18,'Return Data'!$B$7:$R$2292,15,0)</f>
        <v>8.8826000000000001</v>
      </c>
      <c r="Q18" s="61">
        <f t="shared" si="6"/>
        <v>3</v>
      </c>
      <c r="R18" s="60">
        <f>VLOOKUP($A18,'Return Data'!$B$7:$R$2292,16,0)</f>
        <v>10.296099999999999</v>
      </c>
      <c r="S18" s="62">
        <f t="shared" si="7"/>
        <v>3</v>
      </c>
    </row>
    <row r="19" spans="1:19" x14ac:dyDescent="0.3">
      <c r="A19" s="58" t="s">
        <v>1418</v>
      </c>
      <c r="B19" s="59">
        <f>VLOOKUP($A19,'Return Data'!$B$7:$R$2292,3,0)</f>
        <v>45014</v>
      </c>
      <c r="C19" s="60">
        <f>VLOOKUP($A19,'Return Data'!$B$7:$R$2292,4,0)</f>
        <v>49.9833</v>
      </c>
      <c r="D19" s="60">
        <f>VLOOKUP($A19,'Return Data'!$B$7:$R$2292,10,0)</f>
        <v>0.64039999999999997</v>
      </c>
      <c r="E19" s="61">
        <f t="shared" si="0"/>
        <v>5</v>
      </c>
      <c r="F19" s="60">
        <f>VLOOKUP($A19,'Return Data'!$B$7:$R$2292,11,0)</f>
        <v>6.1181000000000001</v>
      </c>
      <c r="G19" s="61">
        <f t="shared" si="1"/>
        <v>6</v>
      </c>
      <c r="H19" s="60">
        <f>VLOOKUP($A19,'Return Data'!$B$7:$R$2292,12,0)</f>
        <v>10.771000000000001</v>
      </c>
      <c r="I19" s="61">
        <f t="shared" si="2"/>
        <v>2</v>
      </c>
      <c r="J19" s="60">
        <f>VLOOKUP($A19,'Return Data'!$B$7:$R$2292,13,0)</f>
        <v>5.6623999999999999</v>
      </c>
      <c r="K19" s="61">
        <f t="shared" si="3"/>
        <v>4</v>
      </c>
      <c r="L19" s="60">
        <f>VLOOKUP($A19,'Return Data'!$B$7:$R$2292,17,0)</f>
        <v>9.1155000000000008</v>
      </c>
      <c r="M19" s="61">
        <f t="shared" si="4"/>
        <v>2</v>
      </c>
      <c r="N19" s="60">
        <f>VLOOKUP($A19,'Return Data'!$B$7:$R$2292,14,0)</f>
        <v>14.375299999999999</v>
      </c>
      <c r="O19" s="61">
        <f t="shared" si="5"/>
        <v>2</v>
      </c>
      <c r="P19" s="60">
        <f>VLOOKUP($A19,'Return Data'!$B$7:$R$2292,15,0)</f>
        <v>9.8527000000000005</v>
      </c>
      <c r="Q19" s="61">
        <f t="shared" si="6"/>
        <v>1</v>
      </c>
      <c r="R19" s="60">
        <f>VLOOKUP($A19,'Return Data'!$B$7:$R$2292,16,0)</f>
        <v>10.360900000000001</v>
      </c>
      <c r="S19" s="62">
        <f t="shared" si="7"/>
        <v>1</v>
      </c>
    </row>
    <row r="20" spans="1:19" x14ac:dyDescent="0.3">
      <c r="A20" s="58" t="s">
        <v>1420</v>
      </c>
      <c r="B20" s="59">
        <f>VLOOKUP($A20,'Return Data'!$B$7:$R$2292,3,0)</f>
        <v>45014</v>
      </c>
      <c r="C20" s="60">
        <f>VLOOKUP($A20,'Return Data'!$B$7:$R$2292,4,0)</f>
        <v>74.165999999999997</v>
      </c>
      <c r="D20" s="60">
        <f>VLOOKUP($A20,'Return Data'!$B$7:$R$2292,10,0)</f>
        <v>-0.65620000000000001</v>
      </c>
      <c r="E20" s="61">
        <f t="shared" si="0"/>
        <v>11</v>
      </c>
      <c r="F20" s="60">
        <f>VLOOKUP($A20,'Return Data'!$B$7:$R$2292,11,0)</f>
        <v>4.7306999999999997</v>
      </c>
      <c r="G20" s="61">
        <f t="shared" si="1"/>
        <v>13</v>
      </c>
      <c r="H20" s="60">
        <f>VLOOKUP($A20,'Return Data'!$B$7:$R$2292,12,0)</f>
        <v>6.2915000000000001</v>
      </c>
      <c r="I20" s="61">
        <f t="shared" si="2"/>
        <v>17</v>
      </c>
      <c r="J20" s="60">
        <f>VLOOKUP($A20,'Return Data'!$B$7:$R$2292,13,0)</f>
        <v>2.5550999999999999</v>
      </c>
      <c r="K20" s="61">
        <f t="shared" si="3"/>
        <v>15</v>
      </c>
      <c r="L20" s="60">
        <f>VLOOKUP($A20,'Return Data'!$B$7:$R$2292,17,0)</f>
        <v>5.0023</v>
      </c>
      <c r="M20" s="61">
        <f t="shared" si="4"/>
        <v>17</v>
      </c>
      <c r="N20" s="60">
        <f>VLOOKUP($A20,'Return Data'!$B$7:$R$2292,14,0)</f>
        <v>7.7278000000000002</v>
      </c>
      <c r="O20" s="61">
        <f t="shared" si="5"/>
        <v>17</v>
      </c>
      <c r="P20" s="60">
        <f>VLOOKUP($A20,'Return Data'!$B$7:$R$2292,15,0)</f>
        <v>6.7511999999999999</v>
      </c>
      <c r="Q20" s="61">
        <f t="shared" si="6"/>
        <v>12</v>
      </c>
      <c r="R20" s="60">
        <f>VLOOKUP($A20,'Return Data'!$B$7:$R$2292,16,0)</f>
        <v>7.5186000000000002</v>
      </c>
      <c r="S20" s="62">
        <f t="shared" si="7"/>
        <v>17</v>
      </c>
    </row>
    <row r="21" spans="1:19" x14ac:dyDescent="0.3">
      <c r="A21" s="58" t="s">
        <v>1739</v>
      </c>
      <c r="B21" s="59">
        <f>VLOOKUP($A21,'Return Data'!$B$7:$R$2292,3,0)</f>
        <v>45014</v>
      </c>
      <c r="C21" s="60">
        <f>VLOOKUP($A21,'Return Data'!$B$7:$R$2292,4,0)</f>
        <v>26.4405</v>
      </c>
      <c r="D21" s="60">
        <f>VLOOKUP($A21,'Return Data'!$B$7:$R$2292,10,0)</f>
        <v>-2.3938999999999999</v>
      </c>
      <c r="E21" s="61">
        <f t="shared" si="0"/>
        <v>18</v>
      </c>
      <c r="F21" s="60">
        <f>VLOOKUP($A21,'Return Data'!$B$7:$R$2292,11,0)</f>
        <v>4.5697999999999999</v>
      </c>
      <c r="G21" s="61">
        <f t="shared" si="1"/>
        <v>16</v>
      </c>
      <c r="H21" s="60">
        <f>VLOOKUP($A21,'Return Data'!$B$7:$R$2292,12,0)</f>
        <v>6.6928999999999998</v>
      </c>
      <c r="I21" s="61">
        <f t="shared" si="2"/>
        <v>15</v>
      </c>
      <c r="J21" s="60">
        <f>VLOOKUP($A21,'Return Data'!$B$7:$R$2292,13,0)</f>
        <v>3.8698999999999999</v>
      </c>
      <c r="K21" s="61">
        <f t="shared" si="3"/>
        <v>9</v>
      </c>
      <c r="L21" s="60">
        <f>VLOOKUP($A21,'Return Data'!$B$7:$R$2292,17,0)</f>
        <v>5.0707000000000004</v>
      </c>
      <c r="M21" s="61">
        <f t="shared" si="4"/>
        <v>16</v>
      </c>
      <c r="N21" s="60">
        <f>VLOOKUP($A21,'Return Data'!$B$7:$R$2292,14,0)</f>
        <v>8.4640000000000004</v>
      </c>
      <c r="O21" s="61">
        <f t="shared" si="5"/>
        <v>16</v>
      </c>
      <c r="P21" s="60">
        <f>VLOOKUP($A21,'Return Data'!$B$7:$R$2292,15,0)</f>
        <v>6.4550000000000001</v>
      </c>
      <c r="Q21" s="61">
        <f t="shared" si="6"/>
        <v>13</v>
      </c>
      <c r="R21" s="60">
        <f>VLOOKUP($A21,'Return Data'!$B$7:$R$2292,16,0)</f>
        <v>8.0757999999999992</v>
      </c>
      <c r="S21" s="62">
        <f t="shared" si="7"/>
        <v>13</v>
      </c>
    </row>
    <row r="22" spans="1:19" x14ac:dyDescent="0.3">
      <c r="A22" s="58" t="s">
        <v>1421</v>
      </c>
      <c r="B22" s="59">
        <f>VLOOKUP($A22,'Return Data'!$B$7:$R$2292,3,0)</f>
        <v>45014</v>
      </c>
      <c r="C22" s="60">
        <f>VLOOKUP($A22,'Return Data'!$B$7:$R$2292,4,0)</f>
        <v>50.434899999999999</v>
      </c>
      <c r="D22" s="60">
        <f>VLOOKUP($A22,'Return Data'!$B$7:$R$2292,10,0)</f>
        <v>3.5733000000000001</v>
      </c>
      <c r="E22" s="61">
        <f t="shared" si="0"/>
        <v>1</v>
      </c>
      <c r="F22" s="60">
        <f>VLOOKUP($A22,'Return Data'!$B$7:$R$2292,11,0)</f>
        <v>6.8829000000000002</v>
      </c>
      <c r="G22" s="61">
        <f t="shared" si="1"/>
        <v>2</v>
      </c>
      <c r="H22" s="60">
        <f>VLOOKUP($A22,'Return Data'!$B$7:$R$2292,12,0)</f>
        <v>7.9065000000000003</v>
      </c>
      <c r="I22" s="61">
        <f t="shared" si="2"/>
        <v>11</v>
      </c>
      <c r="J22" s="60">
        <f>VLOOKUP($A22,'Return Data'!$B$7:$R$2292,13,0)</f>
        <v>5.0346000000000002</v>
      </c>
      <c r="K22" s="61">
        <f t="shared" si="3"/>
        <v>6</v>
      </c>
      <c r="L22" s="60">
        <f>VLOOKUP($A22,'Return Data'!$B$7:$R$2292,17,0)</f>
        <v>7.4813000000000001</v>
      </c>
      <c r="M22" s="61">
        <f t="shared" si="4"/>
        <v>9</v>
      </c>
      <c r="N22" s="60">
        <f>VLOOKUP($A22,'Return Data'!$B$7:$R$2292,14,0)</f>
        <v>9.1649999999999991</v>
      </c>
      <c r="O22" s="61">
        <f t="shared" si="5"/>
        <v>14</v>
      </c>
      <c r="P22" s="60">
        <f>VLOOKUP($A22,'Return Data'!$B$7:$R$2292,15,0)</f>
        <v>3.3203</v>
      </c>
      <c r="Q22" s="61">
        <f t="shared" si="6"/>
        <v>18</v>
      </c>
      <c r="R22" s="60">
        <f>VLOOKUP($A22,'Return Data'!$B$7:$R$2292,16,0)</f>
        <v>6.9194000000000004</v>
      </c>
      <c r="S22" s="62">
        <f t="shared" si="7"/>
        <v>18</v>
      </c>
    </row>
    <row r="23" spans="1:19" x14ac:dyDescent="0.3">
      <c r="A23" s="58" t="s">
        <v>1776</v>
      </c>
      <c r="B23" s="59">
        <f>VLOOKUP($A23,'Return Data'!$B$7:$R$2292,3,0)</f>
        <v>45014</v>
      </c>
      <c r="C23" s="60">
        <f>VLOOKUP($A23,'Return Data'!$B$7:$R$2292,4,0)</f>
        <v>60.3354</v>
      </c>
      <c r="D23" s="60">
        <f>VLOOKUP($A23,'Return Data'!$B$7:$R$2292,10,0)</f>
        <v>-0.1968</v>
      </c>
      <c r="E23" s="61">
        <f t="shared" si="0"/>
        <v>8</v>
      </c>
      <c r="F23" s="60">
        <f>VLOOKUP($A23,'Return Data'!$B$7:$R$2292,11,0)</f>
        <v>4.9260000000000002</v>
      </c>
      <c r="G23" s="61">
        <f t="shared" si="1"/>
        <v>10</v>
      </c>
      <c r="H23" s="60">
        <f>VLOOKUP($A23,'Return Data'!$B$7:$R$2292,12,0)</f>
        <v>9.0623000000000005</v>
      </c>
      <c r="I23" s="61">
        <f t="shared" si="2"/>
        <v>4</v>
      </c>
      <c r="J23" s="60">
        <f>VLOOKUP($A23,'Return Data'!$B$7:$R$2292,13,0)</f>
        <v>5.8399000000000001</v>
      </c>
      <c r="K23" s="61">
        <f t="shared" si="3"/>
        <v>3</v>
      </c>
      <c r="L23" s="60">
        <f>VLOOKUP($A23,'Return Data'!$B$7:$R$2292,17,0)</f>
        <v>8.6598000000000006</v>
      </c>
      <c r="M23" s="61">
        <f t="shared" si="4"/>
        <v>4</v>
      </c>
      <c r="N23" s="60">
        <f>VLOOKUP($A23,'Return Data'!$B$7:$R$2292,14,0)</f>
        <v>13.498200000000001</v>
      </c>
      <c r="O23" s="61">
        <f t="shared" si="5"/>
        <v>4</v>
      </c>
      <c r="P23" s="60">
        <f>VLOOKUP($A23,'Return Data'!$B$7:$R$2292,15,0)</f>
        <v>8.6498000000000008</v>
      </c>
      <c r="Q23" s="61">
        <f t="shared" si="6"/>
        <v>4</v>
      </c>
      <c r="R23" s="60">
        <f>VLOOKUP($A23,'Return Data'!$B$7:$R$2292,16,0)</f>
        <v>9.4986999999999995</v>
      </c>
      <c r="S23" s="62">
        <f t="shared" si="7"/>
        <v>4</v>
      </c>
    </row>
    <row r="24" spans="1:19" x14ac:dyDescent="0.3">
      <c r="A24" s="58" t="s">
        <v>1423</v>
      </c>
      <c r="B24" s="59">
        <f>VLOOKUP($A24,'Return Data'!$B$7:$R$2292,3,0)</f>
        <v>45014</v>
      </c>
      <c r="C24" s="60">
        <f>VLOOKUP($A24,'Return Data'!$B$7:$R$2292,4,0)</f>
        <v>26.2347</v>
      </c>
      <c r="D24" s="60">
        <f>VLOOKUP($A24,'Return Data'!$B$7:$R$2292,10,0)</f>
        <v>-1.0423</v>
      </c>
      <c r="E24" s="61">
        <f t="shared" si="0"/>
        <v>13</v>
      </c>
      <c r="F24" s="60">
        <f>VLOOKUP($A24,'Return Data'!$B$7:$R$2292,11,0)</f>
        <v>6.2553000000000001</v>
      </c>
      <c r="G24" s="61">
        <f t="shared" si="1"/>
        <v>5</v>
      </c>
      <c r="H24" s="60">
        <f>VLOOKUP($A24,'Return Data'!$B$7:$R$2292,12,0)</f>
        <v>8.0244</v>
      </c>
      <c r="I24" s="61">
        <f t="shared" si="2"/>
        <v>10</v>
      </c>
      <c r="J24" s="60">
        <f>VLOOKUP($A24,'Return Data'!$B$7:$R$2292,13,0)</f>
        <v>3.9965999999999999</v>
      </c>
      <c r="K24" s="61">
        <f t="shared" si="3"/>
        <v>8</v>
      </c>
      <c r="L24" s="60">
        <f>VLOOKUP($A24,'Return Data'!$B$7:$R$2292,17,0)</f>
        <v>8.6196999999999999</v>
      </c>
      <c r="M24" s="61">
        <f t="shared" si="4"/>
        <v>5</v>
      </c>
      <c r="N24" s="60">
        <f>VLOOKUP($A24,'Return Data'!$B$7:$R$2292,14,0)</f>
        <v>11.1313</v>
      </c>
      <c r="O24" s="61">
        <f t="shared" si="5"/>
        <v>7</v>
      </c>
      <c r="P24" s="60">
        <f>VLOOKUP($A24,'Return Data'!$B$7:$R$2292,15,0)</f>
        <v>6.0989000000000004</v>
      </c>
      <c r="Q24" s="61">
        <f t="shared" si="6"/>
        <v>15</v>
      </c>
      <c r="R24" s="60">
        <f>VLOOKUP($A24,'Return Data'!$B$7:$R$2292,16,0)</f>
        <v>7.9611999999999998</v>
      </c>
      <c r="S24" s="62">
        <f t="shared" si="7"/>
        <v>16</v>
      </c>
    </row>
    <row r="25" spans="1:19" x14ac:dyDescent="0.3">
      <c r="A25" s="58" t="s">
        <v>1424</v>
      </c>
      <c r="B25" s="59">
        <f>VLOOKUP($A25,'Return Data'!$B$7:$R$2292,3,0)</f>
        <v>0</v>
      </c>
      <c r="C25" s="60">
        <f>VLOOKUP($A25,'Return Data'!$B$7:$R$2292,4,0)</f>
        <v>0</v>
      </c>
      <c r="D25" s="60">
        <f>VLOOKUP($A25,'Return Data'!$B$7:$R$2292,10,0)</f>
        <v>0</v>
      </c>
      <c r="E25" s="61">
        <f t="shared" si="0"/>
        <v>7</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45014</v>
      </c>
      <c r="C26" s="60">
        <f>VLOOKUP($A26,'Return Data'!$B$7:$R$2292,4,0)</f>
        <v>56.8249</v>
      </c>
      <c r="D26" s="60">
        <f>VLOOKUP($A26,'Return Data'!$B$7:$R$2292,10,0)</f>
        <v>-2.1496</v>
      </c>
      <c r="E26" s="61">
        <f t="shared" si="0"/>
        <v>17</v>
      </c>
      <c r="F26" s="60">
        <f>VLOOKUP($A26,'Return Data'!$B$7:$R$2292,11,0)</f>
        <v>4.7328999999999999</v>
      </c>
      <c r="G26" s="61">
        <f t="shared" si="1"/>
        <v>12</v>
      </c>
      <c r="H26" s="60">
        <f>VLOOKUP($A26,'Return Data'!$B$7:$R$2292,12,0)</f>
        <v>8.5925999999999991</v>
      </c>
      <c r="I26" s="61">
        <f t="shared" si="2"/>
        <v>5</v>
      </c>
      <c r="J26" s="60">
        <f>VLOOKUP($A26,'Return Data'!$B$7:$R$2292,13,0)</f>
        <v>3.4075000000000002</v>
      </c>
      <c r="K26" s="61">
        <f t="shared" si="3"/>
        <v>12</v>
      </c>
      <c r="L26" s="60">
        <f>VLOOKUP($A26,'Return Data'!$B$7:$R$2292,17,0)</f>
        <v>8.0472999999999999</v>
      </c>
      <c r="M26" s="61">
        <f t="shared" si="4"/>
        <v>6</v>
      </c>
      <c r="N26" s="60">
        <f>VLOOKUP($A26,'Return Data'!$B$7:$R$2292,14,0)</f>
        <v>12.8935</v>
      </c>
      <c r="O26" s="61">
        <f t="shared" si="5"/>
        <v>6</v>
      </c>
      <c r="P26" s="60">
        <f>VLOOKUP($A26,'Return Data'!$B$7:$R$2292,15,0)</f>
        <v>6.9908000000000001</v>
      </c>
      <c r="Q26" s="61">
        <f t="shared" si="6"/>
        <v>9</v>
      </c>
      <c r="R26" s="60">
        <f>VLOOKUP($A26,'Return Data'!$B$7:$R$2292,16,0)</f>
        <v>9.1696000000000009</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-0.28493157894736842</v>
      </c>
      <c r="E28" s="69"/>
      <c r="F28" s="70">
        <f>AVERAGE(F8:F26)</f>
        <v>5.0255315789473682</v>
      </c>
      <c r="G28" s="69"/>
      <c r="H28" s="70">
        <f>AVERAGE(H8:H26)</f>
        <v>7.6314526315789459</v>
      </c>
      <c r="I28" s="69"/>
      <c r="J28" s="70">
        <f>AVERAGE(J8:J26)</f>
        <v>4.5861473684210523</v>
      </c>
      <c r="K28" s="69"/>
      <c r="L28" s="70">
        <f>AVERAGE(L8:L26)</f>
        <v>6.8924578947368431</v>
      </c>
      <c r="M28" s="69"/>
      <c r="N28" s="70">
        <f>AVERAGE(N8:N26)</f>
        <v>10.481163157894736</v>
      </c>
      <c r="O28" s="69"/>
      <c r="P28" s="70">
        <f>AVERAGE(P8:P26)</f>
        <v>6.7979789473684207</v>
      </c>
      <c r="Q28" s="69"/>
      <c r="R28" s="70">
        <f>AVERAGE(R8:R26)</f>
        <v>8.3202842105263173</v>
      </c>
      <c r="S28" s="71"/>
    </row>
    <row r="29" spans="1:19" x14ac:dyDescent="0.3">
      <c r="A29" s="68" t="s">
        <v>28</v>
      </c>
      <c r="B29" s="69"/>
      <c r="C29" s="69"/>
      <c r="D29" s="70">
        <f>MIN(D8:D26)</f>
        <v>-2.4632000000000001</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3.5733000000000001</v>
      </c>
      <c r="E30" s="73"/>
      <c r="F30" s="74">
        <f>MAX(F8:F26)</f>
        <v>8.7893000000000008</v>
      </c>
      <c r="G30" s="73"/>
      <c r="H30" s="74">
        <f>MAX(H8:H26)</f>
        <v>10.976100000000001</v>
      </c>
      <c r="I30" s="73"/>
      <c r="J30" s="74">
        <f>MAX(J8:J26)</f>
        <v>21.738600000000002</v>
      </c>
      <c r="K30" s="73"/>
      <c r="L30" s="74">
        <f>MAX(L8:L26)</f>
        <v>15.1037</v>
      </c>
      <c r="M30" s="73"/>
      <c r="N30" s="74">
        <f>MAX(N8:N26)</f>
        <v>15.1914</v>
      </c>
      <c r="O30" s="73"/>
      <c r="P30" s="74">
        <f>MAX(P8:P26)</f>
        <v>9.8527000000000005</v>
      </c>
      <c r="Q30" s="73"/>
      <c r="R30" s="74">
        <f>MAX(R8:R26)</f>
        <v>10.360900000000001</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45014</v>
      </c>
      <c r="C8" s="60">
        <f>VLOOKUP($A8,'Return Data'!$B$7:$R$2292,4,0)</f>
        <v>52.462400000000002</v>
      </c>
      <c r="D8" s="60">
        <f>VLOOKUP($A8,'Return Data'!$B$7:$R$2292,10,0)</f>
        <v>-2.6122000000000001</v>
      </c>
      <c r="E8" s="61">
        <f t="shared" ref="E8:E26" si="0">RANK(D8,D$8:D$26,0)</f>
        <v>16</v>
      </c>
      <c r="F8" s="60">
        <f>VLOOKUP($A8,'Return Data'!$B$7:$R$2292,11,0)</f>
        <v>3.6591999999999998</v>
      </c>
      <c r="G8" s="61">
        <f t="shared" ref="G8:G26" si="1">RANK(F8,F$8:F$26,0)</f>
        <v>15</v>
      </c>
      <c r="H8" s="60">
        <f>VLOOKUP($A8,'Return Data'!$B$7:$R$2292,12,0)</f>
        <v>7.4051</v>
      </c>
      <c r="I8" s="61">
        <f t="shared" ref="I8:I26" si="2">RANK(H8,H$8:H$26,0)</f>
        <v>6</v>
      </c>
      <c r="J8" s="60">
        <f>VLOOKUP($A8,'Return Data'!$B$7:$R$2292,13,0)</f>
        <v>2.3517000000000001</v>
      </c>
      <c r="K8" s="61">
        <f t="shared" ref="K8:K26" si="3">RANK(J8,J$8:J$26,0)</f>
        <v>11</v>
      </c>
      <c r="L8" s="60">
        <f>VLOOKUP($A8,'Return Data'!$B$7:$R$2292,17,0)</f>
        <v>6.8147000000000002</v>
      </c>
      <c r="M8" s="61">
        <f t="shared" ref="M8:M26" si="4">RANK(L8,L$8:L$26,0)</f>
        <v>7</v>
      </c>
      <c r="N8" s="60">
        <f>VLOOKUP($A8,'Return Data'!$B$7:$R$2292,14,0)</f>
        <v>13.3308</v>
      </c>
      <c r="O8" s="61">
        <f t="shared" ref="O8:O26" si="5">RANK(N8,N$8:N$26,0)</f>
        <v>2</v>
      </c>
      <c r="P8" s="60">
        <f>VLOOKUP($A8,'Return Data'!$B$7:$R$2292,15,0)</f>
        <v>6.5335000000000001</v>
      </c>
      <c r="Q8" s="61">
        <f t="shared" ref="Q8:Q26" si="6">RANK(P8,P$8:P$26,0)</f>
        <v>6</v>
      </c>
      <c r="R8" s="60">
        <f>VLOOKUP($A8,'Return Data'!$B$7:$R$2292,16,0)</f>
        <v>9.1846999999999994</v>
      </c>
      <c r="S8" s="62">
        <f t="shared" ref="S8:S26" si="7">RANK(R8,R$8:R$26,0)</f>
        <v>3</v>
      </c>
    </row>
    <row r="9" spans="1:20" x14ac:dyDescent="0.3">
      <c r="A9" s="58" t="s">
        <v>1763</v>
      </c>
      <c r="B9" s="59">
        <f>VLOOKUP($A9,'Return Data'!$B$7:$R$2292,3,0)</f>
        <v>45014</v>
      </c>
      <c r="C9" s="60">
        <f>VLOOKUP($A9,'Return Data'!$B$7:$R$2292,4,0)</f>
        <v>24.395399999999999</v>
      </c>
      <c r="D9" s="60">
        <f>VLOOKUP($A9,'Return Data'!$B$7:$R$2292,10,0)</f>
        <v>-3.7519999999999998</v>
      </c>
      <c r="E9" s="61">
        <f t="shared" si="0"/>
        <v>18</v>
      </c>
      <c r="F9" s="60">
        <f>VLOOKUP($A9,'Return Data'!$B$7:$R$2292,11,0)</f>
        <v>1.2443</v>
      </c>
      <c r="G9" s="61">
        <f t="shared" si="1"/>
        <v>17</v>
      </c>
      <c r="H9" s="60">
        <f>VLOOKUP($A9,'Return Data'!$B$7:$R$2292,12,0)</f>
        <v>5.8895999999999997</v>
      </c>
      <c r="I9" s="61">
        <f t="shared" si="2"/>
        <v>15</v>
      </c>
      <c r="J9" s="60">
        <f>VLOOKUP($A9,'Return Data'!$B$7:$R$2292,13,0)</f>
        <v>0.3286</v>
      </c>
      <c r="K9" s="61">
        <f t="shared" si="3"/>
        <v>17</v>
      </c>
      <c r="L9" s="60">
        <f>VLOOKUP($A9,'Return Data'!$B$7:$R$2292,17,0)</f>
        <v>4.5278</v>
      </c>
      <c r="M9" s="61">
        <f t="shared" si="4"/>
        <v>14</v>
      </c>
      <c r="N9" s="60">
        <f>VLOOKUP($A9,'Return Data'!$B$7:$R$2292,14,0)</f>
        <v>9.0564</v>
      </c>
      <c r="O9" s="61">
        <f t="shared" si="5"/>
        <v>11</v>
      </c>
      <c r="P9" s="60">
        <f>VLOOKUP($A9,'Return Data'!$B$7:$R$2292,15,0)</f>
        <v>5.7373000000000003</v>
      </c>
      <c r="Q9" s="61">
        <f t="shared" si="6"/>
        <v>13</v>
      </c>
      <c r="R9" s="60">
        <f>VLOOKUP($A9,'Return Data'!$B$7:$R$2292,16,0)</f>
        <v>7.2689000000000004</v>
      </c>
      <c r="S9" s="62">
        <f t="shared" si="7"/>
        <v>15</v>
      </c>
    </row>
    <row r="10" spans="1:20" x14ac:dyDescent="0.3">
      <c r="A10" s="58" t="s">
        <v>2023</v>
      </c>
      <c r="B10" s="59">
        <f>VLOOKUP($A10,'Return Data'!$B$7:$R$2292,3,0)</f>
        <v>45014</v>
      </c>
      <c r="C10" s="60">
        <f>VLOOKUP($A10,'Return Data'!$B$7:$R$2292,4,0)</f>
        <v>25.9055</v>
      </c>
      <c r="D10" s="60">
        <f>VLOOKUP($A10,'Return Data'!$B$7:$R$2292,10,0)</f>
        <v>-2.2820999999999998</v>
      </c>
      <c r="E10" s="61">
        <f t="shared" si="0"/>
        <v>15</v>
      </c>
      <c r="F10" s="60">
        <f>VLOOKUP($A10,'Return Data'!$B$7:$R$2292,11,0)</f>
        <v>1.1926000000000001</v>
      </c>
      <c r="G10" s="61">
        <f t="shared" si="1"/>
        <v>18</v>
      </c>
      <c r="H10" s="60">
        <f>VLOOKUP($A10,'Return Data'!$B$7:$R$2292,12,0)</f>
        <v>3.8473000000000002</v>
      </c>
      <c r="I10" s="61">
        <f t="shared" si="2"/>
        <v>18</v>
      </c>
      <c r="J10" s="60">
        <f>VLOOKUP($A10,'Return Data'!$B$7:$R$2292,13,0)</f>
        <v>-0.14799999999999999</v>
      </c>
      <c r="K10" s="61">
        <f t="shared" si="3"/>
        <v>19</v>
      </c>
      <c r="L10" s="60">
        <f>VLOOKUP($A10,'Return Data'!$B$7:$R$2292,17,0)</f>
        <v>2.6564999999999999</v>
      </c>
      <c r="M10" s="61">
        <f t="shared" si="4"/>
        <v>18</v>
      </c>
      <c r="N10" s="60">
        <f>VLOOKUP($A10,'Return Data'!$B$7:$R$2292,14,0)</f>
        <v>6.5876999999999999</v>
      </c>
      <c r="O10" s="61">
        <f t="shared" si="5"/>
        <v>18</v>
      </c>
      <c r="P10" s="60">
        <f>VLOOKUP($A10,'Return Data'!$B$7:$R$2292,15,0)</f>
        <v>5.0189000000000004</v>
      </c>
      <c r="Q10" s="61">
        <f t="shared" si="6"/>
        <v>15</v>
      </c>
      <c r="R10" s="60">
        <f>VLOOKUP($A10,'Return Data'!$B$7:$R$2292,16,0)</f>
        <v>7.5391000000000004</v>
      </c>
      <c r="S10" s="62">
        <f t="shared" si="7"/>
        <v>14</v>
      </c>
    </row>
    <row r="11" spans="1:20" x14ac:dyDescent="0.3">
      <c r="A11" s="58" t="s">
        <v>1887</v>
      </c>
      <c r="B11" s="59">
        <f>VLOOKUP($A11,'Return Data'!$B$7:$R$2292,3,0)</f>
        <v>45014</v>
      </c>
      <c r="C11" s="60">
        <f>VLOOKUP($A11,'Return Data'!$B$7:$R$2292,4,0)</f>
        <v>27.869599999999998</v>
      </c>
      <c r="D11" s="60">
        <f>VLOOKUP($A11,'Return Data'!$B$7:$R$2292,10,0)</f>
        <v>-1.7402</v>
      </c>
      <c r="E11" s="61">
        <f t="shared" si="0"/>
        <v>12</v>
      </c>
      <c r="F11" s="60">
        <f>VLOOKUP($A11,'Return Data'!$B$7:$R$2292,11,0)</f>
        <v>4.1532</v>
      </c>
      <c r="G11" s="61">
        <f t="shared" si="1"/>
        <v>10</v>
      </c>
      <c r="H11" s="60">
        <f>VLOOKUP($A11,'Return Data'!$B$7:$R$2292,12,0)</f>
        <v>5.9016999999999999</v>
      </c>
      <c r="I11" s="61">
        <f t="shared" si="2"/>
        <v>14</v>
      </c>
      <c r="J11" s="60">
        <f>VLOOKUP($A11,'Return Data'!$B$7:$R$2292,13,0)</f>
        <v>21.121600000000001</v>
      </c>
      <c r="K11" s="61">
        <f t="shared" si="3"/>
        <v>1</v>
      </c>
      <c r="L11" s="60">
        <f>VLOOKUP($A11,'Return Data'!$B$7:$R$2292,17,0)</f>
        <v>14.537699999999999</v>
      </c>
      <c r="M11" s="61">
        <f t="shared" si="4"/>
        <v>1</v>
      </c>
      <c r="N11" s="60">
        <f>VLOOKUP($A11,'Return Data'!$B$7:$R$2292,14,0)</f>
        <v>14.569800000000001</v>
      </c>
      <c r="O11" s="61">
        <f t="shared" si="5"/>
        <v>1</v>
      </c>
      <c r="P11" s="60">
        <f>VLOOKUP($A11,'Return Data'!$B$7:$R$2292,15,0)</f>
        <v>5.8006000000000002</v>
      </c>
      <c r="Q11" s="61">
        <f t="shared" si="6"/>
        <v>12</v>
      </c>
      <c r="R11" s="60">
        <f>VLOOKUP($A11,'Return Data'!$B$7:$R$2292,16,0)</f>
        <v>7.5742000000000003</v>
      </c>
      <c r="S11" s="62">
        <f t="shared" si="7"/>
        <v>13</v>
      </c>
    </row>
    <row r="12" spans="1:20" x14ac:dyDescent="0.3">
      <c r="A12" s="58" t="s">
        <v>1833</v>
      </c>
      <c r="B12" s="59">
        <f>VLOOKUP($A12,'Return Data'!$B$7:$R$2292,3,0)</f>
        <v>45014</v>
      </c>
      <c r="C12" s="60">
        <f>VLOOKUP($A12,'Return Data'!$B$7:$R$2292,4,0)</f>
        <v>35.640099999999997</v>
      </c>
      <c r="D12" s="60">
        <f>VLOOKUP($A12,'Return Data'!$B$7:$R$2292,10,0)</f>
        <v>0.14230000000000001</v>
      </c>
      <c r="E12" s="61">
        <f t="shared" si="0"/>
        <v>4</v>
      </c>
      <c r="F12" s="60">
        <f>VLOOKUP($A12,'Return Data'!$B$7:$R$2292,11,0)</f>
        <v>4.1691000000000003</v>
      </c>
      <c r="G12" s="61">
        <f t="shared" si="1"/>
        <v>9</v>
      </c>
      <c r="H12" s="60">
        <f>VLOOKUP($A12,'Return Data'!$B$7:$R$2292,12,0)</f>
        <v>6.8040000000000003</v>
      </c>
      <c r="I12" s="61">
        <f t="shared" si="2"/>
        <v>12</v>
      </c>
      <c r="J12" s="60">
        <f>VLOOKUP($A12,'Return Data'!$B$7:$R$2292,13,0)</f>
        <v>2.1240999999999999</v>
      </c>
      <c r="K12" s="61">
        <f t="shared" si="3"/>
        <v>14</v>
      </c>
      <c r="L12" s="60">
        <f>VLOOKUP($A12,'Return Data'!$B$7:$R$2292,17,0)</f>
        <v>4.0982000000000003</v>
      </c>
      <c r="M12" s="61">
        <f t="shared" si="4"/>
        <v>15</v>
      </c>
      <c r="N12" s="60">
        <f>VLOOKUP($A12,'Return Data'!$B$7:$R$2292,14,0)</f>
        <v>7.1407999999999996</v>
      </c>
      <c r="O12" s="61">
        <f t="shared" si="5"/>
        <v>15</v>
      </c>
      <c r="P12" s="60">
        <f>VLOOKUP($A12,'Return Data'!$B$7:$R$2292,15,0)</f>
        <v>5.9348000000000001</v>
      </c>
      <c r="Q12" s="61">
        <f t="shared" si="6"/>
        <v>10</v>
      </c>
      <c r="R12" s="60">
        <f>VLOOKUP($A12,'Return Data'!$B$7:$R$2292,16,0)</f>
        <v>7.1018999999999997</v>
      </c>
      <c r="S12" s="62">
        <f t="shared" si="7"/>
        <v>16</v>
      </c>
    </row>
    <row r="13" spans="1:20" x14ac:dyDescent="0.3">
      <c r="A13" s="58" t="s">
        <v>1428</v>
      </c>
      <c r="B13" s="59">
        <f>VLOOKUP($A13,'Return Data'!$B$7:$R$2292,3,0)</f>
        <v>45014</v>
      </c>
      <c r="C13" s="60">
        <f>VLOOKUP($A13,'Return Data'!$B$7:$R$2292,4,0)</f>
        <v>88.888344399272299</v>
      </c>
      <c r="D13" s="60">
        <f>VLOOKUP($A13,'Return Data'!$B$7:$R$2292,10,0)</f>
        <v>-2.2443</v>
      </c>
      <c r="E13" s="61">
        <f t="shared" si="0"/>
        <v>14</v>
      </c>
      <c r="F13" s="60">
        <f>VLOOKUP($A13,'Return Data'!$B$7:$R$2292,11,0)</f>
        <v>3.6831999999999998</v>
      </c>
      <c r="G13" s="61">
        <f t="shared" si="1"/>
        <v>14</v>
      </c>
      <c r="H13" s="60">
        <f>VLOOKUP($A13,'Return Data'!$B$7:$R$2292,12,0)</f>
        <v>6.5208000000000004</v>
      </c>
      <c r="I13" s="61">
        <f t="shared" si="2"/>
        <v>13</v>
      </c>
      <c r="J13" s="60">
        <f>VLOOKUP($A13,'Return Data'!$B$7:$R$2292,13,0)</f>
        <v>2.3214999999999999</v>
      </c>
      <c r="K13" s="61">
        <f t="shared" si="3"/>
        <v>12</v>
      </c>
      <c r="L13" s="60">
        <f>VLOOKUP($A13,'Return Data'!$B$7:$R$2292,17,0)</f>
        <v>5.2755999999999998</v>
      </c>
      <c r="M13" s="61">
        <f t="shared" si="4"/>
        <v>10</v>
      </c>
      <c r="N13" s="60">
        <f>VLOOKUP($A13,'Return Data'!$B$7:$R$2292,14,0)</f>
        <v>9.6617999999999995</v>
      </c>
      <c r="O13" s="61">
        <f t="shared" si="5"/>
        <v>9</v>
      </c>
      <c r="P13" s="60">
        <f>VLOOKUP($A13,'Return Data'!$B$7:$R$2292,15,0)</f>
        <v>8.0602999999999998</v>
      </c>
      <c r="Q13" s="61">
        <f t="shared" si="6"/>
        <v>3</v>
      </c>
      <c r="R13" s="60">
        <f>VLOOKUP($A13,'Return Data'!$B$7:$R$2292,16,0)</f>
        <v>8.2485999999999997</v>
      </c>
      <c r="S13" s="62">
        <f t="shared" si="7"/>
        <v>9</v>
      </c>
    </row>
    <row r="14" spans="1:20" x14ac:dyDescent="0.3">
      <c r="A14" s="58" t="s">
        <v>1429</v>
      </c>
      <c r="B14" s="59">
        <f>VLOOKUP($A14,'Return Data'!$B$7:$R$2292,3,0)</f>
        <v>45014</v>
      </c>
      <c r="C14" s="60">
        <f>VLOOKUP($A14,'Return Data'!$B$7:$R$2292,4,0)</f>
        <v>45.101100000000002</v>
      </c>
      <c r="D14" s="60">
        <f>VLOOKUP($A14,'Return Data'!$B$7:$R$2292,10,0)</f>
        <v>-7.7299999999999994E-2</v>
      </c>
      <c r="E14" s="61">
        <f t="shared" si="0"/>
        <v>6</v>
      </c>
      <c r="F14" s="60">
        <f>VLOOKUP($A14,'Return Data'!$B$7:$R$2292,11,0)</f>
        <v>5.8151000000000002</v>
      </c>
      <c r="G14" s="61">
        <f t="shared" si="1"/>
        <v>3</v>
      </c>
      <c r="H14" s="60">
        <f>VLOOKUP($A14,'Return Data'!$B$7:$R$2292,12,0)</f>
        <v>7.1128999999999998</v>
      </c>
      <c r="I14" s="61">
        <f t="shared" si="2"/>
        <v>10</v>
      </c>
      <c r="J14" s="60">
        <f>VLOOKUP($A14,'Return Data'!$B$7:$R$2292,13,0)</f>
        <v>2.6448</v>
      </c>
      <c r="K14" s="61">
        <f t="shared" si="3"/>
        <v>10</v>
      </c>
      <c r="L14" s="60">
        <f>VLOOKUP($A14,'Return Data'!$B$7:$R$2292,17,0)</f>
        <v>4.7572999999999999</v>
      </c>
      <c r="M14" s="61">
        <f t="shared" si="4"/>
        <v>12</v>
      </c>
      <c r="N14" s="60">
        <f>VLOOKUP($A14,'Return Data'!$B$7:$R$2292,14,0)</f>
        <v>9.3671000000000006</v>
      </c>
      <c r="O14" s="61">
        <f t="shared" si="5"/>
        <v>10</v>
      </c>
      <c r="P14" s="60">
        <f>VLOOKUP($A14,'Return Data'!$B$7:$R$2292,15,0)</f>
        <v>4.3910999999999998</v>
      </c>
      <c r="Q14" s="61">
        <f t="shared" si="6"/>
        <v>17</v>
      </c>
      <c r="R14" s="60">
        <f>VLOOKUP($A14,'Return Data'!$B$7:$R$2292,16,0)</f>
        <v>8.3383000000000003</v>
      </c>
      <c r="S14" s="62">
        <f t="shared" si="7"/>
        <v>7</v>
      </c>
    </row>
    <row r="15" spans="1:20" x14ac:dyDescent="0.3">
      <c r="A15" s="58" t="s">
        <v>1430</v>
      </c>
      <c r="B15" s="59">
        <f>VLOOKUP($A15,'Return Data'!$B$7:$R$2292,3,0)</f>
        <v>45014</v>
      </c>
      <c r="C15" s="60">
        <f>VLOOKUP($A15,'Return Data'!$B$7:$R$2292,4,0)</f>
        <v>70.497200000000007</v>
      </c>
      <c r="D15" s="60">
        <f>VLOOKUP($A15,'Return Data'!$B$7:$R$2292,10,0)</f>
        <v>-1.3050999999999999</v>
      </c>
      <c r="E15" s="61">
        <f t="shared" si="0"/>
        <v>10</v>
      </c>
      <c r="F15" s="60">
        <f>VLOOKUP($A15,'Return Data'!$B$7:$R$2292,11,0)</f>
        <v>5.1326999999999998</v>
      </c>
      <c r="G15" s="61">
        <f t="shared" si="1"/>
        <v>6</v>
      </c>
      <c r="H15" s="60">
        <f>VLOOKUP($A15,'Return Data'!$B$7:$R$2292,12,0)</f>
        <v>8.2195999999999998</v>
      </c>
      <c r="I15" s="61">
        <f t="shared" si="2"/>
        <v>4</v>
      </c>
      <c r="J15" s="60">
        <f>VLOOKUP($A15,'Return Data'!$B$7:$R$2292,13,0)</f>
        <v>4.1878000000000002</v>
      </c>
      <c r="K15" s="61">
        <f t="shared" si="3"/>
        <v>7</v>
      </c>
      <c r="L15" s="60">
        <f>VLOOKUP($A15,'Return Data'!$B$7:$R$2292,17,0)</f>
        <v>4.9394</v>
      </c>
      <c r="M15" s="61">
        <f t="shared" si="4"/>
        <v>11</v>
      </c>
      <c r="N15" s="60">
        <f>VLOOKUP($A15,'Return Data'!$B$7:$R$2292,14,0)</f>
        <v>8.7085000000000008</v>
      </c>
      <c r="O15" s="61">
        <f t="shared" si="5"/>
        <v>12</v>
      </c>
      <c r="P15" s="60">
        <f>VLOOKUP($A15,'Return Data'!$B$7:$R$2292,15,0)</f>
        <v>6.01</v>
      </c>
      <c r="Q15" s="61">
        <f t="shared" si="6"/>
        <v>9</v>
      </c>
      <c r="R15" s="60">
        <f>VLOOKUP($A15,'Return Data'!$B$7:$R$2292,16,0)</f>
        <v>9.0625999999999998</v>
      </c>
      <c r="S15" s="62">
        <f t="shared" si="7"/>
        <v>4</v>
      </c>
    </row>
    <row r="16" spans="1:20" x14ac:dyDescent="0.3">
      <c r="A16" s="108" t="s">
        <v>1432</v>
      </c>
      <c r="B16" s="59">
        <f>VLOOKUP($A16,'Return Data'!$B$7:$R$2292,3,0)</f>
        <v>45014</v>
      </c>
      <c r="C16" s="60">
        <f>VLOOKUP($A16,'Return Data'!$B$7:$R$2292,4,0)</f>
        <v>63.097299999999997</v>
      </c>
      <c r="D16" s="60">
        <f>VLOOKUP($A16,'Return Data'!$B$7:$R$2292,10,0)</f>
        <v>0.98970000000000002</v>
      </c>
      <c r="E16" s="61">
        <f t="shared" si="0"/>
        <v>3</v>
      </c>
      <c r="F16" s="60">
        <f>VLOOKUP($A16,'Return Data'!$B$7:$R$2292,11,0)</f>
        <v>8.2883999999999993</v>
      </c>
      <c r="G16" s="61">
        <f t="shared" si="1"/>
        <v>1</v>
      </c>
      <c r="H16" s="60">
        <f>VLOOKUP($A16,'Return Data'!$B$7:$R$2292,12,0)</f>
        <v>10.4574</v>
      </c>
      <c r="I16" s="61">
        <f t="shared" si="2"/>
        <v>1</v>
      </c>
      <c r="J16" s="60">
        <f>VLOOKUP($A16,'Return Data'!$B$7:$R$2292,13,0)</f>
        <v>5.6300999999999997</v>
      </c>
      <c r="K16" s="61">
        <f t="shared" si="3"/>
        <v>2</v>
      </c>
      <c r="L16" s="60">
        <f>VLOOKUP($A16,'Return Data'!$B$7:$R$2292,17,0)</f>
        <v>8.4074000000000009</v>
      </c>
      <c r="M16" s="61">
        <f t="shared" si="4"/>
        <v>2</v>
      </c>
      <c r="N16" s="60">
        <f>VLOOKUP($A16,'Return Data'!$B$7:$R$2292,14,0)</f>
        <v>12.564</v>
      </c>
      <c r="O16" s="61">
        <f t="shared" si="5"/>
        <v>5</v>
      </c>
      <c r="P16" s="60">
        <f>VLOOKUP($A16,'Return Data'!$B$7:$R$2292,15,0)</f>
        <v>7.8582000000000001</v>
      </c>
      <c r="Q16" s="61">
        <f t="shared" si="6"/>
        <v>5</v>
      </c>
      <c r="R16" s="60">
        <f>VLOOKUP($A16,'Return Data'!$B$7:$R$2292,16,0)</f>
        <v>10.032</v>
      </c>
      <c r="S16" s="62">
        <f t="shared" si="7"/>
        <v>1</v>
      </c>
    </row>
    <row r="17" spans="1:19" x14ac:dyDescent="0.3">
      <c r="A17" s="102" t="s">
        <v>1941</v>
      </c>
      <c r="B17" s="59">
        <f>VLOOKUP($A17,'Return Data'!$B$7:$R$2292,3,0)</f>
        <v>45014</v>
      </c>
      <c r="C17" s="60">
        <f>VLOOKUP($A17,'Return Data'!$B$7:$R$2292,4,0)</f>
        <v>46.7288</v>
      </c>
      <c r="D17" s="60">
        <f>VLOOKUP($A17,'Return Data'!$B$7:$R$2292,10,0)</f>
        <v>1.3514999999999999</v>
      </c>
      <c r="E17" s="61">
        <f t="shared" si="0"/>
        <v>2</v>
      </c>
      <c r="F17" s="60">
        <f>VLOOKUP($A17,'Return Data'!$B$7:$R$2292,11,0)</f>
        <v>5.5964</v>
      </c>
      <c r="G17" s="61">
        <f t="shared" si="1"/>
        <v>4</v>
      </c>
      <c r="H17" s="60">
        <f>VLOOKUP($A17,'Return Data'!$B$7:$R$2292,12,0)</f>
        <v>7.3013000000000003</v>
      </c>
      <c r="I17" s="61">
        <f t="shared" si="2"/>
        <v>8</v>
      </c>
      <c r="J17" s="60">
        <f>VLOOKUP($A17,'Return Data'!$B$7:$R$2292,13,0)</f>
        <v>1.3257000000000001</v>
      </c>
      <c r="K17" s="61">
        <f t="shared" si="3"/>
        <v>16</v>
      </c>
      <c r="L17" s="60">
        <f>VLOOKUP($A17,'Return Data'!$B$7:$R$2292,17,0)</f>
        <v>4.6486000000000001</v>
      </c>
      <c r="M17" s="61">
        <f t="shared" si="4"/>
        <v>13</v>
      </c>
      <c r="N17" s="60">
        <f>VLOOKUP($A17,'Return Data'!$B$7:$R$2292,14,0)</f>
        <v>8.5229999999999997</v>
      </c>
      <c r="O17" s="61">
        <f t="shared" si="5"/>
        <v>13</v>
      </c>
      <c r="P17" s="60">
        <f>VLOOKUP($A17,'Return Data'!$B$7:$R$2292,15,0)</f>
        <v>6.0400999999999998</v>
      </c>
      <c r="Q17" s="61">
        <f t="shared" si="6"/>
        <v>8</v>
      </c>
      <c r="R17" s="60">
        <f>VLOOKUP($A17,'Return Data'!$B$7:$R$2292,16,0)</f>
        <v>8.4049999999999994</v>
      </c>
      <c r="S17" s="62">
        <f t="shared" si="7"/>
        <v>6</v>
      </c>
    </row>
    <row r="18" spans="1:19" x14ac:dyDescent="0.3">
      <c r="A18" s="58" t="s">
        <v>1433</v>
      </c>
      <c r="B18" s="59">
        <f>VLOOKUP($A18,'Return Data'!$B$7:$R$2292,3,0)</f>
        <v>45014</v>
      </c>
      <c r="C18" s="60">
        <f>VLOOKUP($A18,'Return Data'!$B$7:$R$2292,4,0)</f>
        <v>58.074100000000001</v>
      </c>
      <c r="D18" s="60">
        <f>VLOOKUP($A18,'Return Data'!$B$7:$R$2292,10,0)</f>
        <v>-1.2607999999999999</v>
      </c>
      <c r="E18" s="61">
        <f t="shared" si="0"/>
        <v>9</v>
      </c>
      <c r="F18" s="60">
        <f>VLOOKUP($A18,'Return Data'!$B$7:$R$2292,11,0)</f>
        <v>4.0092999999999996</v>
      </c>
      <c r="G18" s="61">
        <f t="shared" si="1"/>
        <v>12</v>
      </c>
      <c r="H18" s="60">
        <f>VLOOKUP($A18,'Return Data'!$B$7:$R$2292,12,0)</f>
        <v>7.3769</v>
      </c>
      <c r="I18" s="61">
        <f t="shared" si="2"/>
        <v>7</v>
      </c>
      <c r="J18" s="60">
        <f>VLOOKUP($A18,'Return Data'!$B$7:$R$2292,13,0)</f>
        <v>4.1908000000000003</v>
      </c>
      <c r="K18" s="61">
        <f t="shared" si="3"/>
        <v>6</v>
      </c>
      <c r="L18" s="60">
        <f>VLOOKUP($A18,'Return Data'!$B$7:$R$2292,17,0)</f>
        <v>6.7462</v>
      </c>
      <c r="M18" s="61">
        <f t="shared" si="4"/>
        <v>9</v>
      </c>
      <c r="N18" s="60">
        <f>VLOOKUP($A18,'Return Data'!$B$7:$R$2292,14,0)</f>
        <v>10.185</v>
      </c>
      <c r="O18" s="61">
        <f t="shared" si="5"/>
        <v>8</v>
      </c>
      <c r="P18" s="60">
        <f>VLOOKUP($A18,'Return Data'!$B$7:$R$2292,15,0)</f>
        <v>8.0723000000000003</v>
      </c>
      <c r="Q18" s="61">
        <f t="shared" si="6"/>
        <v>2</v>
      </c>
      <c r="R18" s="60">
        <f>VLOOKUP($A18,'Return Data'!$B$7:$R$2292,16,0)</f>
        <v>9.6964000000000006</v>
      </c>
      <c r="S18" s="62">
        <f t="shared" si="7"/>
        <v>2</v>
      </c>
    </row>
    <row r="19" spans="1:19" x14ac:dyDescent="0.3">
      <c r="A19" s="58" t="s">
        <v>1435</v>
      </c>
      <c r="B19" s="59">
        <f>VLOOKUP($A19,'Return Data'!$B$7:$R$2292,3,0)</f>
        <v>45014</v>
      </c>
      <c r="C19" s="60">
        <f>VLOOKUP($A19,'Return Data'!$B$7:$R$2292,4,0)</f>
        <v>44.545099999999998</v>
      </c>
      <c r="D19" s="60">
        <f>VLOOKUP($A19,'Return Data'!$B$7:$R$2292,10,0)</f>
        <v>-0.71889999999999998</v>
      </c>
      <c r="E19" s="61">
        <f t="shared" si="0"/>
        <v>8</v>
      </c>
      <c r="F19" s="60">
        <f>VLOOKUP($A19,'Return Data'!$B$7:$R$2292,11,0)</f>
        <v>4.7163000000000004</v>
      </c>
      <c r="G19" s="61">
        <f t="shared" si="1"/>
        <v>7</v>
      </c>
      <c r="H19" s="60">
        <f>VLOOKUP($A19,'Return Data'!$B$7:$R$2292,12,0)</f>
        <v>9.2965999999999998</v>
      </c>
      <c r="I19" s="61">
        <f t="shared" si="2"/>
        <v>2</v>
      </c>
      <c r="J19" s="60">
        <f>VLOOKUP($A19,'Return Data'!$B$7:$R$2292,13,0)</f>
        <v>4.2159000000000004</v>
      </c>
      <c r="K19" s="61">
        <f t="shared" si="3"/>
        <v>5</v>
      </c>
      <c r="L19" s="60">
        <f>VLOOKUP($A19,'Return Data'!$B$7:$R$2292,17,0)</f>
        <v>7.6253000000000002</v>
      </c>
      <c r="M19" s="61">
        <f t="shared" si="4"/>
        <v>4</v>
      </c>
      <c r="N19" s="60">
        <f>VLOOKUP($A19,'Return Data'!$B$7:$R$2292,14,0)</f>
        <v>12.894399999999999</v>
      </c>
      <c r="O19" s="61">
        <f t="shared" si="5"/>
        <v>3</v>
      </c>
      <c r="P19" s="60">
        <f>VLOOKUP($A19,'Return Data'!$B$7:$R$2292,15,0)</f>
        <v>8.4888999999999992</v>
      </c>
      <c r="Q19" s="61">
        <f t="shared" si="6"/>
        <v>1</v>
      </c>
      <c r="R19" s="60">
        <f>VLOOKUP($A19,'Return Data'!$B$7:$R$2292,16,0)</f>
        <v>8.0330999999999992</v>
      </c>
      <c r="S19" s="62">
        <f t="shared" si="7"/>
        <v>11</v>
      </c>
    </row>
    <row r="20" spans="1:19" x14ac:dyDescent="0.3">
      <c r="A20" s="58" t="s">
        <v>1437</v>
      </c>
      <c r="B20" s="59">
        <f>VLOOKUP($A20,'Return Data'!$B$7:$R$2292,3,0)</f>
        <v>45014</v>
      </c>
      <c r="C20" s="60">
        <f>VLOOKUP($A20,'Return Data'!$B$7:$R$2292,4,0)</f>
        <v>68.410600000000002</v>
      </c>
      <c r="D20" s="60">
        <f>VLOOKUP($A20,'Return Data'!$B$7:$R$2292,10,0)</f>
        <v>-1.4455</v>
      </c>
      <c r="E20" s="61">
        <f t="shared" si="0"/>
        <v>11</v>
      </c>
      <c r="F20" s="60">
        <f>VLOOKUP($A20,'Return Data'!$B$7:$R$2292,11,0)</f>
        <v>3.8584999999999998</v>
      </c>
      <c r="G20" s="61">
        <f t="shared" si="1"/>
        <v>13</v>
      </c>
      <c r="H20" s="60">
        <f>VLOOKUP($A20,'Return Data'!$B$7:$R$2292,12,0)</f>
        <v>5.3772000000000002</v>
      </c>
      <c r="I20" s="61">
        <f t="shared" si="2"/>
        <v>16</v>
      </c>
      <c r="J20" s="60">
        <f>VLOOKUP($A20,'Return Data'!$B$7:$R$2292,13,0)</f>
        <v>1.6469</v>
      </c>
      <c r="K20" s="61">
        <f t="shared" si="3"/>
        <v>15</v>
      </c>
      <c r="L20" s="60">
        <f>VLOOKUP($A20,'Return Data'!$B$7:$R$2292,17,0)</f>
        <v>4.0944000000000003</v>
      </c>
      <c r="M20" s="61">
        <f t="shared" si="4"/>
        <v>16</v>
      </c>
      <c r="N20" s="60">
        <f>VLOOKUP($A20,'Return Data'!$B$7:$R$2292,14,0)</f>
        <v>6.7729999999999997</v>
      </c>
      <c r="O20" s="61">
        <f t="shared" si="5"/>
        <v>16</v>
      </c>
      <c r="P20" s="60">
        <f>VLOOKUP($A20,'Return Data'!$B$7:$R$2292,15,0)</f>
        <v>5.8117999999999999</v>
      </c>
      <c r="Q20" s="61">
        <f t="shared" si="6"/>
        <v>11</v>
      </c>
      <c r="R20" s="60">
        <f>VLOOKUP($A20,'Return Data'!$B$7:$R$2292,16,0)</f>
        <v>7.9926000000000004</v>
      </c>
      <c r="S20" s="62">
        <f t="shared" si="7"/>
        <v>12</v>
      </c>
    </row>
    <row r="21" spans="1:19" x14ac:dyDescent="0.3">
      <c r="A21" s="58" t="s">
        <v>1740</v>
      </c>
      <c r="B21" s="59">
        <f>VLOOKUP($A21,'Return Data'!$B$7:$R$2292,3,0)</f>
        <v>45014</v>
      </c>
      <c r="C21" s="60">
        <f>VLOOKUP($A21,'Return Data'!$B$7:$R$2292,4,0)</f>
        <v>22.5687</v>
      </c>
      <c r="D21" s="60">
        <f>VLOOKUP($A21,'Return Data'!$B$7:$R$2292,10,0)</f>
        <v>-4.1283000000000003</v>
      </c>
      <c r="E21" s="61">
        <f t="shared" si="0"/>
        <v>19</v>
      </c>
      <c r="F21" s="60">
        <f>VLOOKUP($A21,'Return Data'!$B$7:$R$2292,11,0)</f>
        <v>2.7810000000000001</v>
      </c>
      <c r="G21" s="61">
        <f t="shared" si="1"/>
        <v>16</v>
      </c>
      <c r="H21" s="60">
        <f>VLOOKUP($A21,'Return Data'!$B$7:$R$2292,12,0)</f>
        <v>4.8543000000000003</v>
      </c>
      <c r="I21" s="61">
        <f t="shared" si="2"/>
        <v>17</v>
      </c>
      <c r="J21" s="60">
        <f>VLOOKUP($A21,'Return Data'!$B$7:$R$2292,13,0)</f>
        <v>2.1328</v>
      </c>
      <c r="K21" s="61">
        <f t="shared" si="3"/>
        <v>13</v>
      </c>
      <c r="L21" s="60">
        <f>VLOOKUP($A21,'Return Data'!$B$7:$R$2292,17,0)</f>
        <v>3.2801999999999998</v>
      </c>
      <c r="M21" s="61">
        <f t="shared" si="4"/>
        <v>17</v>
      </c>
      <c r="N21" s="60">
        <f>VLOOKUP($A21,'Return Data'!$B$7:$R$2292,14,0)</f>
        <v>6.5911</v>
      </c>
      <c r="O21" s="61">
        <f t="shared" si="5"/>
        <v>17</v>
      </c>
      <c r="P21" s="60">
        <f>VLOOKUP($A21,'Return Data'!$B$7:$R$2292,15,0)</f>
        <v>4.7099000000000002</v>
      </c>
      <c r="Q21" s="61">
        <f t="shared" si="6"/>
        <v>16</v>
      </c>
      <c r="R21" s="60">
        <f>VLOOKUP($A21,'Return Data'!$B$7:$R$2292,16,0)</f>
        <v>6.6332000000000004</v>
      </c>
      <c r="S21" s="62">
        <f t="shared" si="7"/>
        <v>18</v>
      </c>
    </row>
    <row r="22" spans="1:19" x14ac:dyDescent="0.3">
      <c r="A22" s="58" t="s">
        <v>1438</v>
      </c>
      <c r="B22" s="59">
        <f>VLOOKUP($A22,'Return Data'!$B$7:$R$2292,3,0)</f>
        <v>45014</v>
      </c>
      <c r="C22" s="60">
        <f>VLOOKUP($A22,'Return Data'!$B$7:$R$2292,4,0)</f>
        <v>46.512999999999998</v>
      </c>
      <c r="D22" s="60">
        <f>VLOOKUP($A22,'Return Data'!$B$7:$R$2292,10,0)</f>
        <v>2.7644000000000002</v>
      </c>
      <c r="E22" s="61">
        <f t="shared" si="0"/>
        <v>1</v>
      </c>
      <c r="F22" s="60">
        <f>VLOOKUP($A22,'Return Data'!$B$7:$R$2292,11,0)</f>
        <v>6.1208</v>
      </c>
      <c r="G22" s="61">
        <f t="shared" si="1"/>
        <v>2</v>
      </c>
      <c r="H22" s="60">
        <f>VLOOKUP($A22,'Return Data'!$B$7:$R$2292,12,0)</f>
        <v>7.1661000000000001</v>
      </c>
      <c r="I22" s="61">
        <f t="shared" si="2"/>
        <v>9</v>
      </c>
      <c r="J22" s="60">
        <f>VLOOKUP($A22,'Return Data'!$B$7:$R$2292,13,0)</f>
        <v>4.3014000000000001</v>
      </c>
      <c r="K22" s="61">
        <f t="shared" si="3"/>
        <v>4</v>
      </c>
      <c r="L22" s="60">
        <f>VLOOKUP($A22,'Return Data'!$B$7:$R$2292,17,0)</f>
        <v>6.7744999999999997</v>
      </c>
      <c r="M22" s="61">
        <f t="shared" si="4"/>
        <v>8</v>
      </c>
      <c r="N22" s="60">
        <f>VLOOKUP($A22,'Return Data'!$B$7:$R$2292,14,0)</f>
        <v>8.4658999999999995</v>
      </c>
      <c r="O22" s="61">
        <f t="shared" si="5"/>
        <v>14</v>
      </c>
      <c r="P22" s="60">
        <f>VLOOKUP($A22,'Return Data'!$B$7:$R$2292,15,0)</f>
        <v>2.5792999999999999</v>
      </c>
      <c r="Q22" s="61">
        <f t="shared" si="6"/>
        <v>18</v>
      </c>
      <c r="R22" s="60">
        <f>VLOOKUP($A22,'Return Data'!$B$7:$R$2292,16,0)</f>
        <v>8.3253000000000004</v>
      </c>
      <c r="S22" s="62">
        <f t="shared" si="7"/>
        <v>8</v>
      </c>
    </row>
    <row r="23" spans="1:19" x14ac:dyDescent="0.3">
      <c r="A23" s="58" t="s">
        <v>1777</v>
      </c>
      <c r="B23" s="59">
        <f>VLOOKUP($A23,'Return Data'!$B$7:$R$2292,3,0)</f>
        <v>45014</v>
      </c>
      <c r="C23" s="60">
        <f>VLOOKUP($A23,'Return Data'!$B$7:$R$2292,4,0)</f>
        <v>55.860999999999997</v>
      </c>
      <c r="D23" s="60">
        <f>VLOOKUP($A23,'Return Data'!$B$7:$R$2292,10,0)</f>
        <v>-0.68489999999999995</v>
      </c>
      <c r="E23" s="61">
        <f t="shared" si="0"/>
        <v>7</v>
      </c>
      <c r="F23" s="60">
        <f>VLOOKUP($A23,'Return Data'!$B$7:$R$2292,11,0)</f>
        <v>4.3996000000000004</v>
      </c>
      <c r="G23" s="61">
        <f t="shared" si="1"/>
        <v>8</v>
      </c>
      <c r="H23" s="60">
        <f>VLOOKUP($A23,'Return Data'!$B$7:$R$2292,12,0)</f>
        <v>8.5073000000000008</v>
      </c>
      <c r="I23" s="61">
        <f t="shared" si="2"/>
        <v>3</v>
      </c>
      <c r="J23" s="60">
        <f>VLOOKUP($A23,'Return Data'!$B$7:$R$2292,13,0)</f>
        <v>5.2944000000000004</v>
      </c>
      <c r="K23" s="61">
        <f t="shared" si="3"/>
        <v>3</v>
      </c>
      <c r="L23" s="60">
        <f>VLOOKUP($A23,'Return Data'!$B$7:$R$2292,17,0)</f>
        <v>8.0671999999999997</v>
      </c>
      <c r="M23" s="61">
        <f t="shared" si="4"/>
        <v>3</v>
      </c>
      <c r="N23" s="60">
        <f>VLOOKUP($A23,'Return Data'!$B$7:$R$2292,14,0)</f>
        <v>12.857799999999999</v>
      </c>
      <c r="O23" s="61">
        <f t="shared" si="5"/>
        <v>4</v>
      </c>
      <c r="P23" s="60">
        <f>VLOOKUP($A23,'Return Data'!$B$7:$R$2292,15,0)</f>
        <v>7.9581999999999997</v>
      </c>
      <c r="Q23" s="61">
        <f t="shared" si="6"/>
        <v>4</v>
      </c>
      <c r="R23" s="60">
        <f>VLOOKUP($A23,'Return Data'!$B$7:$R$2292,16,0)</f>
        <v>8.1217000000000006</v>
      </c>
      <c r="S23" s="62">
        <f t="shared" si="7"/>
        <v>10</v>
      </c>
    </row>
    <row r="24" spans="1:19" x14ac:dyDescent="0.3">
      <c r="A24" s="58" t="s">
        <v>1440</v>
      </c>
      <c r="B24" s="59">
        <f>VLOOKUP($A24,'Return Data'!$B$7:$R$2292,3,0)</f>
        <v>45014</v>
      </c>
      <c r="C24" s="60">
        <f>VLOOKUP($A24,'Return Data'!$B$7:$R$2292,4,0)</f>
        <v>24.309000000000001</v>
      </c>
      <c r="D24" s="60">
        <f>VLOOKUP($A24,'Return Data'!$B$7:$R$2292,10,0)</f>
        <v>-1.9971000000000001</v>
      </c>
      <c r="E24" s="61">
        <f t="shared" si="0"/>
        <v>13</v>
      </c>
      <c r="F24" s="60">
        <f>VLOOKUP($A24,'Return Data'!$B$7:$R$2292,11,0)</f>
        <v>5.2683</v>
      </c>
      <c r="G24" s="61">
        <f t="shared" si="1"/>
        <v>5</v>
      </c>
      <c r="H24" s="60">
        <f>VLOOKUP($A24,'Return Data'!$B$7:$R$2292,12,0)</f>
        <v>7.0109000000000004</v>
      </c>
      <c r="I24" s="61">
        <f t="shared" si="2"/>
        <v>11</v>
      </c>
      <c r="J24" s="60">
        <f>VLOOKUP($A24,'Return Data'!$B$7:$R$2292,13,0)</f>
        <v>3.0156000000000001</v>
      </c>
      <c r="K24" s="61">
        <f t="shared" si="3"/>
        <v>8</v>
      </c>
      <c r="L24" s="60">
        <f>VLOOKUP($A24,'Return Data'!$B$7:$R$2292,17,0)</f>
        <v>7.6128999999999998</v>
      </c>
      <c r="M24" s="61">
        <f t="shared" si="4"/>
        <v>5</v>
      </c>
      <c r="N24" s="60">
        <f>VLOOKUP($A24,'Return Data'!$B$7:$R$2292,14,0)</f>
        <v>10.2018</v>
      </c>
      <c r="O24" s="61">
        <f t="shared" si="5"/>
        <v>7</v>
      </c>
      <c r="P24" s="60">
        <f>VLOOKUP($A24,'Return Data'!$B$7:$R$2292,15,0)</f>
        <v>5.0856000000000003</v>
      </c>
      <c r="Q24" s="61">
        <f t="shared" si="6"/>
        <v>14</v>
      </c>
      <c r="R24" s="60">
        <f>VLOOKUP($A24,'Return Data'!$B$7:$R$2292,16,0)</f>
        <v>7.0347999999999997</v>
      </c>
      <c r="S24" s="62">
        <f t="shared" si="7"/>
        <v>17</v>
      </c>
    </row>
    <row r="25" spans="1:19" x14ac:dyDescent="0.3">
      <c r="A25" s="58" t="s">
        <v>1441</v>
      </c>
      <c r="B25" s="59">
        <f>VLOOKUP($A25,'Return Data'!$B$7:$R$2292,3,0)</f>
        <v>0</v>
      </c>
      <c r="C25" s="60">
        <f>VLOOKUP($A25,'Return Data'!$B$7:$R$2292,4,0)</f>
        <v>0</v>
      </c>
      <c r="D25" s="60">
        <f>VLOOKUP($A25,'Return Data'!$B$7:$R$2292,10,0)</f>
        <v>0</v>
      </c>
      <c r="E25" s="61">
        <f t="shared" si="0"/>
        <v>5</v>
      </c>
      <c r="F25" s="60">
        <f>VLOOKUP($A25,'Return Data'!$B$7:$R$2292,11,0)</f>
        <v>0</v>
      </c>
      <c r="G25" s="61">
        <f t="shared" si="1"/>
        <v>19</v>
      </c>
      <c r="H25" s="60">
        <f>VLOOKUP($A25,'Return Data'!$B$7:$R$2292,12,0)</f>
        <v>0</v>
      </c>
      <c r="I25" s="61">
        <f t="shared" si="2"/>
        <v>19</v>
      </c>
      <c r="J25" s="60">
        <f>VLOOKUP($A25,'Return Data'!$B$7:$R$2292,13,0)</f>
        <v>0</v>
      </c>
      <c r="K25" s="61">
        <f t="shared" si="3"/>
        <v>18</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45014</v>
      </c>
      <c r="C26" s="60">
        <f>VLOOKUP($A26,'Return Data'!$B$7:$R$2292,4,0)</f>
        <v>53.247999999999998</v>
      </c>
      <c r="D26" s="60">
        <f>VLOOKUP($A26,'Return Data'!$B$7:$R$2292,10,0)</f>
        <v>-2.7355</v>
      </c>
      <c r="E26" s="61">
        <f t="shared" si="0"/>
        <v>17</v>
      </c>
      <c r="F26" s="60">
        <f>VLOOKUP($A26,'Return Data'!$B$7:$R$2292,11,0)</f>
        <v>4.1262999999999996</v>
      </c>
      <c r="G26" s="61">
        <f t="shared" si="1"/>
        <v>11</v>
      </c>
      <c r="H26" s="60">
        <f>VLOOKUP($A26,'Return Data'!$B$7:$R$2292,12,0)</f>
        <v>7.9598000000000004</v>
      </c>
      <c r="I26" s="61">
        <f t="shared" si="2"/>
        <v>5</v>
      </c>
      <c r="J26" s="60">
        <f>VLOOKUP($A26,'Return Data'!$B$7:$R$2292,13,0)</f>
        <v>2.8033000000000001</v>
      </c>
      <c r="K26" s="61">
        <f t="shared" si="3"/>
        <v>9</v>
      </c>
      <c r="L26" s="60">
        <f>VLOOKUP($A26,'Return Data'!$B$7:$R$2292,17,0)</f>
        <v>7.4249000000000001</v>
      </c>
      <c r="M26" s="61">
        <f t="shared" si="4"/>
        <v>6</v>
      </c>
      <c r="N26" s="60">
        <f>VLOOKUP($A26,'Return Data'!$B$7:$R$2292,14,0)</f>
        <v>12.2193</v>
      </c>
      <c r="O26" s="61">
        <f t="shared" si="5"/>
        <v>6</v>
      </c>
      <c r="P26" s="60">
        <f>VLOOKUP($A26,'Return Data'!$B$7:$R$2292,15,0)</f>
        <v>6.3212000000000002</v>
      </c>
      <c r="Q26" s="61">
        <f t="shared" si="6"/>
        <v>7</v>
      </c>
      <c r="R26" s="60">
        <f>VLOOKUP($A26,'Return Data'!$B$7:$R$2292,16,0)</f>
        <v>9.0536999999999992</v>
      </c>
      <c r="S26" s="62">
        <f t="shared" si="7"/>
        <v>5</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-1.1440157894736838</v>
      </c>
      <c r="E28" s="69"/>
      <c r="F28" s="70">
        <f>AVERAGE(F8:F26)</f>
        <v>4.1165421052631581</v>
      </c>
      <c r="G28" s="69"/>
      <c r="H28" s="70">
        <f>AVERAGE(H8:H26)</f>
        <v>6.6846736842105274</v>
      </c>
      <c r="I28" s="69"/>
      <c r="J28" s="70">
        <f>AVERAGE(J8:J26)</f>
        <v>3.6573157894736843</v>
      </c>
      <c r="K28" s="69"/>
      <c r="L28" s="70">
        <f>AVERAGE(L8:L26)</f>
        <v>5.909936842105262</v>
      </c>
      <c r="M28" s="69"/>
      <c r="N28" s="70">
        <f>AVERAGE(N8:N26)</f>
        <v>9.4578000000000007</v>
      </c>
      <c r="O28" s="69"/>
      <c r="P28" s="70">
        <f>AVERAGE(P8:P26)</f>
        <v>5.8111578947368443</v>
      </c>
      <c r="Q28" s="69"/>
      <c r="R28" s="70">
        <f>AVERAGE(R8:R26)</f>
        <v>7.7708473684210517</v>
      </c>
      <c r="S28" s="71"/>
    </row>
    <row r="29" spans="1:19" x14ac:dyDescent="0.3">
      <c r="A29" s="68" t="s">
        <v>28</v>
      </c>
      <c r="B29" s="69"/>
      <c r="C29" s="69"/>
      <c r="D29" s="70">
        <f>MIN(D8:D26)</f>
        <v>-4.1283000000000003</v>
      </c>
      <c r="E29" s="69"/>
      <c r="F29" s="70">
        <f>MIN(F8:F26)</f>
        <v>0</v>
      </c>
      <c r="G29" s="69"/>
      <c r="H29" s="70">
        <f>MIN(H8:H26)</f>
        <v>0</v>
      </c>
      <c r="I29" s="69"/>
      <c r="J29" s="70">
        <f>MIN(J8:J26)</f>
        <v>-0.14799999999999999</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2.7644000000000002</v>
      </c>
      <c r="E30" s="73"/>
      <c r="F30" s="74">
        <f>MAX(F8:F26)</f>
        <v>8.2883999999999993</v>
      </c>
      <c r="G30" s="73"/>
      <c r="H30" s="74">
        <f>MAX(H8:H26)</f>
        <v>10.4574</v>
      </c>
      <c r="I30" s="73"/>
      <c r="J30" s="74">
        <f>MAX(J8:J26)</f>
        <v>21.121600000000001</v>
      </c>
      <c r="K30" s="73"/>
      <c r="L30" s="74">
        <f>MAX(L8:L26)</f>
        <v>14.537699999999999</v>
      </c>
      <c r="M30" s="73"/>
      <c r="N30" s="74">
        <f>MAX(N8:N26)</f>
        <v>14.569800000000001</v>
      </c>
      <c r="O30" s="73"/>
      <c r="P30" s="74">
        <f>MAX(P8:P26)</f>
        <v>8.4888999999999992</v>
      </c>
      <c r="Q30" s="73"/>
      <c r="R30" s="74">
        <f>MAX(R8:R26)</f>
        <v>10.032</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45014</v>
      </c>
      <c r="C8" s="122">
        <f>VLOOKUP($A8,'Return Data'!$B$7:$R$2292,4,0)</f>
        <v>18.649999999999999</v>
      </c>
      <c r="D8" s="122">
        <f>VLOOKUP($A8,'Return Data'!$B$7:$R$2292,10,0)</f>
        <v>-1.5831</v>
      </c>
      <c r="E8" s="123">
        <f t="shared" ref="E8:E30" si="0">RANK(D8,D$8:D$30,0)</f>
        <v>18</v>
      </c>
      <c r="F8" s="122">
        <f>VLOOKUP($A8,'Return Data'!$B$7:$R$2292,11,0)</f>
        <v>0.97460000000000002</v>
      </c>
      <c r="G8" s="123">
        <f t="shared" ref="G8:G30" si="1">RANK(F8,F$8:F$30,0)</f>
        <v>20</v>
      </c>
      <c r="H8" s="122">
        <f>VLOOKUP($A8,'Return Data'!$B$7:$R$2292,12,0)</f>
        <v>5.3076999999999996</v>
      </c>
      <c r="I8" s="123">
        <f t="shared" ref="I8:I30" si="2">RANK(H8,H$8:H$30,0)</f>
        <v>15</v>
      </c>
      <c r="J8" s="122">
        <f>VLOOKUP($A8,'Return Data'!$B$7:$R$2292,13,0)</f>
        <v>0.53910000000000002</v>
      </c>
      <c r="K8" s="123">
        <f t="shared" ref="K8:K30" si="3">RANK(J8,J$8:J$30,0)</f>
        <v>22</v>
      </c>
      <c r="L8" s="122">
        <f>VLOOKUP($A8,'Return Data'!$B$7:$R$2292,17,0)</f>
        <v>4.4153000000000002</v>
      </c>
      <c r="M8" s="123">
        <f t="shared" ref="M8:M30" si="4">RANK(L8,L$8:L$30,0)</f>
        <v>22</v>
      </c>
      <c r="N8" s="122">
        <f>VLOOKUP($A8,'Return Data'!$B$7:$R$2292,14,0)</f>
        <v>12.102600000000001</v>
      </c>
      <c r="O8" s="123">
        <f t="shared" ref="O8:O30" si="5">RANK(N8,N$8:N$30,0)</f>
        <v>17</v>
      </c>
      <c r="P8" s="122">
        <f>VLOOKUP($A8,'Return Data'!$B$7:$R$2292,15,0)</f>
        <v>6.7798999999999996</v>
      </c>
      <c r="Q8" s="123">
        <f>RANK(P8,P$8:P$30,0)</f>
        <v>15</v>
      </c>
      <c r="R8" s="122">
        <f>VLOOKUP($A8,'Return Data'!$B$7:$R$2292,16,0)</f>
        <v>7.7624000000000004</v>
      </c>
      <c r="S8" s="123">
        <f t="shared" ref="S8:S30" si="6">RANK(R8,R$8:R$30,0)</f>
        <v>15</v>
      </c>
    </row>
    <row r="9" spans="1:20" x14ac:dyDescent="0.3">
      <c r="A9" s="103" t="s">
        <v>1448</v>
      </c>
      <c r="B9" s="121">
        <f>VLOOKUP($A9,'Return Data'!$B$7:$R$2292,3,0)</f>
        <v>45014</v>
      </c>
      <c r="C9" s="122">
        <f>VLOOKUP($A9,'Return Data'!$B$7:$R$2292,4,0)</f>
        <v>18.28</v>
      </c>
      <c r="D9" s="122">
        <f>VLOOKUP($A9,'Return Data'!$B$7:$R$2292,10,0)</f>
        <v>-1.9313</v>
      </c>
      <c r="E9" s="123">
        <f t="shared" si="0"/>
        <v>19</v>
      </c>
      <c r="F9" s="122">
        <f>VLOOKUP($A9,'Return Data'!$B$7:$R$2292,11,0)</f>
        <v>1.1620999999999999</v>
      </c>
      <c r="G9" s="123">
        <f t="shared" si="1"/>
        <v>19</v>
      </c>
      <c r="H9" s="122">
        <f>VLOOKUP($A9,'Return Data'!$B$7:$R$2292,12,0)</f>
        <v>5.4210000000000003</v>
      </c>
      <c r="I9" s="123">
        <f t="shared" si="2"/>
        <v>12</v>
      </c>
      <c r="J9" s="122">
        <f>VLOOKUP($A9,'Return Data'!$B$7:$R$2292,13,0)</f>
        <v>1.3866000000000001</v>
      </c>
      <c r="K9" s="123">
        <f t="shared" si="3"/>
        <v>20</v>
      </c>
      <c r="L9" s="122">
        <f>VLOOKUP($A9,'Return Data'!$B$7:$R$2292,17,0)</f>
        <v>6.1345000000000001</v>
      </c>
      <c r="M9" s="123">
        <f t="shared" si="4"/>
        <v>17</v>
      </c>
      <c r="N9" s="122">
        <f>VLOOKUP($A9,'Return Data'!$B$7:$R$2292,14,0)</f>
        <v>12.7354</v>
      </c>
      <c r="O9" s="123">
        <f t="shared" si="5"/>
        <v>12</v>
      </c>
      <c r="P9" s="122">
        <f>VLOOKUP($A9,'Return Data'!$B$7:$R$2292,15,0)</f>
        <v>8.4849999999999994</v>
      </c>
      <c r="Q9" s="123">
        <f>RANK(P9,P$8:P$30,0)</f>
        <v>6</v>
      </c>
      <c r="R9" s="122">
        <f>VLOOKUP($A9,'Return Data'!$B$7:$R$2292,16,0)</f>
        <v>8.2297999999999991</v>
      </c>
      <c r="S9" s="123">
        <f t="shared" si="6"/>
        <v>12</v>
      </c>
    </row>
    <row r="10" spans="1:20" x14ac:dyDescent="0.3">
      <c r="A10" s="103" t="s">
        <v>2040</v>
      </c>
      <c r="B10" s="121">
        <f>VLOOKUP($A10,'Return Data'!$B$7:$R$2292,3,0)</f>
        <v>45014</v>
      </c>
      <c r="C10" s="122">
        <f>VLOOKUP($A10,'Return Data'!$B$7:$R$2292,4,0)</f>
        <v>27.561</v>
      </c>
      <c r="D10" s="122">
        <f>VLOOKUP($A10,'Return Data'!$B$7:$R$2292,10,0)</f>
        <v>-0.1522</v>
      </c>
      <c r="E10" s="123">
        <f t="shared" si="0"/>
        <v>6</v>
      </c>
      <c r="F10" s="122">
        <f>VLOOKUP($A10,'Return Data'!$B$7:$R$2292,11,0)</f>
        <v>2.0663999999999998</v>
      </c>
      <c r="G10" s="123">
        <f t="shared" si="1"/>
        <v>9</v>
      </c>
      <c r="H10" s="122">
        <f>VLOOKUP($A10,'Return Data'!$B$7:$R$2292,12,0)</f>
        <v>4.8345000000000002</v>
      </c>
      <c r="I10" s="123">
        <f t="shared" si="2"/>
        <v>19</v>
      </c>
      <c r="J10" s="122">
        <f>VLOOKUP($A10,'Return Data'!$B$7:$R$2292,13,0)</f>
        <v>3.5737999999999999</v>
      </c>
      <c r="K10" s="123">
        <f t="shared" si="3"/>
        <v>10</v>
      </c>
      <c r="L10" s="122">
        <f>VLOOKUP($A10,'Return Data'!$B$7:$R$2292,17,0)</f>
        <v>6.2321</v>
      </c>
      <c r="M10" s="123">
        <f t="shared" si="4"/>
        <v>14</v>
      </c>
      <c r="N10" s="122">
        <f>VLOOKUP($A10,'Return Data'!$B$7:$R$2292,14,0)</f>
        <v>12.6251</v>
      </c>
      <c r="O10" s="123">
        <f t="shared" si="5"/>
        <v>13</v>
      </c>
      <c r="P10" s="122">
        <f>VLOOKUP($A10,'Return Data'!$B$7:$R$2292,15,0)</f>
        <v>6.8509000000000002</v>
      </c>
      <c r="Q10" s="123">
        <f>RANK(P10,P$8:P$30,0)</f>
        <v>14</v>
      </c>
      <c r="R10" s="122">
        <f>VLOOKUP($A10,'Return Data'!$B$7:$R$2292,16,0)</f>
        <v>7.2625000000000002</v>
      </c>
      <c r="S10" s="123">
        <f t="shared" si="6"/>
        <v>18</v>
      </c>
    </row>
    <row r="11" spans="1:20" x14ac:dyDescent="0.3">
      <c r="A11" s="103" t="s">
        <v>1839</v>
      </c>
      <c r="B11" s="121">
        <f>VLOOKUP($A11,'Return Data'!$B$7:$R$2292,3,0)</f>
        <v>45014</v>
      </c>
      <c r="C11" s="122">
        <f>VLOOKUP($A11,'Return Data'!$B$7:$R$2292,4,0)</f>
        <v>13.125299999999999</v>
      </c>
      <c r="D11" s="122">
        <f>VLOOKUP($A11,'Return Data'!$B$7:$R$2292,10,0)</f>
        <v>-0.83940000000000003</v>
      </c>
      <c r="E11" s="123">
        <f t="shared" si="0"/>
        <v>13</v>
      </c>
      <c r="F11" s="122">
        <f>VLOOKUP($A11,'Return Data'!$B$7:$R$2292,11,0)</f>
        <v>1.9655</v>
      </c>
      <c r="G11" s="123">
        <f t="shared" si="1"/>
        <v>11</v>
      </c>
      <c r="H11" s="122">
        <f>VLOOKUP($A11,'Return Data'!$B$7:$R$2292,12,0)</f>
        <v>6.7878999999999996</v>
      </c>
      <c r="I11" s="123">
        <f t="shared" si="2"/>
        <v>4</v>
      </c>
      <c r="J11" s="122">
        <f>VLOOKUP($A11,'Return Data'!$B$7:$R$2292,13,0)</f>
        <v>3.3855</v>
      </c>
      <c r="K11" s="123">
        <f t="shared" si="3"/>
        <v>12</v>
      </c>
      <c r="L11" s="122">
        <f>VLOOKUP($A11,'Return Data'!$B$7:$R$2292,17,0)</f>
        <v>5.1332000000000004</v>
      </c>
      <c r="M11" s="123">
        <f t="shared" si="4"/>
        <v>18</v>
      </c>
      <c r="N11" s="122">
        <f>VLOOKUP($A11,'Return Data'!$B$7:$R$2292,14,0)</f>
        <v>9.4343000000000004</v>
      </c>
      <c r="O11" s="123">
        <f t="shared" si="5"/>
        <v>22</v>
      </c>
      <c r="P11" s="122"/>
      <c r="Q11" s="123"/>
      <c r="R11" s="122">
        <f>VLOOKUP($A11,'Return Data'!$B$7:$R$2292,16,0)</f>
        <v>7.6711999999999998</v>
      </c>
      <c r="S11" s="123">
        <f t="shared" si="6"/>
        <v>16</v>
      </c>
    </row>
    <row r="12" spans="1:20" x14ac:dyDescent="0.3">
      <c r="A12" s="103" t="s">
        <v>1449</v>
      </c>
      <c r="B12" s="121">
        <f>VLOOKUP($A12,'Return Data'!$B$7:$R$2292,3,0)</f>
        <v>45014</v>
      </c>
      <c r="C12" s="122">
        <f>VLOOKUP($A12,'Return Data'!$B$7:$R$2292,4,0)</f>
        <v>18.157</v>
      </c>
      <c r="D12" s="122">
        <f>VLOOKUP($A12,'Return Data'!$B$7:$R$2292,10,0)</f>
        <v>-0.8085</v>
      </c>
      <c r="E12" s="123">
        <f t="shared" si="0"/>
        <v>12</v>
      </c>
      <c r="F12" s="122">
        <f>VLOOKUP($A12,'Return Data'!$B$7:$R$2292,11,0)</f>
        <v>1.9083000000000001</v>
      </c>
      <c r="G12" s="123">
        <f t="shared" si="1"/>
        <v>12</v>
      </c>
      <c r="H12" s="122">
        <f>VLOOKUP($A12,'Return Data'!$B$7:$R$2292,12,0)</f>
        <v>5.6867999999999999</v>
      </c>
      <c r="I12" s="123">
        <f t="shared" si="2"/>
        <v>10</v>
      </c>
      <c r="J12" s="122">
        <f>VLOOKUP($A12,'Return Data'!$B$7:$R$2292,13,0)</f>
        <v>4.0396999999999998</v>
      </c>
      <c r="K12" s="123">
        <f t="shared" si="3"/>
        <v>8</v>
      </c>
      <c r="L12" s="122">
        <f>VLOOKUP($A12,'Return Data'!$B$7:$R$2292,17,0)</f>
        <v>7.0175000000000001</v>
      </c>
      <c r="M12" s="123">
        <f t="shared" si="4"/>
        <v>12</v>
      </c>
      <c r="N12" s="122">
        <f>VLOOKUP($A12,'Return Data'!$B$7:$R$2292,14,0)</f>
        <v>15.502800000000001</v>
      </c>
      <c r="O12" s="123">
        <f t="shared" si="5"/>
        <v>6</v>
      </c>
      <c r="P12" s="122">
        <f>VLOOKUP($A12,'Return Data'!$B$7:$R$2292,15,0)</f>
        <v>7.5994999999999999</v>
      </c>
      <c r="Q12" s="123">
        <f>RANK(P12,P$8:P$30,0)</f>
        <v>10</v>
      </c>
      <c r="R12" s="122">
        <f>VLOOKUP($A12,'Return Data'!$B$7:$R$2292,16,0)</f>
        <v>8.8872999999999998</v>
      </c>
      <c r="S12" s="123">
        <f t="shared" si="6"/>
        <v>6</v>
      </c>
    </row>
    <row r="13" spans="1:20" x14ac:dyDescent="0.3">
      <c r="A13" s="103" t="s">
        <v>1450</v>
      </c>
      <c r="B13" s="121">
        <f>VLOOKUP($A13,'Return Data'!$B$7:$R$2292,3,0)</f>
        <v>45014</v>
      </c>
      <c r="C13" s="122">
        <f>VLOOKUP($A13,'Return Data'!$B$7:$R$2292,4,0)</f>
        <v>20.2425</v>
      </c>
      <c r="D13" s="122">
        <f>VLOOKUP($A13,'Return Data'!$B$7:$R$2292,10,0)</f>
        <v>-0.36670000000000003</v>
      </c>
      <c r="E13" s="123">
        <f t="shared" si="0"/>
        <v>7</v>
      </c>
      <c r="F13" s="122">
        <f>VLOOKUP($A13,'Return Data'!$B$7:$R$2292,11,0)</f>
        <v>2.9137</v>
      </c>
      <c r="G13" s="123">
        <f t="shared" si="1"/>
        <v>5</v>
      </c>
      <c r="H13" s="122">
        <f>VLOOKUP($A13,'Return Data'!$B$7:$R$2292,12,0)</f>
        <v>6.6012000000000004</v>
      </c>
      <c r="I13" s="123">
        <f t="shared" si="2"/>
        <v>5</v>
      </c>
      <c r="J13" s="122">
        <f>VLOOKUP($A13,'Return Data'!$B$7:$R$2292,13,0)</f>
        <v>5.6017999999999999</v>
      </c>
      <c r="K13" s="123">
        <f t="shared" si="3"/>
        <v>4</v>
      </c>
      <c r="L13" s="122">
        <f>VLOOKUP($A13,'Return Data'!$B$7:$R$2292,17,0)</f>
        <v>7.4526000000000003</v>
      </c>
      <c r="M13" s="123">
        <f t="shared" si="4"/>
        <v>11</v>
      </c>
      <c r="N13" s="122">
        <f>VLOOKUP($A13,'Return Data'!$B$7:$R$2292,14,0)</f>
        <v>12.297800000000001</v>
      </c>
      <c r="O13" s="123">
        <f t="shared" si="5"/>
        <v>15</v>
      </c>
      <c r="P13" s="122">
        <f>VLOOKUP($A13,'Return Data'!$B$7:$R$2292,15,0)</f>
        <v>8.8229000000000006</v>
      </c>
      <c r="Q13" s="123">
        <f>RANK(P13,P$8:P$30,0)</f>
        <v>4</v>
      </c>
      <c r="R13" s="122">
        <f>VLOOKUP($A13,'Return Data'!$B$7:$R$2292,16,0)</f>
        <v>8.6897000000000002</v>
      </c>
      <c r="S13" s="123">
        <f t="shared" si="6"/>
        <v>8</v>
      </c>
    </row>
    <row r="14" spans="1:20" x14ac:dyDescent="0.3">
      <c r="A14" s="103" t="s">
        <v>1451</v>
      </c>
      <c r="B14" s="121">
        <f>VLOOKUP($A14,'Return Data'!$B$7:$R$2292,3,0)</f>
        <v>45014</v>
      </c>
      <c r="C14" s="122">
        <f>VLOOKUP($A14,'Return Data'!$B$7:$R$2292,4,0)</f>
        <v>13.9793</v>
      </c>
      <c r="D14" s="122">
        <f>VLOOKUP($A14,'Return Data'!$B$7:$R$2292,10,0)</f>
        <v>-1.242</v>
      </c>
      <c r="E14" s="123">
        <f t="shared" si="0"/>
        <v>16</v>
      </c>
      <c r="F14" s="122">
        <f>VLOOKUP($A14,'Return Data'!$B$7:$R$2292,11,0)</f>
        <v>2.0424000000000002</v>
      </c>
      <c r="G14" s="123">
        <f t="shared" si="1"/>
        <v>10</v>
      </c>
      <c r="H14" s="122">
        <f>VLOOKUP($A14,'Return Data'!$B$7:$R$2292,12,0)</f>
        <v>6.5910000000000002</v>
      </c>
      <c r="I14" s="123">
        <f t="shared" si="2"/>
        <v>6</v>
      </c>
      <c r="J14" s="122">
        <f>VLOOKUP($A14,'Return Data'!$B$7:$R$2292,13,0)</f>
        <v>4.5517000000000003</v>
      </c>
      <c r="K14" s="123">
        <f t="shared" si="3"/>
        <v>6</v>
      </c>
      <c r="L14" s="122">
        <f>VLOOKUP($A14,'Return Data'!$B$7:$R$2292,17,0)</f>
        <v>7.5777999999999999</v>
      </c>
      <c r="M14" s="123">
        <f t="shared" si="4"/>
        <v>9</v>
      </c>
      <c r="N14" s="122">
        <f>VLOOKUP($A14,'Return Data'!$B$7:$R$2292,14,0)</f>
        <v>14.5039</v>
      </c>
      <c r="O14" s="123">
        <f t="shared" si="5"/>
        <v>8</v>
      </c>
      <c r="P14" s="122"/>
      <c r="Q14" s="123"/>
      <c r="R14" s="122">
        <f>VLOOKUP($A14,'Return Data'!$B$7:$R$2292,16,0)</f>
        <v>7.5728999999999997</v>
      </c>
      <c r="S14" s="123">
        <f t="shared" si="6"/>
        <v>17</v>
      </c>
    </row>
    <row r="15" spans="1:20" x14ac:dyDescent="0.3">
      <c r="A15" s="103" t="s">
        <v>1452</v>
      </c>
      <c r="B15" s="121">
        <f>VLOOKUP($A15,'Return Data'!$B$7:$R$2292,3,0)</f>
        <v>45014</v>
      </c>
      <c r="C15" s="122">
        <f>VLOOKUP($A15,'Return Data'!$B$7:$R$2292,4,0)</f>
        <v>54.835999999999999</v>
      </c>
      <c r="D15" s="122">
        <f>VLOOKUP($A15,'Return Data'!$B$7:$R$2292,10,0)</f>
        <v>-0.96440000000000003</v>
      </c>
      <c r="E15" s="123">
        <f t="shared" si="0"/>
        <v>15</v>
      </c>
      <c r="F15" s="122">
        <f>VLOOKUP($A15,'Return Data'!$B$7:$R$2292,11,0)</f>
        <v>2.9803000000000002</v>
      </c>
      <c r="G15" s="123">
        <f t="shared" si="1"/>
        <v>4</v>
      </c>
      <c r="H15" s="122">
        <f>VLOOKUP($A15,'Return Data'!$B$7:$R$2292,12,0)</f>
        <v>7.3973000000000004</v>
      </c>
      <c r="I15" s="123">
        <f t="shared" si="2"/>
        <v>2</v>
      </c>
      <c r="J15" s="122">
        <f>VLOOKUP($A15,'Return Data'!$B$7:$R$2292,13,0)</f>
        <v>4.8710000000000004</v>
      </c>
      <c r="K15" s="123">
        <f t="shared" si="3"/>
        <v>5</v>
      </c>
      <c r="L15" s="122">
        <f>VLOOKUP($A15,'Return Data'!$B$7:$R$2292,17,0)</f>
        <v>9.3924000000000003</v>
      </c>
      <c r="M15" s="123">
        <f t="shared" si="4"/>
        <v>2</v>
      </c>
      <c r="N15" s="122">
        <f>VLOOKUP($A15,'Return Data'!$B$7:$R$2292,14,0)</f>
        <v>16.034700000000001</v>
      </c>
      <c r="O15" s="123">
        <f t="shared" si="5"/>
        <v>4</v>
      </c>
      <c r="P15" s="122">
        <f>VLOOKUP($A15,'Return Data'!$B$7:$R$2292,15,0)</f>
        <v>8.7021999999999995</v>
      </c>
      <c r="Q15" s="123">
        <f>RANK(P15,P$8:P$30,0)</f>
        <v>5</v>
      </c>
      <c r="R15" s="122">
        <f>VLOOKUP($A15,'Return Data'!$B$7:$R$2292,16,0)</f>
        <v>9.7964000000000002</v>
      </c>
      <c r="S15" s="123">
        <f t="shared" si="6"/>
        <v>2</v>
      </c>
    </row>
    <row r="16" spans="1:20" x14ac:dyDescent="0.3">
      <c r="A16" s="94" t="s">
        <v>1951</v>
      </c>
      <c r="B16" s="121">
        <f>VLOOKUP($A16,'Return Data'!$B$7:$R$2292,3,0)</f>
        <v>45014</v>
      </c>
      <c r="C16" s="122">
        <f>VLOOKUP($A16,'Return Data'!$B$7:$R$2292,4,0)</f>
        <v>25.5383</v>
      </c>
      <c r="D16" s="122">
        <f>VLOOKUP($A16,'Return Data'!$B$7:$R$2292,10,0)</f>
        <v>0.56779999999999997</v>
      </c>
      <c r="E16" s="123">
        <f t="shared" si="0"/>
        <v>1</v>
      </c>
      <c r="F16" s="122">
        <f>VLOOKUP($A16,'Return Data'!$B$7:$R$2292,11,0)</f>
        <v>1.4834000000000001</v>
      </c>
      <c r="G16" s="123">
        <f t="shared" si="1"/>
        <v>16</v>
      </c>
      <c r="H16" s="122">
        <f>VLOOKUP($A16,'Return Data'!$B$7:$R$2292,12,0)</f>
        <v>5.3864999999999998</v>
      </c>
      <c r="I16" s="123">
        <f t="shared" si="2"/>
        <v>14</v>
      </c>
      <c r="J16" s="122">
        <f>VLOOKUP($A16,'Return Data'!$B$7:$R$2292,13,0)</f>
        <v>2.3087</v>
      </c>
      <c r="K16" s="123">
        <f t="shared" si="3"/>
        <v>15</v>
      </c>
      <c r="L16" s="122">
        <f>VLOOKUP($A16,'Return Data'!$B$7:$R$2292,17,0)</f>
        <v>8.2370000000000001</v>
      </c>
      <c r="M16" s="123">
        <f t="shared" si="4"/>
        <v>5</v>
      </c>
      <c r="N16" s="122">
        <f>VLOOKUP($A16,'Return Data'!$B$7:$R$2292,14,0)</f>
        <v>15.9316</v>
      </c>
      <c r="O16" s="123">
        <f t="shared" si="5"/>
        <v>5</v>
      </c>
      <c r="P16" s="122">
        <f>VLOOKUP($A16,'Return Data'!$B$7:$R$2292,15,0)</f>
        <v>7.4672999999999998</v>
      </c>
      <c r="Q16" s="123">
        <f>RANK(P16,P$8:P$30,0)</f>
        <v>11</v>
      </c>
      <c r="R16" s="122">
        <f>VLOOKUP($A16,'Return Data'!$B$7:$R$2292,16,0)</f>
        <v>8.4946999999999999</v>
      </c>
      <c r="S16" s="123">
        <f t="shared" si="6"/>
        <v>10</v>
      </c>
    </row>
    <row r="17" spans="1:19" x14ac:dyDescent="0.3">
      <c r="A17" s="103" t="s">
        <v>1453</v>
      </c>
      <c r="B17" s="121">
        <f>VLOOKUP($A17,'Return Data'!$B$7:$R$2292,3,0)</f>
        <v>45014</v>
      </c>
      <c r="C17" s="122">
        <f>VLOOKUP($A17,'Return Data'!$B$7:$R$2292,4,0)</f>
        <v>19.22</v>
      </c>
      <c r="D17" s="122">
        <f>VLOOKUP($A17,'Return Data'!$B$7:$R$2292,10,0)</f>
        <v>0.31319999999999998</v>
      </c>
      <c r="E17" s="123">
        <f t="shared" si="0"/>
        <v>3</v>
      </c>
      <c r="F17" s="122">
        <f>VLOOKUP($A17,'Return Data'!$B$7:$R$2292,11,0)</f>
        <v>3.556</v>
      </c>
      <c r="G17" s="123">
        <f t="shared" si="1"/>
        <v>3</v>
      </c>
      <c r="H17" s="122">
        <f>VLOOKUP($A17,'Return Data'!$B$7:$R$2292,12,0)</f>
        <v>4.7411000000000003</v>
      </c>
      <c r="I17" s="123">
        <f t="shared" si="2"/>
        <v>21</v>
      </c>
      <c r="J17" s="122">
        <f>VLOOKUP($A17,'Return Data'!$B$7:$R$2292,13,0)</f>
        <v>5.8952999999999998</v>
      </c>
      <c r="K17" s="123">
        <f t="shared" si="3"/>
        <v>2</v>
      </c>
      <c r="L17" s="122">
        <f>VLOOKUP($A17,'Return Data'!$B$7:$R$2292,17,0)</f>
        <v>7.5057999999999998</v>
      </c>
      <c r="M17" s="123">
        <f t="shared" si="4"/>
        <v>10</v>
      </c>
      <c r="N17" s="122">
        <f>VLOOKUP($A17,'Return Data'!$B$7:$R$2292,14,0)</f>
        <v>13.259600000000001</v>
      </c>
      <c r="O17" s="123">
        <f t="shared" si="5"/>
        <v>11</v>
      </c>
      <c r="P17" s="122">
        <f>VLOOKUP($A17,'Return Data'!$B$7:$R$2292,15,0)</f>
        <v>7.8117000000000001</v>
      </c>
      <c r="Q17" s="123">
        <f>RANK(P17,P$8:P$30,0)</f>
        <v>9</v>
      </c>
      <c r="R17" s="122">
        <f>VLOOKUP($A17,'Return Data'!$B$7:$R$2292,16,0)</f>
        <v>8.1717999999999993</v>
      </c>
      <c r="S17" s="123">
        <f t="shared" si="6"/>
        <v>13</v>
      </c>
    </row>
    <row r="18" spans="1:19" x14ac:dyDescent="0.3">
      <c r="A18" s="103" t="s">
        <v>1454</v>
      </c>
      <c r="B18" s="121">
        <f>VLOOKUP($A18,'Return Data'!$B$7:$R$2292,3,0)</f>
        <v>45014</v>
      </c>
      <c r="C18" s="122">
        <f>VLOOKUP($A18,'Return Data'!$B$7:$R$2292,4,0)</f>
        <v>23.081</v>
      </c>
      <c r="D18" s="122">
        <f>VLOOKUP($A18,'Return Data'!$B$7:$R$2292,10,0)</f>
        <v>-2.5386000000000002</v>
      </c>
      <c r="E18" s="123">
        <f t="shared" si="0"/>
        <v>23</v>
      </c>
      <c r="F18" s="122">
        <f>VLOOKUP($A18,'Return Data'!$B$7:$R$2292,11,0)</f>
        <v>0.75039999999999996</v>
      </c>
      <c r="G18" s="123">
        <f t="shared" si="1"/>
        <v>21</v>
      </c>
      <c r="H18" s="122">
        <f>VLOOKUP($A18,'Return Data'!$B$7:$R$2292,12,0)</f>
        <v>4.4427000000000003</v>
      </c>
      <c r="I18" s="123">
        <f t="shared" si="2"/>
        <v>22</v>
      </c>
      <c r="J18" s="122">
        <f>VLOOKUP($A18,'Return Data'!$B$7:$R$2292,13,0)</f>
        <v>1.6865000000000001</v>
      </c>
      <c r="K18" s="123">
        <f t="shared" si="3"/>
        <v>18</v>
      </c>
      <c r="L18" s="122">
        <f>VLOOKUP($A18,'Return Data'!$B$7:$R$2292,17,0)</f>
        <v>5.0035999999999996</v>
      </c>
      <c r="M18" s="123">
        <f t="shared" si="4"/>
        <v>19</v>
      </c>
      <c r="N18" s="122">
        <f>VLOOKUP($A18,'Return Data'!$B$7:$R$2292,14,0)</f>
        <v>11.9252</v>
      </c>
      <c r="O18" s="123">
        <f t="shared" si="5"/>
        <v>19</v>
      </c>
      <c r="P18" s="122">
        <f>VLOOKUP($A18,'Return Data'!$B$7:$R$2292,15,0)</f>
        <v>6.8886000000000003</v>
      </c>
      <c r="Q18" s="123">
        <f>RANK(P18,P$8:P$30,0)</f>
        <v>13</v>
      </c>
      <c r="R18" s="122">
        <f>VLOOKUP($A18,'Return Data'!$B$7:$R$2292,16,0)</f>
        <v>6.976</v>
      </c>
      <c r="S18" s="123">
        <f t="shared" si="6"/>
        <v>21</v>
      </c>
    </row>
    <row r="19" spans="1:19" x14ac:dyDescent="0.3">
      <c r="A19" s="103" t="s">
        <v>1455</v>
      </c>
      <c r="B19" s="121">
        <f>VLOOKUP($A19,'Return Data'!$B$7:$R$2292,3,0)</f>
        <v>45014</v>
      </c>
      <c r="C19" s="122">
        <f>VLOOKUP($A19,'Return Data'!$B$7:$R$2292,4,0)</f>
        <v>13.2424</v>
      </c>
      <c r="D19" s="122">
        <f>VLOOKUP($A19,'Return Data'!$B$7:$R$2292,10,0)</f>
        <v>-0.54379999999999995</v>
      </c>
      <c r="E19" s="123">
        <f t="shared" si="0"/>
        <v>9</v>
      </c>
      <c r="F19" s="122">
        <f>VLOOKUP($A19,'Return Data'!$B$7:$R$2292,11,0)</f>
        <v>1.5599000000000001</v>
      </c>
      <c r="G19" s="123">
        <f t="shared" si="1"/>
        <v>15</v>
      </c>
      <c r="H19" s="122">
        <f>VLOOKUP($A19,'Return Data'!$B$7:$R$2292,12,0)</f>
        <v>5.2990000000000004</v>
      </c>
      <c r="I19" s="123">
        <f t="shared" si="2"/>
        <v>16</v>
      </c>
      <c r="J19" s="122">
        <f>VLOOKUP($A19,'Return Data'!$B$7:$R$2292,13,0)</f>
        <v>1.1048</v>
      </c>
      <c r="K19" s="123">
        <f t="shared" si="3"/>
        <v>21</v>
      </c>
      <c r="L19" s="122">
        <f>VLOOKUP($A19,'Return Data'!$B$7:$R$2292,17,0)</f>
        <v>4.8676000000000004</v>
      </c>
      <c r="M19" s="123">
        <f t="shared" si="4"/>
        <v>20</v>
      </c>
      <c r="N19" s="122">
        <f>VLOOKUP($A19,'Return Data'!$B$7:$R$2292,14,0)</f>
        <v>9.7911000000000001</v>
      </c>
      <c r="O19" s="123">
        <f t="shared" si="5"/>
        <v>21</v>
      </c>
      <c r="P19" s="122"/>
      <c r="Q19" s="123"/>
      <c r="R19" s="122">
        <f>VLOOKUP($A19,'Return Data'!$B$7:$R$2292,16,0)</f>
        <v>7.1566000000000001</v>
      </c>
      <c r="S19" s="123">
        <f t="shared" si="6"/>
        <v>19</v>
      </c>
    </row>
    <row r="20" spans="1:19" x14ac:dyDescent="0.3">
      <c r="A20" s="103" t="s">
        <v>1456</v>
      </c>
      <c r="B20" s="121">
        <f>VLOOKUP($A20,'Return Data'!$B$7:$R$2292,3,0)</f>
        <v>45014</v>
      </c>
      <c r="C20" s="122">
        <f>VLOOKUP($A20,'Return Data'!$B$7:$R$2292,4,0)</f>
        <v>20.885899999999999</v>
      </c>
      <c r="D20" s="122">
        <f>VLOOKUP($A20,'Return Data'!$B$7:$R$2292,10,0)</f>
        <v>-6.9900000000000004E-2</v>
      </c>
      <c r="E20" s="123">
        <f t="shared" si="0"/>
        <v>5</v>
      </c>
      <c r="F20" s="122">
        <f>VLOOKUP($A20,'Return Data'!$B$7:$R$2292,11,0)</f>
        <v>3.9207999999999998</v>
      </c>
      <c r="G20" s="123">
        <f t="shared" si="1"/>
        <v>2</v>
      </c>
      <c r="H20" s="122">
        <f>VLOOKUP($A20,'Return Data'!$B$7:$R$2292,12,0)</f>
        <v>7.3510999999999997</v>
      </c>
      <c r="I20" s="123">
        <f t="shared" si="2"/>
        <v>3</v>
      </c>
      <c r="J20" s="122">
        <f>VLOOKUP($A20,'Return Data'!$B$7:$R$2292,13,0)</f>
        <v>6.3139000000000003</v>
      </c>
      <c r="K20" s="123">
        <f t="shared" si="3"/>
        <v>1</v>
      </c>
      <c r="L20" s="122">
        <f>VLOOKUP($A20,'Return Data'!$B$7:$R$2292,17,0)</f>
        <v>9.1377000000000006</v>
      </c>
      <c r="M20" s="123">
        <f t="shared" si="4"/>
        <v>3</v>
      </c>
      <c r="N20" s="122">
        <f>VLOOKUP($A20,'Return Data'!$B$7:$R$2292,14,0)</f>
        <v>14.4556</v>
      </c>
      <c r="O20" s="123">
        <f t="shared" si="5"/>
        <v>10</v>
      </c>
      <c r="P20" s="122">
        <f>VLOOKUP($A20,'Return Data'!$B$7:$R$2292,15,0)</f>
        <v>9.0869999999999997</v>
      </c>
      <c r="Q20" s="123">
        <f>RANK(P20,P$8:P$30,0)</f>
        <v>3</v>
      </c>
      <c r="R20" s="122">
        <f>VLOOKUP($A20,'Return Data'!$B$7:$R$2292,16,0)</f>
        <v>9.0922999999999998</v>
      </c>
      <c r="S20" s="123">
        <f t="shared" si="6"/>
        <v>4</v>
      </c>
    </row>
    <row r="21" spans="1:19" x14ac:dyDescent="0.3">
      <c r="A21" s="94" t="s">
        <v>1987</v>
      </c>
      <c r="B21" s="121">
        <f>VLOOKUP($A21,'Return Data'!$B$7:$R$2292,3,0)</f>
        <v>45014</v>
      </c>
      <c r="C21" s="122">
        <f>VLOOKUP($A21,'Return Data'!$B$7:$R$2292,4,0)</f>
        <v>17.449100000000001</v>
      </c>
      <c r="D21" s="122">
        <f>VLOOKUP($A21,'Return Data'!$B$7:$R$2292,10,0)</f>
        <v>-2.1505999999999998</v>
      </c>
      <c r="E21" s="123">
        <f t="shared" si="0"/>
        <v>22</v>
      </c>
      <c r="F21" s="122">
        <f>VLOOKUP($A21,'Return Data'!$B$7:$R$2292,11,0)</f>
        <v>1.1765000000000001</v>
      </c>
      <c r="G21" s="123">
        <f t="shared" si="1"/>
        <v>18</v>
      </c>
      <c r="H21" s="122">
        <f>VLOOKUP($A21,'Return Data'!$B$7:$R$2292,12,0)</f>
        <v>5.8464</v>
      </c>
      <c r="I21" s="123">
        <f t="shared" si="2"/>
        <v>8</v>
      </c>
      <c r="J21" s="122">
        <f>VLOOKUP($A21,'Return Data'!$B$7:$R$2292,13,0)</f>
        <v>1.7908999999999999</v>
      </c>
      <c r="K21" s="123">
        <f t="shared" si="3"/>
        <v>16</v>
      </c>
      <c r="L21" s="122">
        <f>VLOOKUP($A21,'Return Data'!$B$7:$R$2292,17,0)</f>
        <v>8.0152000000000001</v>
      </c>
      <c r="M21" s="123">
        <f t="shared" si="4"/>
        <v>6</v>
      </c>
      <c r="N21" s="122">
        <f>VLOOKUP($A21,'Return Data'!$B$7:$R$2292,14,0)</f>
        <v>17.141400000000001</v>
      </c>
      <c r="O21" s="123">
        <f t="shared" si="5"/>
        <v>1</v>
      </c>
      <c r="P21" s="122">
        <f>VLOOKUP($A21,'Return Data'!$B$7:$R$2292,15,0)</f>
        <v>9.3359000000000005</v>
      </c>
      <c r="Q21" s="123">
        <f>RANK(P21,P$8:P$30,0)</f>
        <v>2</v>
      </c>
      <c r="R21" s="122">
        <f>VLOOKUP($A21,'Return Data'!$B$7:$R$2292,16,0)</f>
        <v>9.4644999999999992</v>
      </c>
      <c r="S21" s="123">
        <f t="shared" si="6"/>
        <v>3</v>
      </c>
    </row>
    <row r="22" spans="1:19" x14ac:dyDescent="0.3">
      <c r="A22" s="103" t="s">
        <v>1457</v>
      </c>
      <c r="B22" s="121">
        <f>VLOOKUP($A22,'Return Data'!$B$7:$R$2292,3,0)</f>
        <v>45014</v>
      </c>
      <c r="C22" s="122">
        <f>VLOOKUP($A22,'Return Data'!$B$7:$R$2292,4,0)</f>
        <v>15.54</v>
      </c>
      <c r="D22" s="122">
        <f>VLOOKUP($A22,'Return Data'!$B$7:$R$2292,10,0)</f>
        <v>-1.9558</v>
      </c>
      <c r="E22" s="123">
        <f t="shared" si="0"/>
        <v>20</v>
      </c>
      <c r="F22" s="122">
        <f>VLOOKUP($A22,'Return Data'!$B$7:$R$2292,11,0)</f>
        <v>1.6484000000000001</v>
      </c>
      <c r="G22" s="123">
        <f t="shared" si="1"/>
        <v>14</v>
      </c>
      <c r="H22" s="122">
        <f>VLOOKUP($A22,'Return Data'!$B$7:$R$2292,12,0)</f>
        <v>6.4675000000000002</v>
      </c>
      <c r="I22" s="123">
        <f t="shared" si="2"/>
        <v>7</v>
      </c>
      <c r="J22" s="122">
        <f>VLOOKUP($A22,'Return Data'!$B$7:$R$2292,13,0)</f>
        <v>3.3725999999999998</v>
      </c>
      <c r="K22" s="123">
        <f t="shared" si="3"/>
        <v>13</v>
      </c>
      <c r="L22" s="122">
        <f>VLOOKUP($A22,'Return Data'!$B$7:$R$2292,17,0)</f>
        <v>7.7209000000000003</v>
      </c>
      <c r="M22" s="123">
        <f t="shared" si="4"/>
        <v>8</v>
      </c>
      <c r="N22" s="122">
        <f>VLOOKUP($A22,'Return Data'!$B$7:$R$2292,14,0)</f>
        <v>16.326699999999999</v>
      </c>
      <c r="O22" s="123">
        <f t="shared" si="5"/>
        <v>3</v>
      </c>
      <c r="P22" s="122"/>
      <c r="Q22" s="123"/>
      <c r="R22" s="122">
        <f>VLOOKUP($A22,'Return Data'!$B$7:$R$2292,16,0)</f>
        <v>10.8431</v>
      </c>
      <c r="S22" s="123">
        <f t="shared" si="6"/>
        <v>1</v>
      </c>
    </row>
    <row r="23" spans="1:19" x14ac:dyDescent="0.3">
      <c r="A23" s="103" t="s">
        <v>1458</v>
      </c>
      <c r="B23" s="121">
        <f>VLOOKUP($A23,'Return Data'!$B$7:$R$2292,3,0)</f>
        <v>45014</v>
      </c>
      <c r="C23" s="122">
        <f>VLOOKUP($A23,'Return Data'!$B$7:$R$2292,4,0)</f>
        <v>13.6126</v>
      </c>
      <c r="D23" s="122">
        <f>VLOOKUP($A23,'Return Data'!$B$7:$R$2292,10,0)</f>
        <v>-0.62560000000000004</v>
      </c>
      <c r="E23" s="123">
        <f t="shared" si="0"/>
        <v>10</v>
      </c>
      <c r="F23" s="122">
        <f>VLOOKUP($A23,'Return Data'!$B$7:$R$2292,11,0)</f>
        <v>2.8033000000000001</v>
      </c>
      <c r="G23" s="123">
        <f t="shared" si="1"/>
        <v>6</v>
      </c>
      <c r="H23" s="122">
        <f>VLOOKUP($A23,'Return Data'!$B$7:$R$2292,12,0)</f>
        <v>5.399</v>
      </c>
      <c r="I23" s="123">
        <f t="shared" si="2"/>
        <v>13</v>
      </c>
      <c r="J23" s="122">
        <f>VLOOKUP($A23,'Return Data'!$B$7:$R$2292,13,0)</f>
        <v>3.5682999999999998</v>
      </c>
      <c r="K23" s="123">
        <f t="shared" si="3"/>
        <v>11</v>
      </c>
      <c r="L23" s="122">
        <f>VLOOKUP($A23,'Return Data'!$B$7:$R$2292,17,0)</f>
        <v>6.1611000000000002</v>
      </c>
      <c r="M23" s="123">
        <f t="shared" si="4"/>
        <v>16</v>
      </c>
      <c r="N23" s="122">
        <f>VLOOKUP($A23,'Return Data'!$B$7:$R$2292,14,0)</f>
        <v>12.2112</v>
      </c>
      <c r="O23" s="123">
        <f t="shared" si="5"/>
        <v>16</v>
      </c>
      <c r="P23" s="122">
        <f>VLOOKUP($A23,'Return Data'!$B$7:$R$2292,15,0)</f>
        <v>1.2363</v>
      </c>
      <c r="Q23" s="123">
        <f t="shared" ref="Q23:Q28" si="7">RANK(P23,P$8:P$30,0)</f>
        <v>16</v>
      </c>
      <c r="R23" s="122">
        <f>VLOOKUP($A23,'Return Data'!$B$7:$R$2292,16,0)</f>
        <v>4.0145</v>
      </c>
      <c r="S23" s="123">
        <f t="shared" si="6"/>
        <v>22</v>
      </c>
    </row>
    <row r="24" spans="1:19" x14ac:dyDescent="0.3">
      <c r="A24" s="103" t="s">
        <v>1459</v>
      </c>
      <c r="B24" s="121">
        <f>VLOOKUP($A24,'Return Data'!$B$7:$R$2292,3,0)</f>
        <v>45014</v>
      </c>
      <c r="C24" s="122">
        <f>VLOOKUP($A24,'Return Data'!$B$7:$R$2292,4,0)</f>
        <v>0.30209999999999998</v>
      </c>
      <c r="D24" s="122">
        <f>VLOOKUP($A24,'Return Data'!$B$7:$R$2292,10,0)</f>
        <v>0</v>
      </c>
      <c r="E24" s="123">
        <f t="shared" si="0"/>
        <v>4</v>
      </c>
      <c r="F24" s="122">
        <f>VLOOKUP($A24,'Return Data'!$B$7:$R$2292,11,0)</f>
        <v>0</v>
      </c>
      <c r="G24" s="123">
        <f t="shared" si="1"/>
        <v>23</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45014</v>
      </c>
      <c r="C25" s="122">
        <f>VLOOKUP($A25,'Return Data'!$B$7:$R$2292,4,0)</f>
        <v>45.637799999999999</v>
      </c>
      <c r="D25" s="122">
        <f>VLOOKUP($A25,'Return Data'!$B$7:$R$2292,10,0)</f>
        <v>0.39379999999999998</v>
      </c>
      <c r="E25" s="123">
        <f t="shared" si="0"/>
        <v>2</v>
      </c>
      <c r="F25" s="122">
        <f>VLOOKUP($A25,'Return Data'!$B$7:$R$2292,11,0)</f>
        <v>2.7631000000000001</v>
      </c>
      <c r="G25" s="123">
        <f t="shared" si="1"/>
        <v>7</v>
      </c>
      <c r="H25" s="122">
        <f>VLOOKUP($A25,'Return Data'!$B$7:$R$2292,12,0)</f>
        <v>4.9170999999999996</v>
      </c>
      <c r="I25" s="123">
        <f t="shared" si="2"/>
        <v>18</v>
      </c>
      <c r="J25" s="122">
        <f>VLOOKUP($A25,'Return Data'!$B$7:$R$2292,13,0)</f>
        <v>4.1803999999999997</v>
      </c>
      <c r="K25" s="123">
        <f t="shared" si="3"/>
        <v>7</v>
      </c>
      <c r="L25" s="122">
        <f>VLOOKUP($A25,'Return Data'!$B$7:$R$2292,17,0)</f>
        <v>7.8479999999999999</v>
      </c>
      <c r="M25" s="123">
        <f t="shared" si="4"/>
        <v>7</v>
      </c>
      <c r="N25" s="122">
        <f>VLOOKUP($A25,'Return Data'!$B$7:$R$2292,14,0)</f>
        <v>12.537800000000001</v>
      </c>
      <c r="O25" s="123">
        <f t="shared" si="5"/>
        <v>14</v>
      </c>
      <c r="P25" s="122">
        <f>VLOOKUP($A25,'Return Data'!$B$7:$R$2292,15,0)</f>
        <v>7.9248000000000003</v>
      </c>
      <c r="Q25" s="123">
        <f t="shared" si="7"/>
        <v>8</v>
      </c>
      <c r="R25" s="122">
        <f>VLOOKUP($A25,'Return Data'!$B$7:$R$2292,16,0)</f>
        <v>8.9855</v>
      </c>
      <c r="S25" s="123">
        <f t="shared" si="6"/>
        <v>5</v>
      </c>
    </row>
    <row r="26" spans="1:19" x14ac:dyDescent="0.3">
      <c r="A26" s="103" t="s">
        <v>1462</v>
      </c>
      <c r="B26" s="121">
        <f>VLOOKUP($A26,'Return Data'!$B$7:$R$2292,3,0)</f>
        <v>45014</v>
      </c>
      <c r="C26" s="122">
        <f>VLOOKUP($A26,'Return Data'!$B$7:$R$2292,4,0)</f>
        <v>19.048200000000001</v>
      </c>
      <c r="D26" s="122">
        <f>VLOOKUP($A26,'Return Data'!$B$7:$R$2292,10,0)</f>
        <v>-0.9536</v>
      </c>
      <c r="E26" s="123">
        <f t="shared" si="0"/>
        <v>14</v>
      </c>
      <c r="F26" s="122">
        <f>VLOOKUP($A26,'Return Data'!$B$7:$R$2292,11,0)</f>
        <v>0.59150000000000003</v>
      </c>
      <c r="G26" s="123">
        <f t="shared" si="1"/>
        <v>22</v>
      </c>
      <c r="H26" s="122">
        <f>VLOOKUP($A26,'Return Data'!$B$7:$R$2292,12,0)</f>
        <v>5.5675999999999997</v>
      </c>
      <c r="I26" s="123">
        <f t="shared" si="2"/>
        <v>11</v>
      </c>
      <c r="J26" s="122">
        <f>VLOOKUP($A26,'Return Data'!$B$7:$R$2292,13,0)</f>
        <v>1.5081</v>
      </c>
      <c r="K26" s="123">
        <f t="shared" si="3"/>
        <v>19</v>
      </c>
      <c r="L26" s="122">
        <f>VLOOKUP($A26,'Return Data'!$B$7:$R$2292,17,0)</f>
        <v>6.2093999999999996</v>
      </c>
      <c r="M26" s="123">
        <f t="shared" si="4"/>
        <v>15</v>
      </c>
      <c r="N26" s="122">
        <f>VLOOKUP($A26,'Return Data'!$B$7:$R$2292,14,0)</f>
        <v>14.456099999999999</v>
      </c>
      <c r="O26" s="123">
        <f t="shared" si="5"/>
        <v>9</v>
      </c>
      <c r="P26" s="122">
        <f>VLOOKUP($A26,'Return Data'!$B$7:$R$2292,15,0)</f>
        <v>7.9683999999999999</v>
      </c>
      <c r="Q26" s="123">
        <f t="shared" si="7"/>
        <v>7</v>
      </c>
      <c r="R26" s="122">
        <f>VLOOKUP($A26,'Return Data'!$B$7:$R$2292,16,0)</f>
        <v>8.5620999999999992</v>
      </c>
      <c r="S26" s="123">
        <f t="shared" si="6"/>
        <v>9</v>
      </c>
    </row>
    <row r="27" spans="1:19" x14ac:dyDescent="0.3">
      <c r="A27" s="103" t="s">
        <v>1463</v>
      </c>
      <c r="B27" s="121">
        <f>VLOOKUP($A27,'Return Data'!$B$7:$R$2292,3,0)</f>
        <v>45014</v>
      </c>
      <c r="C27" s="122">
        <f>VLOOKUP($A27,'Return Data'!$B$7:$R$2292,4,0)</f>
        <v>56.901400000000002</v>
      </c>
      <c r="D27" s="122">
        <f>VLOOKUP($A27,'Return Data'!$B$7:$R$2292,10,0)</f>
        <v>-2.0762999999999998</v>
      </c>
      <c r="E27" s="123">
        <f t="shared" si="0"/>
        <v>21</v>
      </c>
      <c r="F27" s="122">
        <f>VLOOKUP($A27,'Return Data'!$B$7:$R$2292,11,0)</f>
        <v>1.3202</v>
      </c>
      <c r="G27" s="123">
        <f t="shared" si="1"/>
        <v>17</v>
      </c>
      <c r="H27" s="122">
        <f>VLOOKUP($A27,'Return Data'!$B$7:$R$2292,12,0)</f>
        <v>5.7976999999999999</v>
      </c>
      <c r="I27" s="123">
        <f t="shared" si="2"/>
        <v>9</v>
      </c>
      <c r="J27" s="122">
        <f>VLOOKUP($A27,'Return Data'!$B$7:$R$2292,13,0)</f>
        <v>3.7088000000000001</v>
      </c>
      <c r="K27" s="123">
        <f t="shared" si="3"/>
        <v>9</v>
      </c>
      <c r="L27" s="122">
        <f>VLOOKUP($A27,'Return Data'!$B$7:$R$2292,17,0)</f>
        <v>9.6152999999999995</v>
      </c>
      <c r="M27" s="123">
        <f t="shared" si="4"/>
        <v>1</v>
      </c>
      <c r="N27" s="122">
        <f>VLOOKUP($A27,'Return Data'!$B$7:$R$2292,14,0)</f>
        <v>16.722200000000001</v>
      </c>
      <c r="O27" s="123">
        <f t="shared" si="5"/>
        <v>2</v>
      </c>
      <c r="P27" s="122">
        <f>VLOOKUP($A27,'Return Data'!$B$7:$R$2292,15,0)</f>
        <v>9.7737999999999996</v>
      </c>
      <c r="Q27" s="123">
        <f t="shared" si="7"/>
        <v>1</v>
      </c>
      <c r="R27" s="122">
        <f>VLOOKUP($A27,'Return Data'!$B$7:$R$2292,16,0)</f>
        <v>8.7040000000000006</v>
      </c>
      <c r="S27" s="123">
        <f t="shared" si="6"/>
        <v>7</v>
      </c>
    </row>
    <row r="28" spans="1:19" x14ac:dyDescent="0.3">
      <c r="A28" s="103" t="s">
        <v>1464</v>
      </c>
      <c r="B28" s="121">
        <f>VLOOKUP($A28,'Return Data'!$B$7:$R$2292,3,0)</f>
        <v>45014</v>
      </c>
      <c r="C28" s="122">
        <f>VLOOKUP($A28,'Return Data'!$B$7:$R$2292,4,0)</f>
        <v>46.7622</v>
      </c>
      <c r="D28" s="122">
        <f>VLOOKUP($A28,'Return Data'!$B$7:$R$2292,10,0)</f>
        <v>-0.69969999999999999</v>
      </c>
      <c r="E28" s="123">
        <f t="shared" si="0"/>
        <v>11</v>
      </c>
      <c r="F28" s="122">
        <f>VLOOKUP($A28,'Return Data'!$B$7:$R$2292,11,0)</f>
        <v>2.3887999999999998</v>
      </c>
      <c r="G28" s="123">
        <f t="shared" si="1"/>
        <v>8</v>
      </c>
      <c r="H28" s="122">
        <f>VLOOKUP($A28,'Return Data'!$B$7:$R$2292,12,0)</f>
        <v>5.2667000000000002</v>
      </c>
      <c r="I28" s="123">
        <f t="shared" si="2"/>
        <v>17</v>
      </c>
      <c r="J28" s="122">
        <f>VLOOKUP($A28,'Return Data'!$B$7:$R$2292,13,0)</f>
        <v>2.8464</v>
      </c>
      <c r="K28" s="123">
        <f t="shared" si="3"/>
        <v>14</v>
      </c>
      <c r="L28" s="122">
        <f>VLOOKUP($A28,'Return Data'!$B$7:$R$2292,17,0)</f>
        <v>6.4177</v>
      </c>
      <c r="M28" s="123">
        <f t="shared" si="4"/>
        <v>13</v>
      </c>
      <c r="N28" s="122">
        <f>VLOOKUP($A28,'Return Data'!$B$7:$R$2292,14,0)</f>
        <v>12.009399999999999</v>
      </c>
      <c r="O28" s="123">
        <f t="shared" si="5"/>
        <v>18</v>
      </c>
      <c r="P28" s="122">
        <f>VLOOKUP($A28,'Return Data'!$B$7:$R$2292,15,0)</f>
        <v>7.4650999999999996</v>
      </c>
      <c r="Q28" s="123">
        <f t="shared" si="7"/>
        <v>12</v>
      </c>
      <c r="R28" s="122">
        <f>VLOOKUP($A28,'Return Data'!$B$7:$R$2292,16,0)</f>
        <v>7.8343999999999996</v>
      </c>
      <c r="S28" s="123">
        <f t="shared" si="6"/>
        <v>14</v>
      </c>
    </row>
    <row r="29" spans="1:19" x14ac:dyDescent="0.3">
      <c r="A29" s="103" t="s">
        <v>1465</v>
      </c>
      <c r="B29" s="121">
        <f>VLOOKUP($A29,'Return Data'!$B$7:$R$2292,3,0)</f>
        <v>45014</v>
      </c>
      <c r="C29" s="122">
        <f>VLOOKUP($A29,'Return Data'!$B$7:$R$2292,4,0)</f>
        <v>13.71</v>
      </c>
      <c r="D29" s="122">
        <f>VLOOKUP($A29,'Return Data'!$B$7:$R$2292,10,0)</f>
        <v>-1.3669</v>
      </c>
      <c r="E29" s="123">
        <f t="shared" si="0"/>
        <v>17</v>
      </c>
      <c r="F29" s="122">
        <f>VLOOKUP($A29,'Return Data'!$B$7:$R$2292,11,0)</f>
        <v>1.7817000000000001</v>
      </c>
      <c r="G29" s="123">
        <f t="shared" si="1"/>
        <v>13</v>
      </c>
      <c r="H29" s="122">
        <f>VLOOKUP($A29,'Return Data'!$B$7:$R$2292,12,0)</f>
        <v>4.8164999999999996</v>
      </c>
      <c r="I29" s="123">
        <f t="shared" si="2"/>
        <v>20</v>
      </c>
      <c r="J29" s="122">
        <f>VLOOKUP($A29,'Return Data'!$B$7:$R$2292,13,0)</f>
        <v>1.7817000000000001</v>
      </c>
      <c r="K29" s="123">
        <f t="shared" si="3"/>
        <v>17</v>
      </c>
      <c r="L29" s="122">
        <f>VLOOKUP($A29,'Return Data'!$B$7:$R$2292,17,0)</f>
        <v>4.5004999999999997</v>
      </c>
      <c r="M29" s="123">
        <f t="shared" si="4"/>
        <v>21</v>
      </c>
      <c r="N29" s="122">
        <f>VLOOKUP($A29,'Return Data'!$B$7:$R$2292,14,0)</f>
        <v>10.775700000000001</v>
      </c>
      <c r="O29" s="123">
        <f t="shared" si="5"/>
        <v>20</v>
      </c>
      <c r="P29" s="122"/>
      <c r="Q29" s="123"/>
      <c r="R29" s="122">
        <f>VLOOKUP($A29,'Return Data'!$B$7:$R$2292,16,0)</f>
        <v>7.0396000000000001</v>
      </c>
      <c r="S29" s="123">
        <f t="shared" si="6"/>
        <v>20</v>
      </c>
    </row>
    <row r="30" spans="1:19" x14ac:dyDescent="0.3">
      <c r="A30" s="103" t="s">
        <v>1466</v>
      </c>
      <c r="B30" s="121">
        <f>VLOOKUP($A30,'Return Data'!$B$7:$R$2292,3,0)</f>
        <v>45014</v>
      </c>
      <c r="C30" s="122">
        <f>VLOOKUP($A30,'Return Data'!$B$7:$R$2292,4,0)</f>
        <v>14.405099999999999</v>
      </c>
      <c r="D30" s="122">
        <f>VLOOKUP($A30,'Return Data'!$B$7:$R$2292,10,0)</f>
        <v>-0.40789999999999998</v>
      </c>
      <c r="E30" s="123">
        <f t="shared" si="0"/>
        <v>8</v>
      </c>
      <c r="F30" s="122">
        <f>VLOOKUP($A30,'Return Data'!$B$7:$R$2292,11,0)</f>
        <v>4.0681000000000003</v>
      </c>
      <c r="G30" s="123">
        <f t="shared" si="1"/>
        <v>1</v>
      </c>
      <c r="H30" s="122">
        <f>VLOOKUP($A30,'Return Data'!$B$7:$R$2292,12,0)</f>
        <v>7.96</v>
      </c>
      <c r="I30" s="123">
        <f t="shared" si="2"/>
        <v>1</v>
      </c>
      <c r="J30" s="122">
        <f>VLOOKUP($A30,'Return Data'!$B$7:$R$2292,13,0)</f>
        <v>5.8117000000000001</v>
      </c>
      <c r="K30" s="123">
        <f t="shared" si="3"/>
        <v>3</v>
      </c>
      <c r="L30" s="122">
        <f>VLOOKUP($A30,'Return Data'!$B$7:$R$2292,17,0)</f>
        <v>8.8613999999999997</v>
      </c>
      <c r="M30" s="123">
        <f t="shared" si="4"/>
        <v>4</v>
      </c>
      <c r="N30" s="122">
        <f>VLOOKUP($A30,'Return Data'!$B$7:$R$2292,14,0)</f>
        <v>14.923400000000001</v>
      </c>
      <c r="O30" s="123">
        <f t="shared" si="5"/>
        <v>7</v>
      </c>
      <c r="P30" s="122"/>
      <c r="Q30" s="123"/>
      <c r="R30" s="122">
        <f>VLOOKUP($A30,'Return Data'!$B$7:$R$2292,16,0)</f>
        <v>8.2940000000000005</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-0.86963043478260882</v>
      </c>
      <c r="E32" s="69"/>
      <c r="F32" s="70">
        <f>AVERAGE(F8:F30)</f>
        <v>1.992408695652174</v>
      </c>
      <c r="G32" s="69"/>
      <c r="H32" s="70">
        <f>AVERAGE(H8:H30)</f>
        <v>5.5602739130434795</v>
      </c>
      <c r="I32" s="69"/>
      <c r="J32" s="70">
        <f>AVERAGE(J8:J30)</f>
        <v>3.209882608695652</v>
      </c>
      <c r="K32" s="69"/>
      <c r="L32" s="70">
        <f>AVERAGE(L8:L30)</f>
        <v>6.6720260869565209</v>
      </c>
      <c r="M32" s="69"/>
      <c r="N32" s="70">
        <f>AVERAGE(N8:N30)</f>
        <v>12.943634782608697</v>
      </c>
      <c r="O32" s="69"/>
      <c r="P32" s="70">
        <f>AVERAGE(P8:P30)</f>
        <v>7.1881941176470585</v>
      </c>
      <c r="Q32" s="69"/>
      <c r="R32" s="70">
        <f>AVERAGE(R8:R30)</f>
        <v>7.8045782608695644</v>
      </c>
      <c r="S32" s="71"/>
    </row>
    <row r="33" spans="1:19" x14ac:dyDescent="0.3">
      <c r="A33" s="68" t="s">
        <v>28</v>
      </c>
      <c r="B33" s="69"/>
      <c r="C33" s="69"/>
      <c r="D33" s="70">
        <f>MIN(D8:D30)</f>
        <v>-2.5386000000000002</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0.56779999999999997</v>
      </c>
      <c r="E34" s="73"/>
      <c r="F34" s="74">
        <f>MAX(F8:F30)</f>
        <v>4.0681000000000003</v>
      </c>
      <c r="G34" s="73"/>
      <c r="H34" s="74">
        <f>MAX(H8:H30)</f>
        <v>7.96</v>
      </c>
      <c r="I34" s="73"/>
      <c r="J34" s="74">
        <f>MAX(J8:J30)</f>
        <v>6.3139000000000003</v>
      </c>
      <c r="K34" s="73"/>
      <c r="L34" s="74">
        <f>MAX(L8:L30)</f>
        <v>9.6152999999999995</v>
      </c>
      <c r="M34" s="73"/>
      <c r="N34" s="74">
        <f>MAX(N8:N30)</f>
        <v>17.141400000000001</v>
      </c>
      <c r="O34" s="73"/>
      <c r="P34" s="74">
        <f>MAX(P8:P30)</f>
        <v>9.7737999999999996</v>
      </c>
      <c r="Q34" s="73"/>
      <c r="R34" s="74">
        <f>MAX(R8:R30)</f>
        <v>10.8431</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45014</v>
      </c>
      <c r="C8" s="60">
        <f>VLOOKUP($A8,'Return Data'!$B$7:$R$2292,4,0)</f>
        <v>17.07</v>
      </c>
      <c r="D8" s="60">
        <f>VLOOKUP($A8,'Return Data'!$B$7:$R$2292,10,0)</f>
        <v>-1.8401000000000001</v>
      </c>
      <c r="E8" s="61">
        <f t="shared" ref="E8:E30" si="0">RANK(D8,D$8:D$30,0)</f>
        <v>18</v>
      </c>
      <c r="F8" s="60">
        <f>VLOOKUP($A8,'Return Data'!$B$7:$R$2292,11,0)</f>
        <v>0.47089999999999999</v>
      </c>
      <c r="G8" s="61">
        <f t="shared" ref="G8:G30" si="1">RANK(F8,F$8:F$30,0)</f>
        <v>18</v>
      </c>
      <c r="H8" s="60">
        <f>VLOOKUP($A8,'Return Data'!$B$7:$R$2292,12,0)</f>
        <v>4.4676</v>
      </c>
      <c r="I8" s="61">
        <f t="shared" ref="I8:I30" si="2">RANK(H8,H$8:H$30,0)</f>
        <v>13</v>
      </c>
      <c r="J8" s="60">
        <f>VLOOKUP($A8,'Return Data'!$B$7:$R$2292,13,0)</f>
        <v>-0.46650000000000003</v>
      </c>
      <c r="K8" s="61">
        <f t="shared" ref="K8:K30" si="3">RANK(J8,J$8:J$30,0)</f>
        <v>22</v>
      </c>
      <c r="L8" s="60">
        <f>VLOOKUP($A8,'Return Data'!$B$7:$R$2292,17,0)</f>
        <v>3.3081</v>
      </c>
      <c r="M8" s="61">
        <f t="shared" ref="M8:M30" si="4">RANK(L8,L$8:L$30,0)</f>
        <v>21</v>
      </c>
      <c r="N8" s="60">
        <f>VLOOKUP($A8,'Return Data'!$B$7:$R$2292,14,0)</f>
        <v>10.9536</v>
      </c>
      <c r="O8" s="61">
        <f t="shared" ref="O8:O30" si="5">RANK(N8,N$8:N$30,0)</f>
        <v>16</v>
      </c>
      <c r="P8" s="60">
        <f>VLOOKUP($A8,'Return Data'!$B$7:$R$2292,15,0)</f>
        <v>5.7061999999999999</v>
      </c>
      <c r="Q8" s="61">
        <f>RANK(P8,P$8:P$30,0)</f>
        <v>14</v>
      </c>
      <c r="R8" s="60">
        <f>VLOOKUP($A8,'Return Data'!$B$7:$R$2292,16,0)</f>
        <v>6.6242000000000001</v>
      </c>
      <c r="S8" s="62">
        <f t="shared" ref="S8:S30" si="6">RANK(R8,R$8:R$30,0)</f>
        <v>15</v>
      </c>
    </row>
    <row r="9" spans="1:20" x14ac:dyDescent="0.3">
      <c r="A9" s="58" t="s">
        <v>1468</v>
      </c>
      <c r="B9" s="59">
        <f>VLOOKUP($A9,'Return Data'!$B$7:$R$2292,3,0)</f>
        <v>45014</v>
      </c>
      <c r="C9" s="60">
        <f>VLOOKUP($A9,'Return Data'!$B$7:$R$2292,4,0)</f>
        <v>16.62</v>
      </c>
      <c r="D9" s="60">
        <f>VLOOKUP($A9,'Return Data'!$B$7:$R$2292,10,0)</f>
        <v>-2.2353000000000001</v>
      </c>
      <c r="E9" s="61">
        <f t="shared" si="0"/>
        <v>20</v>
      </c>
      <c r="F9" s="60">
        <f>VLOOKUP($A9,'Return Data'!$B$7:$R$2292,11,0)</f>
        <v>0.48370000000000002</v>
      </c>
      <c r="G9" s="61">
        <f t="shared" si="1"/>
        <v>17</v>
      </c>
      <c r="H9" s="60">
        <f>VLOOKUP($A9,'Return Data'!$B$7:$R$2292,12,0)</f>
        <v>4.3970000000000002</v>
      </c>
      <c r="I9" s="61">
        <f t="shared" si="2"/>
        <v>15</v>
      </c>
      <c r="J9" s="60">
        <f>VLOOKUP($A9,'Return Data'!$B$7:$R$2292,13,0)</f>
        <v>6.0199999999999997E-2</v>
      </c>
      <c r="K9" s="61">
        <f t="shared" si="3"/>
        <v>19</v>
      </c>
      <c r="L9" s="60">
        <f>VLOOKUP($A9,'Return Data'!$B$7:$R$2292,17,0)</f>
        <v>4.7192999999999996</v>
      </c>
      <c r="M9" s="61">
        <f t="shared" si="4"/>
        <v>17</v>
      </c>
      <c r="N9" s="60">
        <f>VLOOKUP($A9,'Return Data'!$B$7:$R$2292,14,0)</f>
        <v>11.230399999999999</v>
      </c>
      <c r="O9" s="61">
        <f t="shared" si="5"/>
        <v>15</v>
      </c>
      <c r="P9" s="60">
        <f>VLOOKUP($A9,'Return Data'!$B$7:$R$2292,15,0)</f>
        <v>7.1002999999999998</v>
      </c>
      <c r="Q9" s="61">
        <f>RANK(P9,P$8:P$30,0)</f>
        <v>8</v>
      </c>
      <c r="R9" s="60">
        <f>VLOOKUP($A9,'Return Data'!$B$7:$R$2292,16,0)</f>
        <v>6.8872999999999998</v>
      </c>
      <c r="S9" s="62">
        <f t="shared" si="6"/>
        <v>14</v>
      </c>
    </row>
    <row r="10" spans="1:20" x14ac:dyDescent="0.3">
      <c r="A10" s="58" t="s">
        <v>2041</v>
      </c>
      <c r="B10" s="59">
        <f>VLOOKUP($A10,'Return Data'!$B$7:$R$2292,3,0)</f>
        <v>45014</v>
      </c>
      <c r="C10" s="60">
        <f>VLOOKUP($A10,'Return Data'!$B$7:$R$2292,4,0)</f>
        <v>25.382999999999999</v>
      </c>
      <c r="D10" s="60">
        <f>VLOOKUP($A10,'Return Data'!$B$7:$R$2292,10,0)</f>
        <v>-0.4002</v>
      </c>
      <c r="E10" s="61">
        <f t="shared" si="0"/>
        <v>6</v>
      </c>
      <c r="F10" s="60">
        <f>VLOOKUP($A10,'Return Data'!$B$7:$R$2292,11,0)</f>
        <v>1.5523</v>
      </c>
      <c r="G10" s="61">
        <f t="shared" si="1"/>
        <v>9</v>
      </c>
      <c r="H10" s="60">
        <f>VLOOKUP($A10,'Return Data'!$B$7:$R$2292,12,0)</f>
        <v>4.0286999999999997</v>
      </c>
      <c r="I10" s="61">
        <f t="shared" si="2"/>
        <v>20</v>
      </c>
      <c r="J10" s="60">
        <f>VLOOKUP($A10,'Return Data'!$B$7:$R$2292,13,0)</f>
        <v>2.5162</v>
      </c>
      <c r="K10" s="61">
        <f t="shared" si="3"/>
        <v>10</v>
      </c>
      <c r="L10" s="60">
        <f>VLOOKUP($A10,'Return Data'!$B$7:$R$2292,17,0)</f>
        <v>5.1227</v>
      </c>
      <c r="M10" s="61">
        <f t="shared" si="4"/>
        <v>16</v>
      </c>
      <c r="N10" s="60">
        <f>VLOOKUP($A10,'Return Data'!$B$7:$R$2292,14,0)</f>
        <v>11.4602</v>
      </c>
      <c r="O10" s="61">
        <f t="shared" si="5"/>
        <v>12</v>
      </c>
      <c r="P10" s="60">
        <f>VLOOKUP($A10,'Return Data'!$B$7:$R$2292,15,0)</f>
        <v>5.7153999999999998</v>
      </c>
      <c r="Q10" s="61">
        <f>RANK(P10,P$8:P$30,0)</f>
        <v>13</v>
      </c>
      <c r="R10" s="60">
        <f>VLOOKUP($A10,'Return Data'!$B$7:$R$2292,16,0)</f>
        <v>6.4912000000000001</v>
      </c>
      <c r="S10" s="62">
        <f t="shared" si="6"/>
        <v>17</v>
      </c>
    </row>
    <row r="11" spans="1:20" x14ac:dyDescent="0.3">
      <c r="A11" s="58" t="s">
        <v>1840</v>
      </c>
      <c r="B11" s="59">
        <f>VLOOKUP($A11,'Return Data'!$B$7:$R$2292,3,0)</f>
        <v>45014</v>
      </c>
      <c r="C11" s="60">
        <f>VLOOKUP($A11,'Return Data'!$B$7:$R$2292,4,0)</f>
        <v>12.6136</v>
      </c>
      <c r="D11" s="60">
        <f>VLOOKUP($A11,'Return Data'!$B$7:$R$2292,10,0)</f>
        <v>-1.0884</v>
      </c>
      <c r="E11" s="61">
        <f t="shared" si="0"/>
        <v>14</v>
      </c>
      <c r="F11" s="60">
        <f>VLOOKUP($A11,'Return Data'!$B$7:$R$2292,11,0)</f>
        <v>1.4314</v>
      </c>
      <c r="G11" s="61">
        <f t="shared" si="1"/>
        <v>11</v>
      </c>
      <c r="H11" s="60">
        <f>VLOOKUP($A11,'Return Data'!$B$7:$R$2292,12,0)</f>
        <v>5.9218999999999999</v>
      </c>
      <c r="I11" s="61">
        <f t="shared" si="2"/>
        <v>4</v>
      </c>
      <c r="J11" s="60">
        <f>VLOOKUP($A11,'Return Data'!$B$7:$R$2292,13,0)</f>
        <v>2.2603</v>
      </c>
      <c r="K11" s="61">
        <f t="shared" si="3"/>
        <v>12</v>
      </c>
      <c r="L11" s="60">
        <f>VLOOKUP($A11,'Return Data'!$B$7:$R$2292,17,0)</f>
        <v>3.9921000000000002</v>
      </c>
      <c r="M11" s="61">
        <f t="shared" si="4"/>
        <v>19</v>
      </c>
      <c r="N11" s="60">
        <f>VLOOKUP($A11,'Return Data'!$B$7:$R$2292,14,0)</f>
        <v>8.2845999999999993</v>
      </c>
      <c r="O11" s="61">
        <f t="shared" si="5"/>
        <v>21</v>
      </c>
      <c r="P11" s="60"/>
      <c r="Q11" s="61"/>
      <c r="R11" s="60">
        <f>VLOOKUP($A11,'Return Data'!$B$7:$R$2292,16,0)</f>
        <v>6.5137999999999998</v>
      </c>
      <c r="S11" s="62">
        <f t="shared" si="6"/>
        <v>16</v>
      </c>
    </row>
    <row r="12" spans="1:20" x14ac:dyDescent="0.3">
      <c r="A12" s="58" t="s">
        <v>1469</v>
      </c>
      <c r="B12" s="59">
        <f>VLOOKUP($A12,'Return Data'!$B$7:$R$2292,3,0)</f>
        <v>45014</v>
      </c>
      <c r="C12" s="60">
        <f>VLOOKUP($A12,'Return Data'!$B$7:$R$2292,4,0)</f>
        <v>16.515000000000001</v>
      </c>
      <c r="D12" s="60">
        <f>VLOOKUP($A12,'Return Data'!$B$7:$R$2292,10,0)</f>
        <v>-1.0604</v>
      </c>
      <c r="E12" s="61">
        <f t="shared" si="0"/>
        <v>12</v>
      </c>
      <c r="F12" s="60">
        <f>VLOOKUP($A12,'Return Data'!$B$7:$R$2292,11,0)</f>
        <v>1.431</v>
      </c>
      <c r="G12" s="61">
        <f t="shared" si="1"/>
        <v>12</v>
      </c>
      <c r="H12" s="60">
        <f>VLOOKUP($A12,'Return Data'!$B$7:$R$2292,12,0)</f>
        <v>4.9904999999999999</v>
      </c>
      <c r="I12" s="61">
        <f t="shared" si="2"/>
        <v>9</v>
      </c>
      <c r="J12" s="60">
        <f>VLOOKUP($A12,'Return Data'!$B$7:$R$2292,13,0)</f>
        <v>3.1284999999999998</v>
      </c>
      <c r="K12" s="61">
        <f t="shared" si="3"/>
        <v>8</v>
      </c>
      <c r="L12" s="60">
        <f>VLOOKUP($A12,'Return Data'!$B$7:$R$2292,17,0)</f>
        <v>5.8395999999999999</v>
      </c>
      <c r="M12" s="61">
        <f t="shared" si="4"/>
        <v>12</v>
      </c>
      <c r="N12" s="60">
        <f>VLOOKUP($A12,'Return Data'!$B$7:$R$2292,14,0)</f>
        <v>14.0619</v>
      </c>
      <c r="O12" s="61">
        <f t="shared" si="5"/>
        <v>6</v>
      </c>
      <c r="P12" s="60">
        <f>VLOOKUP($A12,'Return Data'!$B$7:$R$2292,15,0)</f>
        <v>6.1448</v>
      </c>
      <c r="Q12" s="61">
        <f>RANK(P12,P$8:P$30,0)</f>
        <v>12</v>
      </c>
      <c r="R12" s="60">
        <f>VLOOKUP($A12,'Return Data'!$B$7:$R$2292,16,0)</f>
        <v>7.4240000000000004</v>
      </c>
      <c r="S12" s="62">
        <f t="shared" si="6"/>
        <v>9</v>
      </c>
    </row>
    <row r="13" spans="1:20" x14ac:dyDescent="0.3">
      <c r="A13" s="58" t="s">
        <v>1470</v>
      </c>
      <c r="B13" s="59">
        <f>VLOOKUP($A13,'Return Data'!$B$7:$R$2292,3,0)</f>
        <v>45014</v>
      </c>
      <c r="C13" s="60">
        <f>VLOOKUP($A13,'Return Data'!$B$7:$R$2292,4,0)</f>
        <v>18.779</v>
      </c>
      <c r="D13" s="60">
        <f>VLOOKUP($A13,'Return Data'!$B$7:$R$2292,10,0)</f>
        <v>-0.7006</v>
      </c>
      <c r="E13" s="61">
        <f t="shared" si="0"/>
        <v>8</v>
      </c>
      <c r="F13" s="60">
        <f>VLOOKUP($A13,'Return Data'!$B$7:$R$2292,11,0)</f>
        <v>2.222</v>
      </c>
      <c r="G13" s="61">
        <f t="shared" si="1"/>
        <v>7</v>
      </c>
      <c r="H13" s="60">
        <f>VLOOKUP($A13,'Return Data'!$B$7:$R$2292,12,0)</f>
        <v>5.5218999999999996</v>
      </c>
      <c r="I13" s="61">
        <f t="shared" si="2"/>
        <v>7</v>
      </c>
      <c r="J13" s="60">
        <f>VLOOKUP($A13,'Return Data'!$B$7:$R$2292,13,0)</f>
        <v>4.1756000000000002</v>
      </c>
      <c r="K13" s="61">
        <f t="shared" si="3"/>
        <v>4</v>
      </c>
      <c r="L13" s="60">
        <f>VLOOKUP($A13,'Return Data'!$B$7:$R$2292,17,0)</f>
        <v>6.0178000000000003</v>
      </c>
      <c r="M13" s="61">
        <f t="shared" si="4"/>
        <v>11</v>
      </c>
      <c r="N13" s="60">
        <f>VLOOKUP($A13,'Return Data'!$B$7:$R$2292,14,0)</f>
        <v>10.928000000000001</v>
      </c>
      <c r="O13" s="61">
        <f t="shared" si="5"/>
        <v>17</v>
      </c>
      <c r="P13" s="60">
        <f>VLOOKUP($A13,'Return Data'!$B$7:$R$2292,15,0)</f>
        <v>7.5628000000000002</v>
      </c>
      <c r="Q13" s="61">
        <f>RANK(P13,P$8:P$30,0)</f>
        <v>4</v>
      </c>
      <c r="R13" s="60">
        <f>VLOOKUP($A13,'Return Data'!$B$7:$R$2292,16,0)</f>
        <v>7.7302</v>
      </c>
      <c r="S13" s="62">
        <f t="shared" si="6"/>
        <v>6</v>
      </c>
    </row>
    <row r="14" spans="1:20" x14ac:dyDescent="0.3">
      <c r="A14" s="58" t="s">
        <v>1471</v>
      </c>
      <c r="B14" s="59">
        <f>VLOOKUP($A14,'Return Data'!$B$7:$R$2292,3,0)</f>
        <v>45014</v>
      </c>
      <c r="C14" s="60">
        <f>VLOOKUP($A14,'Return Data'!$B$7:$R$2292,4,0)</f>
        <v>13.0487</v>
      </c>
      <c r="D14" s="60">
        <f>VLOOKUP($A14,'Return Data'!$B$7:$R$2292,10,0)</f>
        <v>-1.569</v>
      </c>
      <c r="E14" s="61">
        <f t="shared" si="0"/>
        <v>17</v>
      </c>
      <c r="F14" s="60">
        <f>VLOOKUP($A14,'Return Data'!$B$7:$R$2292,11,0)</f>
        <v>1.3861000000000001</v>
      </c>
      <c r="G14" s="61">
        <f t="shared" si="1"/>
        <v>13</v>
      </c>
      <c r="H14" s="60">
        <f>VLOOKUP($A14,'Return Data'!$B$7:$R$2292,12,0)</f>
        <v>5.5839999999999996</v>
      </c>
      <c r="I14" s="61">
        <f t="shared" si="2"/>
        <v>6</v>
      </c>
      <c r="J14" s="60">
        <f>VLOOKUP($A14,'Return Data'!$B$7:$R$2292,13,0)</f>
        <v>3.2448000000000001</v>
      </c>
      <c r="K14" s="61">
        <f t="shared" si="3"/>
        <v>7</v>
      </c>
      <c r="L14" s="60">
        <f>VLOOKUP($A14,'Return Data'!$B$7:$R$2292,17,0)</f>
        <v>6.22</v>
      </c>
      <c r="M14" s="61">
        <f t="shared" si="4"/>
        <v>9</v>
      </c>
      <c r="N14" s="60">
        <f>VLOOKUP($A14,'Return Data'!$B$7:$R$2292,14,0)</f>
        <v>12.9923</v>
      </c>
      <c r="O14" s="61">
        <f t="shared" si="5"/>
        <v>10</v>
      </c>
      <c r="P14" s="60"/>
      <c r="Q14" s="61"/>
      <c r="R14" s="60">
        <f>VLOOKUP($A14,'Return Data'!$B$7:$R$2292,16,0)</f>
        <v>5.9701000000000004</v>
      </c>
      <c r="S14" s="62">
        <f t="shared" si="6"/>
        <v>20</v>
      </c>
    </row>
    <row r="15" spans="1:20" x14ac:dyDescent="0.3">
      <c r="A15" s="58" t="s">
        <v>1472</v>
      </c>
      <c r="B15" s="59">
        <f>VLOOKUP($A15,'Return Data'!$B$7:$R$2292,3,0)</f>
        <v>45014</v>
      </c>
      <c r="C15" s="60">
        <f>VLOOKUP($A15,'Return Data'!$B$7:$R$2292,4,0)</f>
        <v>50.052999999999997</v>
      </c>
      <c r="D15" s="60">
        <f>VLOOKUP($A15,'Return Data'!$B$7:$R$2292,10,0)</f>
        <v>-1.2000999999999999</v>
      </c>
      <c r="E15" s="61">
        <f t="shared" si="0"/>
        <v>15</v>
      </c>
      <c r="F15" s="60">
        <f>VLOOKUP($A15,'Return Data'!$B$7:$R$2292,11,0)</f>
        <v>2.4962</v>
      </c>
      <c r="G15" s="61">
        <f t="shared" si="1"/>
        <v>4</v>
      </c>
      <c r="H15" s="60">
        <f>VLOOKUP($A15,'Return Data'!$B$7:$R$2292,12,0)</f>
        <v>6.6546000000000003</v>
      </c>
      <c r="I15" s="61">
        <f t="shared" si="2"/>
        <v>2</v>
      </c>
      <c r="J15" s="60">
        <f>VLOOKUP($A15,'Return Data'!$B$7:$R$2292,13,0)</f>
        <v>3.9177</v>
      </c>
      <c r="K15" s="61">
        <f t="shared" si="3"/>
        <v>5</v>
      </c>
      <c r="L15" s="60">
        <f>VLOOKUP($A15,'Return Data'!$B$7:$R$2292,17,0)</f>
        <v>8.4393999999999991</v>
      </c>
      <c r="M15" s="61">
        <f t="shared" si="4"/>
        <v>1</v>
      </c>
      <c r="N15" s="60">
        <f>VLOOKUP($A15,'Return Data'!$B$7:$R$2292,14,0)</f>
        <v>15.065799999999999</v>
      </c>
      <c r="O15" s="61">
        <f t="shared" si="5"/>
        <v>3</v>
      </c>
      <c r="P15" s="60">
        <f>VLOOKUP($A15,'Return Data'!$B$7:$R$2292,15,0)</f>
        <v>7.6852</v>
      </c>
      <c r="Q15" s="61">
        <f>RANK(P15,P$8:P$30,0)</f>
        <v>3</v>
      </c>
      <c r="R15" s="60">
        <f>VLOOKUP($A15,'Return Data'!$B$7:$R$2292,16,0)</f>
        <v>9.0752000000000006</v>
      </c>
      <c r="S15" s="62">
        <f t="shared" si="6"/>
        <v>2</v>
      </c>
    </row>
    <row r="16" spans="1:20" x14ac:dyDescent="0.3">
      <c r="A16" s="102" t="s">
        <v>1952</v>
      </c>
      <c r="B16" s="59">
        <f>VLOOKUP($A16,'Return Data'!$B$7:$R$2292,3,0)</f>
        <v>45014</v>
      </c>
      <c r="C16" s="60">
        <f>VLOOKUP($A16,'Return Data'!$B$7:$R$2292,4,0)</f>
        <v>23.4983</v>
      </c>
      <c r="D16" s="60">
        <f>VLOOKUP($A16,'Return Data'!$B$7:$R$2292,10,0)</f>
        <v>0.34250000000000003</v>
      </c>
      <c r="E16" s="61">
        <f t="shared" si="0"/>
        <v>1</v>
      </c>
      <c r="F16" s="60">
        <f>VLOOKUP($A16,'Return Data'!$B$7:$R$2292,11,0)</f>
        <v>1.0331999999999999</v>
      </c>
      <c r="G16" s="61">
        <f t="shared" si="1"/>
        <v>15</v>
      </c>
      <c r="H16" s="60">
        <f>VLOOKUP($A16,'Return Data'!$B$7:$R$2292,12,0)</f>
        <v>4.6835000000000004</v>
      </c>
      <c r="I16" s="61">
        <f t="shared" si="2"/>
        <v>10</v>
      </c>
      <c r="J16" s="60">
        <f>VLOOKUP($A16,'Return Data'!$B$7:$R$2292,13,0)</f>
        <v>1.4037999999999999</v>
      </c>
      <c r="K16" s="61">
        <f t="shared" si="3"/>
        <v>15</v>
      </c>
      <c r="L16" s="60">
        <f>VLOOKUP($A16,'Return Data'!$B$7:$R$2292,17,0)</f>
        <v>7.2762000000000002</v>
      </c>
      <c r="M16" s="61">
        <f t="shared" si="4"/>
        <v>5</v>
      </c>
      <c r="N16" s="60">
        <f>VLOOKUP($A16,'Return Data'!$B$7:$R$2292,14,0)</f>
        <v>14.9101</v>
      </c>
      <c r="O16" s="61">
        <f t="shared" si="5"/>
        <v>5</v>
      </c>
      <c r="P16" s="60">
        <f>VLOOKUP($A16,'Return Data'!$B$7:$R$2292,15,0)</f>
        <v>6.5323000000000002</v>
      </c>
      <c r="Q16" s="61">
        <f>RANK(P16,P$8:P$30,0)</f>
        <v>10</v>
      </c>
      <c r="R16" s="60">
        <f>VLOOKUP($A16,'Return Data'!$B$7:$R$2292,16,0)</f>
        <v>7.7454999999999998</v>
      </c>
      <c r="S16" s="62">
        <f t="shared" si="6"/>
        <v>5</v>
      </c>
    </row>
    <row r="17" spans="1:19" x14ac:dyDescent="0.3">
      <c r="A17" s="58" t="s">
        <v>1473</v>
      </c>
      <c r="B17" s="59">
        <f>VLOOKUP($A17,'Return Data'!$B$7:$R$2292,3,0)</f>
        <v>45014</v>
      </c>
      <c r="C17" s="60">
        <f>VLOOKUP($A17,'Return Data'!$B$7:$R$2292,4,0)</f>
        <v>18.100000000000001</v>
      </c>
      <c r="D17" s="60">
        <f>VLOOKUP($A17,'Return Data'!$B$7:$R$2292,10,0)</f>
        <v>0.16600000000000001</v>
      </c>
      <c r="E17" s="61">
        <f t="shared" si="0"/>
        <v>3</v>
      </c>
      <c r="F17" s="60">
        <f>VLOOKUP($A17,'Return Data'!$B$7:$R$2292,11,0)</f>
        <v>3.3105000000000002</v>
      </c>
      <c r="G17" s="61">
        <f t="shared" si="1"/>
        <v>3</v>
      </c>
      <c r="H17" s="60">
        <f>VLOOKUP($A17,'Return Data'!$B$7:$R$2292,12,0)</f>
        <v>4.3228</v>
      </c>
      <c r="I17" s="61">
        <f t="shared" si="2"/>
        <v>18</v>
      </c>
      <c r="J17" s="60">
        <f>VLOOKUP($A17,'Return Data'!$B$7:$R$2292,13,0)</f>
        <v>5.3551000000000002</v>
      </c>
      <c r="K17" s="61">
        <f t="shared" si="3"/>
        <v>1</v>
      </c>
      <c r="L17" s="60">
        <f>VLOOKUP($A17,'Return Data'!$B$7:$R$2292,17,0)</f>
        <v>6.9005000000000001</v>
      </c>
      <c r="M17" s="61">
        <f t="shared" si="4"/>
        <v>6</v>
      </c>
      <c r="N17" s="60">
        <f>VLOOKUP($A17,'Return Data'!$B$7:$R$2292,14,0)</f>
        <v>12.6004</v>
      </c>
      <c r="O17" s="61">
        <f t="shared" si="5"/>
        <v>11</v>
      </c>
      <c r="P17" s="60">
        <f>VLOOKUP($A17,'Return Data'!$B$7:$R$2292,15,0)</f>
        <v>7.1501999999999999</v>
      </c>
      <c r="Q17" s="61">
        <f>RANK(P17,P$8:P$30,0)</f>
        <v>6</v>
      </c>
      <c r="R17" s="60">
        <f>VLOOKUP($A17,'Return Data'!$B$7:$R$2292,16,0)</f>
        <v>7.3937999999999997</v>
      </c>
      <c r="S17" s="62">
        <f t="shared" si="6"/>
        <v>11</v>
      </c>
    </row>
    <row r="18" spans="1:19" x14ac:dyDescent="0.3">
      <c r="A18" s="58" t="s">
        <v>1474</v>
      </c>
      <c r="B18" s="59">
        <f>VLOOKUP($A18,'Return Data'!$B$7:$R$2292,3,0)</f>
        <v>45014</v>
      </c>
      <c r="C18" s="60">
        <f>VLOOKUP($A18,'Return Data'!$B$7:$R$2292,4,0)</f>
        <v>20.933700000000002</v>
      </c>
      <c r="D18" s="60">
        <f>VLOOKUP($A18,'Return Data'!$B$7:$R$2292,10,0)</f>
        <v>-2.7683</v>
      </c>
      <c r="E18" s="61">
        <f t="shared" si="0"/>
        <v>23</v>
      </c>
      <c r="F18" s="60">
        <f>VLOOKUP($A18,'Return Data'!$B$7:$R$2292,11,0)</f>
        <v>0.26919999999999999</v>
      </c>
      <c r="G18" s="61">
        <f t="shared" si="1"/>
        <v>21</v>
      </c>
      <c r="H18" s="60">
        <f>VLOOKUP($A18,'Return Data'!$B$7:$R$2292,12,0)</f>
        <v>3.6880999999999999</v>
      </c>
      <c r="I18" s="61">
        <f t="shared" si="2"/>
        <v>22</v>
      </c>
      <c r="J18" s="60">
        <f>VLOOKUP($A18,'Return Data'!$B$7:$R$2292,13,0)</f>
        <v>0.73040000000000005</v>
      </c>
      <c r="K18" s="61">
        <f t="shared" si="3"/>
        <v>18</v>
      </c>
      <c r="L18" s="60">
        <f>VLOOKUP($A18,'Return Data'!$B$7:$R$2292,17,0)</f>
        <v>3.9998999999999998</v>
      </c>
      <c r="M18" s="61">
        <f t="shared" si="4"/>
        <v>18</v>
      </c>
      <c r="N18" s="60">
        <f>VLOOKUP($A18,'Return Data'!$B$7:$R$2292,14,0)</f>
        <v>10.843999999999999</v>
      </c>
      <c r="O18" s="61">
        <f t="shared" si="5"/>
        <v>18</v>
      </c>
      <c r="P18" s="60">
        <f>VLOOKUP($A18,'Return Data'!$B$7:$R$2292,15,0)</f>
        <v>5.6059000000000001</v>
      </c>
      <c r="Q18" s="61">
        <f>RANK(P18,P$8:P$30,0)</f>
        <v>15</v>
      </c>
      <c r="R18" s="60">
        <f>VLOOKUP($A18,'Return Data'!$B$7:$R$2292,16,0)</f>
        <v>6.3128000000000002</v>
      </c>
      <c r="S18" s="62">
        <f t="shared" si="6"/>
        <v>19</v>
      </c>
    </row>
    <row r="19" spans="1:19" x14ac:dyDescent="0.3">
      <c r="A19" s="58" t="s">
        <v>1475</v>
      </c>
      <c r="B19" s="59">
        <f>VLOOKUP($A19,'Return Data'!$B$7:$R$2292,3,0)</f>
        <v>45014</v>
      </c>
      <c r="C19" s="60">
        <f>VLOOKUP($A19,'Return Data'!$B$7:$R$2292,4,0)</f>
        <v>12.340299999999999</v>
      </c>
      <c r="D19" s="60">
        <f>VLOOKUP($A19,'Return Data'!$B$7:$R$2292,10,0)</f>
        <v>-0.92810000000000004</v>
      </c>
      <c r="E19" s="61">
        <f t="shared" si="0"/>
        <v>10</v>
      </c>
      <c r="F19" s="60">
        <f>VLOOKUP($A19,'Return Data'!$B$7:$R$2292,11,0)</f>
        <v>0.75690000000000002</v>
      </c>
      <c r="G19" s="61">
        <f t="shared" si="1"/>
        <v>16</v>
      </c>
      <c r="H19" s="60">
        <f>VLOOKUP($A19,'Return Data'!$B$7:$R$2292,12,0)</f>
        <v>4.0217000000000001</v>
      </c>
      <c r="I19" s="61">
        <f t="shared" si="2"/>
        <v>21</v>
      </c>
      <c r="J19" s="60">
        <f>VLOOKUP($A19,'Return Data'!$B$7:$R$2292,13,0)</f>
        <v>-0.54720000000000002</v>
      </c>
      <c r="K19" s="61">
        <f t="shared" si="3"/>
        <v>23</v>
      </c>
      <c r="L19" s="60">
        <f>VLOOKUP($A19,'Return Data'!$B$7:$R$2292,17,0)</f>
        <v>3.1294</v>
      </c>
      <c r="M19" s="61">
        <f t="shared" si="4"/>
        <v>22</v>
      </c>
      <c r="N19" s="60">
        <f>VLOOKUP($A19,'Return Data'!$B$7:$R$2292,14,0)</f>
        <v>7.9512</v>
      </c>
      <c r="O19" s="61">
        <f t="shared" si="5"/>
        <v>22</v>
      </c>
      <c r="P19" s="60"/>
      <c r="Q19" s="61"/>
      <c r="R19" s="60">
        <f>VLOOKUP($A19,'Return Data'!$B$7:$R$2292,16,0)</f>
        <v>5.3118999999999996</v>
      </c>
      <c r="S19" s="62">
        <f t="shared" si="6"/>
        <v>21</v>
      </c>
    </row>
    <row r="20" spans="1:19" x14ac:dyDescent="0.3">
      <c r="A20" s="108" t="s">
        <v>1476</v>
      </c>
      <c r="B20" s="59">
        <f>VLOOKUP($A20,'Return Data'!$B$7:$R$2292,3,0)</f>
        <v>45014</v>
      </c>
      <c r="C20" s="60">
        <f>VLOOKUP($A20,'Return Data'!$B$7:$R$2292,4,0)</f>
        <v>19.5015</v>
      </c>
      <c r="D20" s="60">
        <f>VLOOKUP($A20,'Return Data'!$B$7:$R$2292,10,0)</f>
        <v>-0.3246</v>
      </c>
      <c r="E20" s="61">
        <f t="shared" si="0"/>
        <v>5</v>
      </c>
      <c r="F20" s="60">
        <f>VLOOKUP($A20,'Return Data'!$B$7:$R$2292,11,0)</f>
        <v>3.3887999999999998</v>
      </c>
      <c r="G20" s="61">
        <f t="shared" si="1"/>
        <v>2</v>
      </c>
      <c r="H20" s="60">
        <f>VLOOKUP($A20,'Return Data'!$B$7:$R$2292,12,0)</f>
        <v>6.5242000000000004</v>
      </c>
      <c r="I20" s="61">
        <f t="shared" si="2"/>
        <v>3</v>
      </c>
      <c r="J20" s="60">
        <f>VLOOKUP($A20,'Return Data'!$B$7:$R$2292,13,0)</f>
        <v>5.2275</v>
      </c>
      <c r="K20" s="61">
        <f t="shared" si="3"/>
        <v>2</v>
      </c>
      <c r="L20" s="60">
        <f>VLOOKUP($A20,'Return Data'!$B$7:$R$2292,17,0)</f>
        <v>8.0464000000000002</v>
      </c>
      <c r="M20" s="61">
        <f t="shared" si="4"/>
        <v>2</v>
      </c>
      <c r="N20" s="60">
        <f>VLOOKUP($A20,'Return Data'!$B$7:$R$2292,14,0)</f>
        <v>13.3292</v>
      </c>
      <c r="O20" s="61">
        <f t="shared" si="5"/>
        <v>9</v>
      </c>
      <c r="P20" s="60">
        <f>VLOOKUP($A20,'Return Data'!$B$7:$R$2292,15,0)</f>
        <v>8.1144999999999996</v>
      </c>
      <c r="Q20" s="61">
        <f>RANK(P20,P$8:P$30,0)</f>
        <v>2</v>
      </c>
      <c r="R20" s="60">
        <f>VLOOKUP($A20,'Return Data'!$B$7:$R$2292,16,0)</f>
        <v>8.2118000000000002</v>
      </c>
      <c r="S20" s="62">
        <f t="shared" si="6"/>
        <v>3</v>
      </c>
    </row>
    <row r="21" spans="1:19" x14ac:dyDescent="0.3">
      <c r="A21" t="s">
        <v>1988</v>
      </c>
      <c r="B21" s="59">
        <f>VLOOKUP($A21,'Return Data'!$B$7:$R$2292,3,0)</f>
        <v>45014</v>
      </c>
      <c r="C21" s="60">
        <f>VLOOKUP($A21,'Return Data'!$B$7:$R$2292,4,0)</f>
        <v>15.5342</v>
      </c>
      <c r="D21" s="60">
        <f>VLOOKUP($A21,'Return Data'!$B$7:$R$2292,10,0)</f>
        <v>-2.5836999999999999</v>
      </c>
      <c r="E21" s="61">
        <f t="shared" si="0"/>
        <v>22</v>
      </c>
      <c r="F21" s="60">
        <f>VLOOKUP($A21,'Return Data'!$B$7:$R$2292,11,0)</f>
        <v>0.25950000000000001</v>
      </c>
      <c r="G21" s="61">
        <f t="shared" si="1"/>
        <v>22</v>
      </c>
      <c r="H21" s="60">
        <f>VLOOKUP($A21,'Return Data'!$B$7:$R$2292,12,0)</f>
        <v>4.3845999999999998</v>
      </c>
      <c r="I21" s="61">
        <f t="shared" si="2"/>
        <v>16</v>
      </c>
      <c r="J21" s="60">
        <f>VLOOKUP($A21,'Return Data'!$B$7:$R$2292,13,0)</f>
        <v>-9.6500000000000002E-2</v>
      </c>
      <c r="K21" s="61">
        <f t="shared" si="3"/>
        <v>21</v>
      </c>
      <c r="L21" s="60">
        <f>VLOOKUP($A21,'Return Data'!$B$7:$R$2292,17,0)</f>
        <v>6.0510999999999999</v>
      </c>
      <c r="M21" s="61">
        <f t="shared" si="4"/>
        <v>10</v>
      </c>
      <c r="N21" s="60">
        <f>VLOOKUP($A21,'Return Data'!$B$7:$R$2292,14,0)</f>
        <v>15.085100000000001</v>
      </c>
      <c r="O21" s="61">
        <f t="shared" si="5"/>
        <v>2</v>
      </c>
      <c r="P21" s="60">
        <f>VLOOKUP($A21,'Return Data'!$B$7:$R$2292,15,0)</f>
        <v>7.3948999999999998</v>
      </c>
      <c r="Q21" s="61">
        <f>RANK(P21,P$8:P$30,0)</f>
        <v>5</v>
      </c>
      <c r="R21" s="60">
        <f>VLOOKUP($A21,'Return Data'!$B$7:$R$2292,16,0)</f>
        <v>7.4169</v>
      </c>
      <c r="S21" s="62">
        <f t="shared" si="6"/>
        <v>10</v>
      </c>
    </row>
    <row r="22" spans="1:19" x14ac:dyDescent="0.3">
      <c r="A22" s="58" t="s">
        <v>1477</v>
      </c>
      <c r="B22" s="59">
        <f>VLOOKUP($A22,'Return Data'!$B$7:$R$2292,3,0)</f>
        <v>45014</v>
      </c>
      <c r="C22" s="60">
        <f>VLOOKUP($A22,'Return Data'!$B$7:$R$2292,4,0)</f>
        <v>14.847</v>
      </c>
      <c r="D22" s="60">
        <f>VLOOKUP($A22,'Return Data'!$B$7:$R$2292,10,0)</f>
        <v>-2.1937000000000002</v>
      </c>
      <c r="E22" s="61">
        <f t="shared" si="0"/>
        <v>19</v>
      </c>
      <c r="F22" s="60">
        <f>VLOOKUP($A22,'Return Data'!$B$7:$R$2292,11,0)</f>
        <v>1.1445000000000001</v>
      </c>
      <c r="G22" s="61">
        <f t="shared" si="1"/>
        <v>14</v>
      </c>
      <c r="H22" s="60">
        <f>VLOOKUP($A22,'Return Data'!$B$7:$R$2292,12,0)</f>
        <v>5.6726000000000001</v>
      </c>
      <c r="I22" s="61">
        <f t="shared" si="2"/>
        <v>5</v>
      </c>
      <c r="J22" s="60">
        <f>VLOOKUP($A22,'Return Data'!$B$7:$R$2292,13,0)</f>
        <v>2.3437000000000001</v>
      </c>
      <c r="K22" s="61">
        <f t="shared" si="3"/>
        <v>11</v>
      </c>
      <c r="L22" s="60">
        <f>VLOOKUP($A22,'Return Data'!$B$7:$R$2292,17,0)</f>
        <v>6.6349</v>
      </c>
      <c r="M22" s="61">
        <f t="shared" si="4"/>
        <v>8</v>
      </c>
      <c r="N22" s="60">
        <f>VLOOKUP($A22,'Return Data'!$B$7:$R$2292,14,0)</f>
        <v>15.156000000000001</v>
      </c>
      <c r="O22" s="61">
        <f t="shared" si="5"/>
        <v>1</v>
      </c>
      <c r="P22" s="60"/>
      <c r="Q22" s="61"/>
      <c r="R22" s="60">
        <f>VLOOKUP($A22,'Return Data'!$B$7:$R$2292,16,0)</f>
        <v>9.6684999999999999</v>
      </c>
      <c r="S22" s="62">
        <f t="shared" si="6"/>
        <v>1</v>
      </c>
    </row>
    <row r="23" spans="1:19" x14ac:dyDescent="0.3">
      <c r="A23" s="58" t="s">
        <v>1478</v>
      </c>
      <c r="B23" s="59">
        <f>VLOOKUP($A23,'Return Data'!$B$7:$R$2292,3,0)</f>
        <v>45014</v>
      </c>
      <c r="C23" s="60">
        <f>VLOOKUP($A23,'Return Data'!$B$7:$R$2292,4,0)</f>
        <v>12.626300000000001</v>
      </c>
      <c r="D23" s="60">
        <f>VLOOKUP($A23,'Return Data'!$B$7:$R$2292,10,0)</f>
        <v>-0.86060000000000003</v>
      </c>
      <c r="E23" s="61">
        <f t="shared" si="0"/>
        <v>9</v>
      </c>
      <c r="F23" s="60">
        <f>VLOOKUP($A23,'Return Data'!$B$7:$R$2292,11,0)</f>
        <v>2.3159999999999998</v>
      </c>
      <c r="G23" s="61">
        <f t="shared" si="1"/>
        <v>6</v>
      </c>
      <c r="H23" s="60">
        <f>VLOOKUP($A23,'Return Data'!$B$7:$R$2292,12,0)</f>
        <v>4.6826999999999996</v>
      </c>
      <c r="I23" s="61">
        <f t="shared" si="2"/>
        <v>11</v>
      </c>
      <c r="J23" s="60">
        <f>VLOOKUP($A23,'Return Data'!$B$7:$R$2292,13,0)</f>
        <v>2.6861999999999999</v>
      </c>
      <c r="K23" s="61">
        <f t="shared" si="3"/>
        <v>9</v>
      </c>
      <c r="L23" s="60">
        <f>VLOOKUP($A23,'Return Data'!$B$7:$R$2292,17,0)</f>
        <v>5.2687999999999997</v>
      </c>
      <c r="M23" s="61">
        <f t="shared" si="4"/>
        <v>14</v>
      </c>
      <c r="N23" s="60">
        <f>VLOOKUP($A23,'Return Data'!$B$7:$R$2292,14,0)</f>
        <v>11.277799999999999</v>
      </c>
      <c r="O23" s="61">
        <f t="shared" si="5"/>
        <v>14</v>
      </c>
      <c r="P23" s="60">
        <f>VLOOKUP($A23,'Return Data'!$B$7:$R$2292,15,0)</f>
        <v>0.37769999999999998</v>
      </c>
      <c r="Q23" s="61">
        <f t="shared" ref="Q23:Q28" si="7">RANK(P23,P$8:P$30,0)</f>
        <v>16</v>
      </c>
      <c r="R23" s="60">
        <f>VLOOKUP($A23,'Return Data'!$B$7:$R$2292,16,0)</f>
        <v>3.0207999999999999</v>
      </c>
      <c r="S23" s="62">
        <f t="shared" si="6"/>
        <v>22</v>
      </c>
    </row>
    <row r="24" spans="1:19" x14ac:dyDescent="0.3">
      <c r="A24" s="58" t="s">
        <v>1479</v>
      </c>
      <c r="B24" s="59">
        <f>VLOOKUP($A24,'Return Data'!$B$7:$R$2292,3,0)</f>
        <v>45014</v>
      </c>
      <c r="C24" s="60">
        <f>VLOOKUP($A24,'Return Data'!$B$7:$R$2292,4,0)</f>
        <v>0.28849999999999998</v>
      </c>
      <c r="D24" s="60">
        <f>VLOOKUP($A24,'Return Data'!$B$7:$R$2292,10,0)</f>
        <v>0</v>
      </c>
      <c r="E24" s="61">
        <f t="shared" si="0"/>
        <v>4</v>
      </c>
      <c r="F24" s="60">
        <f>VLOOKUP($A24,'Return Data'!$B$7:$R$2292,11,0)</f>
        <v>0</v>
      </c>
      <c r="G24" s="61">
        <f t="shared" si="1"/>
        <v>23</v>
      </c>
      <c r="H24" s="60">
        <f>VLOOKUP($A24,'Return Data'!$B$7:$R$2292,12,0)</f>
        <v>0</v>
      </c>
      <c r="I24" s="61">
        <f t="shared" si="2"/>
        <v>23</v>
      </c>
      <c r="J24" s="60">
        <f>VLOOKUP($A24,'Return Data'!$B$7:$R$2292,13,0)</f>
        <v>0</v>
      </c>
      <c r="K24" s="61">
        <f t="shared" si="3"/>
        <v>20</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45014</v>
      </c>
      <c r="C25" s="60">
        <f>VLOOKUP($A25,'Return Data'!$B$7:$R$2292,4,0)</f>
        <v>41.031500000000001</v>
      </c>
      <c r="D25" s="60">
        <f>VLOOKUP($A25,'Return Data'!$B$7:$R$2292,10,0)</f>
        <v>0.1971</v>
      </c>
      <c r="E25" s="61">
        <f t="shared" si="0"/>
        <v>2</v>
      </c>
      <c r="F25" s="60">
        <f>VLOOKUP($A25,'Return Data'!$B$7:$R$2292,11,0)</f>
        <v>2.3548</v>
      </c>
      <c r="G25" s="61">
        <f t="shared" si="1"/>
        <v>5</v>
      </c>
      <c r="H25" s="60">
        <f>VLOOKUP($A25,'Return Data'!$B$7:$R$2292,12,0)</f>
        <v>4.2794999999999996</v>
      </c>
      <c r="I25" s="61">
        <f t="shared" si="2"/>
        <v>19</v>
      </c>
      <c r="J25" s="60">
        <f>VLOOKUP($A25,'Return Data'!$B$7:$R$2292,13,0)</f>
        <v>3.3281000000000001</v>
      </c>
      <c r="K25" s="61">
        <f t="shared" si="3"/>
        <v>6</v>
      </c>
      <c r="L25" s="60">
        <f>VLOOKUP($A25,'Return Data'!$B$7:$R$2292,17,0)</f>
        <v>6.8033999999999999</v>
      </c>
      <c r="M25" s="61">
        <f t="shared" si="4"/>
        <v>7</v>
      </c>
      <c r="N25" s="60">
        <f>VLOOKUP($A25,'Return Data'!$B$7:$R$2292,14,0)</f>
        <v>11.336600000000001</v>
      </c>
      <c r="O25" s="61">
        <f t="shared" si="5"/>
        <v>13</v>
      </c>
      <c r="P25" s="60">
        <f>VLOOKUP($A25,'Return Data'!$B$7:$R$2292,15,0)</f>
        <v>6.8067000000000002</v>
      </c>
      <c r="Q25" s="61">
        <f t="shared" si="7"/>
        <v>9</v>
      </c>
      <c r="R25" s="60">
        <f>VLOOKUP($A25,'Return Data'!$B$7:$R$2292,16,0)</f>
        <v>7.6481000000000003</v>
      </c>
      <c r="S25" s="62">
        <f t="shared" si="6"/>
        <v>7</v>
      </c>
    </row>
    <row r="26" spans="1:19" x14ac:dyDescent="0.3">
      <c r="A26" s="58" t="s">
        <v>1482</v>
      </c>
      <c r="B26" s="59">
        <f>VLOOKUP($A26,'Return Data'!$B$7:$R$2292,3,0)</f>
        <v>45014</v>
      </c>
      <c r="C26" s="60">
        <f>VLOOKUP($A26,'Return Data'!$B$7:$R$2292,4,0)</f>
        <v>17.485199999999999</v>
      </c>
      <c r="D26" s="60">
        <f>VLOOKUP($A26,'Return Data'!$B$7:$R$2292,10,0)</f>
        <v>-1.0771999999999999</v>
      </c>
      <c r="E26" s="61">
        <f t="shared" si="0"/>
        <v>13</v>
      </c>
      <c r="F26" s="60">
        <f>VLOOKUP($A26,'Return Data'!$B$7:$R$2292,11,0)</f>
        <v>0.33629999999999999</v>
      </c>
      <c r="G26" s="61">
        <f t="shared" si="1"/>
        <v>20</v>
      </c>
      <c r="H26" s="60">
        <f>VLOOKUP($A26,'Return Data'!$B$7:$R$2292,12,0)</f>
        <v>5.1570999999999998</v>
      </c>
      <c r="I26" s="61">
        <f t="shared" si="2"/>
        <v>8</v>
      </c>
      <c r="J26" s="60">
        <f>VLOOKUP($A26,'Return Data'!$B$7:$R$2292,13,0)</f>
        <v>0.98350000000000004</v>
      </c>
      <c r="K26" s="61">
        <f t="shared" si="3"/>
        <v>17</v>
      </c>
      <c r="L26" s="60">
        <f>VLOOKUP($A26,'Return Data'!$B$7:$R$2292,17,0)</f>
        <v>5.6210000000000004</v>
      </c>
      <c r="M26" s="61">
        <f t="shared" si="4"/>
        <v>13</v>
      </c>
      <c r="N26" s="60">
        <f>VLOOKUP($A26,'Return Data'!$B$7:$R$2292,14,0)</f>
        <v>13.773999999999999</v>
      </c>
      <c r="O26" s="61">
        <f t="shared" si="5"/>
        <v>8</v>
      </c>
      <c r="P26" s="60">
        <f>VLOOKUP($A26,'Return Data'!$B$7:$R$2292,15,0)</f>
        <v>7.1045999999999996</v>
      </c>
      <c r="Q26" s="61">
        <f t="shared" si="7"/>
        <v>7</v>
      </c>
      <c r="R26" s="60">
        <f>VLOOKUP($A26,'Return Data'!$B$7:$R$2292,16,0)</f>
        <v>7.3834999999999997</v>
      </c>
      <c r="S26" s="62">
        <f t="shared" si="6"/>
        <v>12</v>
      </c>
    </row>
    <row r="27" spans="1:19" x14ac:dyDescent="0.3">
      <c r="A27" s="58" t="s">
        <v>1782</v>
      </c>
      <c r="B27" s="59">
        <f>VLOOKUP($A27,'Return Data'!$B$7:$R$2292,3,0)</f>
        <v>45014</v>
      </c>
      <c r="C27" s="60">
        <f>VLOOKUP($A27,'Return Data'!$B$7:$R$2292,4,0)</f>
        <v>50.877099999999999</v>
      </c>
      <c r="D27" s="60">
        <f>VLOOKUP($A27,'Return Data'!$B$7:$R$2292,10,0)</f>
        <v>-2.5137</v>
      </c>
      <c r="E27" s="61">
        <f t="shared" si="0"/>
        <v>21</v>
      </c>
      <c r="F27" s="60">
        <f>VLOOKUP($A27,'Return Data'!$B$7:$R$2292,11,0)</f>
        <v>0.43070000000000003</v>
      </c>
      <c r="G27" s="61">
        <f t="shared" si="1"/>
        <v>19</v>
      </c>
      <c r="H27" s="60">
        <f>VLOOKUP($A27,'Return Data'!$B$7:$R$2292,12,0)</f>
        <v>4.4179000000000004</v>
      </c>
      <c r="I27" s="61">
        <f t="shared" si="2"/>
        <v>14</v>
      </c>
      <c r="J27" s="60">
        <f>VLOOKUP($A27,'Return Data'!$B$7:$R$2292,13,0)</f>
        <v>1.9148000000000001</v>
      </c>
      <c r="K27" s="61">
        <f t="shared" si="3"/>
        <v>13</v>
      </c>
      <c r="L27" s="60">
        <f>VLOOKUP($A27,'Return Data'!$B$7:$R$2292,17,0)</f>
        <v>7.8270999999999997</v>
      </c>
      <c r="M27" s="61">
        <f t="shared" si="4"/>
        <v>4</v>
      </c>
      <c r="N27" s="60">
        <f>VLOOKUP($A27,'Return Data'!$B$7:$R$2292,14,0)</f>
        <v>14.969799999999999</v>
      </c>
      <c r="O27" s="61">
        <f t="shared" si="5"/>
        <v>4</v>
      </c>
      <c r="P27" s="60">
        <f>VLOOKUP($A27,'Return Data'!$B$7:$R$2292,15,0)</f>
        <v>8.2003000000000004</v>
      </c>
      <c r="Q27" s="61">
        <f t="shared" si="7"/>
        <v>1</v>
      </c>
      <c r="R27" s="60">
        <f>VLOOKUP($A27,'Return Data'!$B$7:$R$2292,16,0)</f>
        <v>8.1097000000000001</v>
      </c>
      <c r="S27" s="62">
        <f t="shared" si="6"/>
        <v>4</v>
      </c>
    </row>
    <row r="28" spans="1:19" x14ac:dyDescent="0.3">
      <c r="A28" s="58" t="s">
        <v>1483</v>
      </c>
      <c r="B28" s="59">
        <f>VLOOKUP($A28,'Return Data'!$B$7:$R$2292,3,0)</f>
        <v>45014</v>
      </c>
      <c r="C28" s="60">
        <f>VLOOKUP($A28,'Return Data'!$B$7:$R$2292,4,0)</f>
        <v>55.558663968959998</v>
      </c>
      <c r="D28" s="60">
        <f>VLOOKUP($A28,'Return Data'!$B$7:$R$2292,10,0)</f>
        <v>-0.94830000000000003</v>
      </c>
      <c r="E28" s="61">
        <f t="shared" si="0"/>
        <v>11</v>
      </c>
      <c r="F28" s="60">
        <f>VLOOKUP($A28,'Return Data'!$B$7:$R$2292,11,0)</f>
        <v>1.891</v>
      </c>
      <c r="G28" s="61">
        <f t="shared" si="1"/>
        <v>8</v>
      </c>
      <c r="H28" s="60">
        <f>VLOOKUP($A28,'Return Data'!$B$7:$R$2292,12,0)</f>
        <v>4.5057</v>
      </c>
      <c r="I28" s="61">
        <f t="shared" si="2"/>
        <v>12</v>
      </c>
      <c r="J28" s="60">
        <f>VLOOKUP($A28,'Return Data'!$B$7:$R$2292,13,0)</f>
        <v>1.8557999999999999</v>
      </c>
      <c r="K28" s="61">
        <f t="shared" si="3"/>
        <v>14</v>
      </c>
      <c r="L28" s="60">
        <f>VLOOKUP($A28,'Return Data'!$B$7:$R$2292,17,0)</f>
        <v>5.2648999999999999</v>
      </c>
      <c r="M28" s="61">
        <f t="shared" si="4"/>
        <v>15</v>
      </c>
      <c r="N28" s="60">
        <f>VLOOKUP($A28,'Return Data'!$B$7:$R$2292,14,0)</f>
        <v>10.784000000000001</v>
      </c>
      <c r="O28" s="61">
        <f t="shared" si="5"/>
        <v>19</v>
      </c>
      <c r="P28" s="60">
        <f>VLOOKUP($A28,'Return Data'!$B$7:$R$2292,15,0)</f>
        <v>6.3224999999999998</v>
      </c>
      <c r="Q28" s="61">
        <f t="shared" si="7"/>
        <v>11</v>
      </c>
      <c r="R28" s="60">
        <f>VLOOKUP($A28,'Return Data'!$B$7:$R$2292,16,0)</f>
        <v>7.5420999999999996</v>
      </c>
      <c r="S28" s="62">
        <f t="shared" si="6"/>
        <v>8</v>
      </c>
    </row>
    <row r="29" spans="1:19" x14ac:dyDescent="0.3">
      <c r="A29" s="58" t="s">
        <v>1484</v>
      </c>
      <c r="B29" s="59">
        <f>VLOOKUP($A29,'Return Data'!$B$7:$R$2292,3,0)</f>
        <v>45014</v>
      </c>
      <c r="C29" s="60">
        <f>VLOOKUP($A29,'Return Data'!$B$7:$R$2292,4,0)</f>
        <v>13.34</v>
      </c>
      <c r="D29" s="60">
        <f>VLOOKUP($A29,'Return Data'!$B$7:$R$2292,10,0)</f>
        <v>-1.4043000000000001</v>
      </c>
      <c r="E29" s="61">
        <f t="shared" si="0"/>
        <v>16</v>
      </c>
      <c r="F29" s="60">
        <f>VLOOKUP($A29,'Return Data'!$B$7:$R$2292,11,0)</f>
        <v>1.5221</v>
      </c>
      <c r="G29" s="61">
        <f t="shared" si="1"/>
        <v>10</v>
      </c>
      <c r="H29" s="60">
        <f>VLOOKUP($A29,'Return Data'!$B$7:$R$2292,12,0)</f>
        <v>4.3818000000000001</v>
      </c>
      <c r="I29" s="61">
        <f t="shared" si="2"/>
        <v>17</v>
      </c>
      <c r="J29" s="60">
        <f>VLOOKUP($A29,'Return Data'!$B$7:$R$2292,13,0)</f>
        <v>1.214</v>
      </c>
      <c r="K29" s="61">
        <f t="shared" si="3"/>
        <v>16</v>
      </c>
      <c r="L29" s="60">
        <f>VLOOKUP($A29,'Return Data'!$B$7:$R$2292,17,0)</f>
        <v>3.9144000000000001</v>
      </c>
      <c r="M29" s="61">
        <f t="shared" si="4"/>
        <v>20</v>
      </c>
      <c r="N29" s="60">
        <f>VLOOKUP($A29,'Return Data'!$B$7:$R$2292,14,0)</f>
        <v>10.1366</v>
      </c>
      <c r="O29" s="61">
        <f t="shared" si="5"/>
        <v>20</v>
      </c>
      <c r="P29" s="60"/>
      <c r="Q29" s="61"/>
      <c r="R29" s="60">
        <f>VLOOKUP($A29,'Return Data'!$B$7:$R$2292,16,0)</f>
        <v>6.4100999999999999</v>
      </c>
      <c r="S29" s="62">
        <f t="shared" si="6"/>
        <v>18</v>
      </c>
    </row>
    <row r="30" spans="1:19" x14ac:dyDescent="0.3">
      <c r="A30" s="58" t="s">
        <v>1485</v>
      </c>
      <c r="B30" s="59">
        <f>VLOOKUP($A30,'Return Data'!$B$7:$R$2292,3,0)</f>
        <v>45014</v>
      </c>
      <c r="C30" s="60">
        <f>VLOOKUP($A30,'Return Data'!$B$7:$R$2292,4,0)</f>
        <v>13.8256</v>
      </c>
      <c r="D30" s="60">
        <f>VLOOKUP($A30,'Return Data'!$B$7:$R$2292,10,0)</f>
        <v>-0.61099999999999999</v>
      </c>
      <c r="E30" s="61">
        <f t="shared" si="0"/>
        <v>7</v>
      </c>
      <c r="F30" s="60">
        <f>VLOOKUP($A30,'Return Data'!$B$7:$R$2292,11,0)</f>
        <v>3.6448</v>
      </c>
      <c r="G30" s="61">
        <f t="shared" si="1"/>
        <v>1</v>
      </c>
      <c r="H30" s="60">
        <f>VLOOKUP($A30,'Return Data'!$B$7:$R$2292,12,0)</f>
        <v>7.3015999999999996</v>
      </c>
      <c r="I30" s="61">
        <f t="shared" si="2"/>
        <v>1</v>
      </c>
      <c r="J30" s="60">
        <f>VLOOKUP($A30,'Return Data'!$B$7:$R$2292,13,0)</f>
        <v>4.9469000000000003</v>
      </c>
      <c r="K30" s="61">
        <f t="shared" si="3"/>
        <v>3</v>
      </c>
      <c r="L30" s="60">
        <f>VLOOKUP($A30,'Return Data'!$B$7:$R$2292,17,0)</f>
        <v>7.9679000000000002</v>
      </c>
      <c r="M30" s="61">
        <f t="shared" si="4"/>
        <v>3</v>
      </c>
      <c r="N30" s="60">
        <f>VLOOKUP($A30,'Return Data'!$B$7:$R$2292,14,0)</f>
        <v>13.978400000000001</v>
      </c>
      <c r="O30" s="61">
        <f t="shared" si="5"/>
        <v>7</v>
      </c>
      <c r="P30" s="60"/>
      <c r="Q30" s="61"/>
      <c r="R30" s="60">
        <f>VLOOKUP($A30,'Return Data'!$B$7:$R$2292,16,0)</f>
        <v>7.3276000000000003</v>
      </c>
      <c r="S30" s="62">
        <f t="shared" si="6"/>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-1.1131304347826088</v>
      </c>
      <c r="E32" s="69"/>
      <c r="F32" s="70">
        <f>AVERAGE(F8:F30)</f>
        <v>1.4839956521739137</v>
      </c>
      <c r="G32" s="69"/>
      <c r="H32" s="70">
        <f>AVERAGE(H8:H30)</f>
        <v>4.7647826086956524</v>
      </c>
      <c r="I32" s="69"/>
      <c r="J32" s="70">
        <f>AVERAGE(J8:J30)</f>
        <v>2.1818652173913042</v>
      </c>
      <c r="K32" s="69"/>
      <c r="L32" s="70">
        <f>AVERAGE(L8:L30)</f>
        <v>5.5810826086956524</v>
      </c>
      <c r="M32" s="69"/>
      <c r="N32" s="70">
        <f>AVERAGE(N8:N30)</f>
        <v>11.787391304347826</v>
      </c>
      <c r="O32" s="69"/>
      <c r="P32" s="70">
        <f>AVERAGE(P8:P30)</f>
        <v>6.0896647058823543</v>
      </c>
      <c r="Q32" s="69"/>
      <c r="R32" s="70">
        <f>AVERAGE(R8:R30)</f>
        <v>6.7921347826086942</v>
      </c>
      <c r="S32" s="71"/>
    </row>
    <row r="33" spans="1:19" x14ac:dyDescent="0.3">
      <c r="A33" s="68" t="s">
        <v>28</v>
      </c>
      <c r="B33" s="69"/>
      <c r="C33" s="69"/>
      <c r="D33" s="70">
        <f>MIN(D8:D30)</f>
        <v>-2.7683</v>
      </c>
      <c r="E33" s="69"/>
      <c r="F33" s="70">
        <f>MIN(F8:F30)</f>
        <v>0</v>
      </c>
      <c r="G33" s="69"/>
      <c r="H33" s="70">
        <f>MIN(H8:H30)</f>
        <v>0</v>
      </c>
      <c r="I33" s="69"/>
      <c r="J33" s="70">
        <f>MIN(J8:J30)</f>
        <v>-0.54720000000000002</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0.34250000000000003</v>
      </c>
      <c r="E34" s="73"/>
      <c r="F34" s="74">
        <f>MAX(F8:F30)</f>
        <v>3.6448</v>
      </c>
      <c r="G34" s="73"/>
      <c r="H34" s="74">
        <f>MAX(H8:H30)</f>
        <v>7.3015999999999996</v>
      </c>
      <c r="I34" s="73"/>
      <c r="J34" s="74">
        <f>MAX(J8:J30)</f>
        <v>5.3551000000000002</v>
      </c>
      <c r="K34" s="73"/>
      <c r="L34" s="74">
        <f>MAX(L8:L30)</f>
        <v>8.4393999999999991</v>
      </c>
      <c r="M34" s="73"/>
      <c r="N34" s="74">
        <f>MAX(N8:N30)</f>
        <v>15.156000000000001</v>
      </c>
      <c r="O34" s="73"/>
      <c r="P34" s="74">
        <f>MAX(P8:P30)</f>
        <v>8.2003000000000004</v>
      </c>
      <c r="Q34" s="73"/>
      <c r="R34" s="74">
        <f>MAX(R8:R30)</f>
        <v>9.6684999999999999</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45014</v>
      </c>
      <c r="C8" s="60">
        <f>VLOOKUP($A8,'Return Data'!$B$7:$R$2292,4,0)</f>
        <v>23.999700000000001</v>
      </c>
      <c r="D8" s="60">
        <f>VLOOKUP($A8,'Return Data'!$B$7:$R$2292,10,0)</f>
        <v>1.6321000000000001</v>
      </c>
      <c r="E8" s="61">
        <f t="shared" ref="E8:E32" si="0">RANK(D8,D$8:D$32,0)</f>
        <v>14</v>
      </c>
      <c r="F8" s="60">
        <f>VLOOKUP($A8,'Return Data'!$B$7:$R$2292,11,0)</f>
        <v>3.2235999999999998</v>
      </c>
      <c r="G8" s="61">
        <f t="shared" ref="G8:G32" si="1">RANK(F8,F$8:F$32,0)</f>
        <v>11</v>
      </c>
      <c r="H8" s="60">
        <f>VLOOKUP($A8,'Return Data'!$B$7:$R$2292,12,0)</f>
        <v>4.3964999999999996</v>
      </c>
      <c r="I8" s="61">
        <f t="shared" ref="I8:I32" si="2">RANK(H8,H$8:H$32,0)</f>
        <v>12</v>
      </c>
      <c r="J8" s="60">
        <f>VLOOKUP($A8,'Return Data'!$B$7:$R$2292,13,0)</f>
        <v>5.5149999999999997</v>
      </c>
      <c r="K8" s="61">
        <f t="shared" ref="K8:K32" si="3">RANK(J8,J$8:J$32,0)</f>
        <v>12</v>
      </c>
      <c r="L8" s="60">
        <f>VLOOKUP($A8,'Return Data'!$B$7:$R$2292,17,0)</f>
        <v>5.0084</v>
      </c>
      <c r="M8" s="61">
        <f t="shared" ref="M8:M32" si="4">RANK(L8,L$8:L$32,0)</f>
        <v>8</v>
      </c>
      <c r="N8" s="60">
        <f>VLOOKUP($A8,'Return Data'!$B$7:$R$2292,14,0)</f>
        <v>4.7525000000000004</v>
      </c>
      <c r="O8" s="61">
        <f t="shared" ref="O8:O23" si="5">RANK(N8,N$8:N$32,0)</f>
        <v>7</v>
      </c>
      <c r="P8" s="60">
        <f>VLOOKUP($A8,'Return Data'!$B$7:$R$2292,15,0)</f>
        <v>5.4873000000000003</v>
      </c>
      <c r="Q8" s="61">
        <f>RANK(P8,P$8:P$32,0)</f>
        <v>9</v>
      </c>
      <c r="R8" s="60">
        <f>VLOOKUP($A8,'Return Data'!$B$7:$R$2292,16,0)</f>
        <v>6.7728000000000002</v>
      </c>
      <c r="S8" s="62">
        <f t="shared" ref="S8:S32" si="6">RANK(R8,R$8:R$32,0)</f>
        <v>4</v>
      </c>
    </row>
    <row r="9" spans="1:20" x14ac:dyDescent="0.3">
      <c r="A9" s="58" t="s">
        <v>1487</v>
      </c>
      <c r="B9" s="59">
        <f>VLOOKUP($A9,'Return Data'!$B$7:$R$2292,3,0)</f>
        <v>45014</v>
      </c>
      <c r="C9" s="60">
        <f>VLOOKUP($A9,'Return Data'!$B$7:$R$2292,4,0)</f>
        <v>17.059100000000001</v>
      </c>
      <c r="D9" s="60">
        <f>VLOOKUP($A9,'Return Data'!$B$7:$R$2292,10,0)</f>
        <v>1.5846</v>
      </c>
      <c r="E9" s="61">
        <f t="shared" si="0"/>
        <v>17</v>
      </c>
      <c r="F9" s="60">
        <f>VLOOKUP($A9,'Return Data'!$B$7:$R$2292,11,0)</f>
        <v>3.1278999999999999</v>
      </c>
      <c r="G9" s="61">
        <f t="shared" si="1"/>
        <v>15</v>
      </c>
      <c r="H9" s="60">
        <f>VLOOKUP($A9,'Return Data'!$B$7:$R$2292,12,0)</f>
        <v>4.2248000000000001</v>
      </c>
      <c r="I9" s="61">
        <f t="shared" si="2"/>
        <v>17</v>
      </c>
      <c r="J9" s="60">
        <f>VLOOKUP($A9,'Return Data'!$B$7:$R$2292,13,0)</f>
        <v>5.4554</v>
      </c>
      <c r="K9" s="61">
        <f t="shared" si="3"/>
        <v>14</v>
      </c>
      <c r="L9" s="60">
        <f>VLOOKUP($A9,'Return Data'!$B$7:$R$2292,17,0)</f>
        <v>5.1223000000000001</v>
      </c>
      <c r="M9" s="61">
        <f t="shared" si="4"/>
        <v>5</v>
      </c>
      <c r="N9" s="60">
        <f>VLOOKUP($A9,'Return Data'!$B$7:$R$2292,14,0)</f>
        <v>4.7790999999999997</v>
      </c>
      <c r="O9" s="61">
        <f t="shared" si="5"/>
        <v>6</v>
      </c>
      <c r="P9" s="60">
        <f>VLOOKUP($A9,'Return Data'!$B$7:$R$2292,15,0)</f>
        <v>5.5407000000000002</v>
      </c>
      <c r="Q9" s="61">
        <f>RANK(P9,P$8:P$32,0)</f>
        <v>5</v>
      </c>
      <c r="R9" s="60">
        <f>VLOOKUP($A9,'Return Data'!$B$7:$R$2292,16,0)</f>
        <v>6.3864000000000001</v>
      </c>
      <c r="S9" s="62">
        <f t="shared" si="6"/>
        <v>10</v>
      </c>
    </row>
    <row r="10" spans="1:20" x14ac:dyDescent="0.3">
      <c r="A10" s="58" t="s">
        <v>2018</v>
      </c>
      <c r="B10" s="59">
        <f>VLOOKUP($A10,'Return Data'!$B$7:$R$2292,3,0)</f>
        <v>45014</v>
      </c>
      <c r="C10" s="60">
        <f>VLOOKUP($A10,'Return Data'!$B$7:$R$2292,4,0)</f>
        <v>29.4557</v>
      </c>
      <c r="D10" s="60">
        <f>VLOOKUP($A10,'Return Data'!$B$7:$R$2292,10,0)</f>
        <v>1.698</v>
      </c>
      <c r="E10" s="61">
        <f t="shared" si="0"/>
        <v>3</v>
      </c>
      <c r="F10" s="60">
        <f>VLOOKUP($A10,'Return Data'!$B$7:$R$2292,11,0)</f>
        <v>3.3043999999999998</v>
      </c>
      <c r="G10" s="61">
        <f t="shared" si="1"/>
        <v>6</v>
      </c>
      <c r="H10" s="60">
        <f>VLOOKUP($A10,'Return Data'!$B$7:$R$2292,12,0)</f>
        <v>4.4790999999999999</v>
      </c>
      <c r="I10" s="61">
        <f t="shared" si="2"/>
        <v>6</v>
      </c>
      <c r="J10" s="60">
        <f>VLOOKUP($A10,'Return Data'!$B$7:$R$2292,13,0)</f>
        <v>5.5911</v>
      </c>
      <c r="K10" s="61">
        <f t="shared" si="3"/>
        <v>7</v>
      </c>
      <c r="L10" s="60">
        <f>VLOOKUP($A10,'Return Data'!$B$7:$R$2292,17,0)</f>
        <v>4.9420999999999999</v>
      </c>
      <c r="M10" s="61">
        <f t="shared" si="4"/>
        <v>10</v>
      </c>
      <c r="N10" s="60">
        <f>VLOOKUP($A10,'Return Data'!$B$7:$R$2292,14,0)</f>
        <v>4.6794000000000002</v>
      </c>
      <c r="O10" s="61">
        <f t="shared" si="5"/>
        <v>11</v>
      </c>
      <c r="P10" s="60">
        <f>VLOOKUP($A10,'Return Data'!$B$7:$R$2292,15,0)</f>
        <v>5.4885999999999999</v>
      </c>
      <c r="Q10" s="61">
        <f>RANK(P10,P$8:P$32,0)</f>
        <v>8</v>
      </c>
      <c r="R10" s="60">
        <f>VLOOKUP($A10,'Return Data'!$B$7:$R$2292,16,0)</f>
        <v>6.7390999999999996</v>
      </c>
      <c r="S10" s="62">
        <f t="shared" si="6"/>
        <v>5</v>
      </c>
    </row>
    <row r="11" spans="1:20" x14ac:dyDescent="0.3">
      <c r="A11" s="58" t="s">
        <v>1884</v>
      </c>
      <c r="B11" s="59">
        <f>VLOOKUP($A11,'Return Data'!$B$7:$R$2292,3,0)</f>
        <v>45014</v>
      </c>
      <c r="C11" s="60">
        <f>VLOOKUP($A11,'Return Data'!$B$7:$R$2292,4,0)</f>
        <v>12.2599</v>
      </c>
      <c r="D11" s="60">
        <f>VLOOKUP($A11,'Return Data'!$B$7:$R$2292,10,0)</f>
        <v>1.2955000000000001</v>
      </c>
      <c r="E11" s="61">
        <f t="shared" si="0"/>
        <v>24</v>
      </c>
      <c r="F11" s="60">
        <f>VLOOKUP($A11,'Return Data'!$B$7:$R$2292,11,0)</f>
        <v>2.5417999999999998</v>
      </c>
      <c r="G11" s="61">
        <f t="shared" si="1"/>
        <v>24</v>
      </c>
      <c r="H11" s="60">
        <f>VLOOKUP($A11,'Return Data'!$B$7:$R$2292,12,0)</f>
        <v>3.3588</v>
      </c>
      <c r="I11" s="61">
        <f t="shared" si="2"/>
        <v>24</v>
      </c>
      <c r="J11" s="60">
        <f>VLOOKUP($A11,'Return Data'!$B$7:$R$2292,13,0)</f>
        <v>4.1684999999999999</v>
      </c>
      <c r="K11" s="61">
        <f t="shared" si="3"/>
        <v>24</v>
      </c>
      <c r="L11" s="60">
        <f>VLOOKUP($A11,'Return Data'!$B$7:$R$2292,17,0)</f>
        <v>3.5055000000000001</v>
      </c>
      <c r="M11" s="61">
        <f t="shared" si="4"/>
        <v>24</v>
      </c>
      <c r="N11" s="60">
        <f>VLOOKUP($A11,'Return Data'!$B$7:$R$2292,14,0)</f>
        <v>3.4403999999999999</v>
      </c>
      <c r="O11" s="61">
        <f t="shared" si="5"/>
        <v>20</v>
      </c>
      <c r="P11" s="60"/>
      <c r="Q11" s="61"/>
      <c r="R11" s="60">
        <f>VLOOKUP($A11,'Return Data'!$B$7:$R$2292,16,0)</f>
        <v>4.3539000000000003</v>
      </c>
      <c r="S11" s="62">
        <f t="shared" si="6"/>
        <v>22</v>
      </c>
    </row>
    <row r="12" spans="1:20" x14ac:dyDescent="0.3">
      <c r="A12" s="58" t="s">
        <v>1828</v>
      </c>
      <c r="B12" s="59">
        <f>VLOOKUP($A12,'Return Data'!$B$7:$R$2292,3,0)</f>
        <v>45014</v>
      </c>
      <c r="C12" s="60">
        <f>VLOOKUP($A12,'Return Data'!$B$7:$R$2292,4,0)</f>
        <v>14.2363</v>
      </c>
      <c r="D12" s="60">
        <f>VLOOKUP($A12,'Return Data'!$B$7:$R$2292,10,0)</f>
        <v>1.6057999999999999</v>
      </c>
      <c r="E12" s="61">
        <f t="shared" si="0"/>
        <v>16</v>
      </c>
      <c r="F12" s="60">
        <f>VLOOKUP($A12,'Return Data'!$B$7:$R$2292,11,0)</f>
        <v>3.1153</v>
      </c>
      <c r="G12" s="61">
        <f t="shared" si="1"/>
        <v>17</v>
      </c>
      <c r="H12" s="60">
        <f>VLOOKUP($A12,'Return Data'!$B$7:$R$2292,12,0)</f>
        <v>4.1425999999999998</v>
      </c>
      <c r="I12" s="61">
        <f t="shared" si="2"/>
        <v>20</v>
      </c>
      <c r="J12" s="60">
        <f>VLOOKUP($A12,'Return Data'!$B$7:$R$2292,13,0)</f>
        <v>5.1891999999999996</v>
      </c>
      <c r="K12" s="61">
        <f t="shared" si="3"/>
        <v>20</v>
      </c>
      <c r="L12" s="60">
        <f>VLOOKUP($A12,'Return Data'!$B$7:$R$2292,17,0)</f>
        <v>4.7199</v>
      </c>
      <c r="M12" s="61">
        <f t="shared" si="4"/>
        <v>18</v>
      </c>
      <c r="N12" s="60">
        <f>VLOOKUP($A12,'Return Data'!$B$7:$R$2292,14,0)</f>
        <v>4.5117000000000003</v>
      </c>
      <c r="O12" s="61">
        <f t="shared" si="5"/>
        <v>15</v>
      </c>
      <c r="P12" s="60">
        <f>VLOOKUP($A12,'Return Data'!$B$7:$R$2292,15,0)</f>
        <v>5.5339</v>
      </c>
      <c r="Q12" s="61">
        <f t="shared" ref="Q12:Q19" si="7">RANK(P12,P$8:P$32,0)</f>
        <v>6</v>
      </c>
      <c r="R12" s="60">
        <f>VLOOKUP($A12,'Return Data'!$B$7:$R$2292,16,0)</f>
        <v>5.8121</v>
      </c>
      <c r="S12" s="62">
        <f t="shared" si="6"/>
        <v>15</v>
      </c>
    </row>
    <row r="13" spans="1:20" x14ac:dyDescent="0.3">
      <c r="A13" s="58" t="s">
        <v>1488</v>
      </c>
      <c r="B13" s="59">
        <f>VLOOKUP($A13,'Return Data'!$B$7:$R$2292,3,0)</f>
        <v>45014</v>
      </c>
      <c r="C13" s="60">
        <f>VLOOKUP($A13,'Return Data'!$B$7:$R$2292,4,0)</f>
        <v>13.159000000000001</v>
      </c>
      <c r="D13" s="60">
        <f>VLOOKUP($A13,'Return Data'!$B$7:$R$2292,10,0)</f>
        <v>1.6689000000000001</v>
      </c>
      <c r="E13" s="61">
        <f t="shared" si="0"/>
        <v>8</v>
      </c>
      <c r="F13" s="60">
        <f>VLOOKUP($A13,'Return Data'!$B$7:$R$2292,11,0)</f>
        <v>3.3132000000000001</v>
      </c>
      <c r="G13" s="61">
        <f t="shared" si="1"/>
        <v>4</v>
      </c>
      <c r="H13" s="60">
        <f>VLOOKUP($A13,'Return Data'!$B$7:$R$2292,12,0)</f>
        <v>4.4614000000000003</v>
      </c>
      <c r="I13" s="61">
        <f t="shared" si="2"/>
        <v>8</v>
      </c>
      <c r="J13" s="60">
        <f>VLOOKUP($A13,'Return Data'!$B$7:$R$2292,13,0)</f>
        <v>5.5845000000000002</v>
      </c>
      <c r="K13" s="61">
        <f t="shared" si="3"/>
        <v>8</v>
      </c>
      <c r="L13" s="60">
        <f>VLOOKUP($A13,'Return Data'!$B$7:$R$2292,17,0)</f>
        <v>4.82</v>
      </c>
      <c r="M13" s="61">
        <f t="shared" si="4"/>
        <v>15</v>
      </c>
      <c r="N13" s="60">
        <f>VLOOKUP($A13,'Return Data'!$B$7:$R$2292,14,0)</f>
        <v>4.5223000000000004</v>
      </c>
      <c r="O13" s="61">
        <f t="shared" si="5"/>
        <v>14</v>
      </c>
      <c r="P13" s="60">
        <f>VLOOKUP($A13,'Return Data'!$B$7:$R$2292,15,0)</f>
        <v>5.3777999999999997</v>
      </c>
      <c r="Q13" s="61">
        <f t="shared" si="7"/>
        <v>12</v>
      </c>
      <c r="R13" s="60">
        <f>VLOOKUP($A13,'Return Data'!$B$7:$R$2292,16,0)</f>
        <v>5.4476000000000004</v>
      </c>
      <c r="S13" s="62">
        <f t="shared" si="6"/>
        <v>18</v>
      </c>
    </row>
    <row r="14" spans="1:20" x14ac:dyDescent="0.3">
      <c r="A14" s="58" t="s">
        <v>1489</v>
      </c>
      <c r="B14" s="59">
        <f>VLOOKUP($A14,'Return Data'!$B$7:$R$2292,3,0)</f>
        <v>45014</v>
      </c>
      <c r="C14" s="60">
        <f>VLOOKUP($A14,'Return Data'!$B$7:$R$2292,4,0)</f>
        <v>17.4238</v>
      </c>
      <c r="D14" s="60">
        <f>VLOOKUP($A14,'Return Data'!$B$7:$R$2292,10,0)</f>
        <v>1.6718</v>
      </c>
      <c r="E14" s="61">
        <f t="shared" si="0"/>
        <v>7</v>
      </c>
      <c r="F14" s="60">
        <f>VLOOKUP($A14,'Return Data'!$B$7:$R$2292,11,0)</f>
        <v>3.3109000000000002</v>
      </c>
      <c r="G14" s="61">
        <f t="shared" si="1"/>
        <v>5</v>
      </c>
      <c r="H14" s="60">
        <f>VLOOKUP($A14,'Return Data'!$B$7:$R$2292,12,0)</f>
        <v>4.5030999999999999</v>
      </c>
      <c r="I14" s="61">
        <f t="shared" si="2"/>
        <v>5</v>
      </c>
      <c r="J14" s="60">
        <f>VLOOKUP($A14,'Return Data'!$B$7:$R$2292,13,0)</f>
        <v>5.7698999999999998</v>
      </c>
      <c r="K14" s="61">
        <f t="shared" si="3"/>
        <v>4</v>
      </c>
      <c r="L14" s="60">
        <f>VLOOKUP($A14,'Return Data'!$B$7:$R$2292,17,0)</f>
        <v>5.2027000000000001</v>
      </c>
      <c r="M14" s="61">
        <f t="shared" si="4"/>
        <v>2</v>
      </c>
      <c r="N14" s="60">
        <f>VLOOKUP($A14,'Return Data'!$B$7:$R$2292,14,0)</f>
        <v>4.9057000000000004</v>
      </c>
      <c r="O14" s="61">
        <f t="shared" si="5"/>
        <v>4</v>
      </c>
      <c r="P14" s="60">
        <f>VLOOKUP($A14,'Return Data'!$B$7:$R$2292,15,0)</f>
        <v>5.7103999999999999</v>
      </c>
      <c r="Q14" s="61">
        <f t="shared" si="7"/>
        <v>1</v>
      </c>
      <c r="R14" s="60">
        <f>VLOOKUP($A14,'Return Data'!$B$7:$R$2292,16,0)</f>
        <v>6.5445000000000002</v>
      </c>
      <c r="S14" s="62">
        <f t="shared" si="6"/>
        <v>8</v>
      </c>
    </row>
    <row r="15" spans="1:20" x14ac:dyDescent="0.3">
      <c r="A15" s="58" t="s">
        <v>1490</v>
      </c>
      <c r="B15" s="59">
        <f>VLOOKUP($A15,'Return Data'!$B$7:$R$2292,3,0)</f>
        <v>45014</v>
      </c>
      <c r="C15" s="60">
        <f>VLOOKUP($A15,'Return Data'!$B$7:$R$2292,4,0)</f>
        <v>16.963000000000001</v>
      </c>
      <c r="D15" s="60">
        <f>VLOOKUP($A15,'Return Data'!$B$7:$R$2292,10,0)</f>
        <v>1.6722999999999999</v>
      </c>
      <c r="E15" s="61">
        <f t="shared" si="0"/>
        <v>6</v>
      </c>
      <c r="F15" s="60">
        <f>VLOOKUP($A15,'Return Data'!$B$7:$R$2292,11,0)</f>
        <v>3.2629000000000001</v>
      </c>
      <c r="G15" s="61">
        <f t="shared" si="1"/>
        <v>9</v>
      </c>
      <c r="H15" s="60">
        <f>VLOOKUP($A15,'Return Data'!$B$7:$R$2292,12,0)</f>
        <v>4.4261999999999997</v>
      </c>
      <c r="I15" s="61">
        <f t="shared" si="2"/>
        <v>11</v>
      </c>
      <c r="J15" s="60">
        <f>VLOOKUP($A15,'Return Data'!$B$7:$R$2292,13,0)</f>
        <v>5.5372000000000003</v>
      </c>
      <c r="K15" s="61">
        <f t="shared" si="3"/>
        <v>11</v>
      </c>
      <c r="L15" s="60">
        <f>VLOOKUP($A15,'Return Data'!$B$7:$R$2292,17,0)</f>
        <v>4.8669000000000002</v>
      </c>
      <c r="M15" s="61">
        <f t="shared" si="4"/>
        <v>14</v>
      </c>
      <c r="N15" s="60">
        <f>VLOOKUP($A15,'Return Data'!$B$7:$R$2292,14,0)</f>
        <v>4.5446</v>
      </c>
      <c r="O15" s="61">
        <f t="shared" si="5"/>
        <v>12</v>
      </c>
      <c r="P15" s="60">
        <f>VLOOKUP($A15,'Return Data'!$B$7:$R$2292,15,0)</f>
        <v>5.1847000000000003</v>
      </c>
      <c r="Q15" s="61">
        <f t="shared" si="7"/>
        <v>14</v>
      </c>
      <c r="R15" s="60">
        <f>VLOOKUP($A15,'Return Data'!$B$7:$R$2292,16,0)</f>
        <v>6.0475000000000003</v>
      </c>
      <c r="S15" s="62">
        <f t="shared" si="6"/>
        <v>14</v>
      </c>
    </row>
    <row r="16" spans="1:20" x14ac:dyDescent="0.3">
      <c r="A16" s="102" t="s">
        <v>1935</v>
      </c>
      <c r="B16" s="59">
        <f>VLOOKUP($A16,'Return Data'!$B$7:$R$2292,3,0)</f>
        <v>45014</v>
      </c>
      <c r="C16" s="60">
        <f>VLOOKUP($A16,'Return Data'!$B$7:$R$2292,4,0)</f>
        <v>17.1112</v>
      </c>
      <c r="D16" s="60">
        <f>VLOOKUP($A16,'Return Data'!$B$7:$R$2292,10,0)</f>
        <v>1.6509</v>
      </c>
      <c r="E16" s="61">
        <f t="shared" si="0"/>
        <v>11</v>
      </c>
      <c r="F16" s="60">
        <f>VLOOKUP($A16,'Return Data'!$B$7:$R$2292,11,0)</f>
        <v>3.1726999999999999</v>
      </c>
      <c r="G16" s="61">
        <f t="shared" si="1"/>
        <v>13</v>
      </c>
      <c r="H16" s="60">
        <f>VLOOKUP($A16,'Return Data'!$B$7:$R$2292,12,0)</f>
        <v>4.2920999999999996</v>
      </c>
      <c r="I16" s="61">
        <f t="shared" si="2"/>
        <v>14</v>
      </c>
      <c r="J16" s="60">
        <f>VLOOKUP($A16,'Return Data'!$B$7:$R$2292,13,0)</f>
        <v>5.3710000000000004</v>
      </c>
      <c r="K16" s="61">
        <f t="shared" si="3"/>
        <v>16</v>
      </c>
      <c r="L16" s="60">
        <f>VLOOKUP($A16,'Return Data'!$B$7:$R$2292,17,0)</f>
        <v>4.8089000000000004</v>
      </c>
      <c r="M16" s="61">
        <f t="shared" si="4"/>
        <v>16</v>
      </c>
      <c r="N16" s="60">
        <f>VLOOKUP($A16,'Return Data'!$B$7:$R$2292,14,0)</f>
        <v>4.742</v>
      </c>
      <c r="O16" s="61">
        <f t="shared" si="5"/>
        <v>8</v>
      </c>
      <c r="P16" s="60">
        <f>VLOOKUP($A16,'Return Data'!$B$7:$R$2292,15,0)</f>
        <v>5.5007999999999999</v>
      </c>
      <c r="Q16" s="61">
        <f t="shared" si="7"/>
        <v>7</v>
      </c>
      <c r="R16" s="60">
        <f>VLOOKUP($A16,'Return Data'!$B$7:$R$2292,16,0)</f>
        <v>6.3307000000000002</v>
      </c>
      <c r="S16" s="62">
        <f t="shared" si="6"/>
        <v>11</v>
      </c>
    </row>
    <row r="17" spans="1:19" x14ac:dyDescent="0.3">
      <c r="A17" s="58" t="s">
        <v>1491</v>
      </c>
      <c r="B17" s="59">
        <f>VLOOKUP($A17,'Return Data'!$B$7:$R$2292,3,0)</f>
        <v>45014</v>
      </c>
      <c r="C17" s="60">
        <f>VLOOKUP($A17,'Return Data'!$B$7:$R$2292,4,0)</f>
        <v>30.904399999999999</v>
      </c>
      <c r="D17" s="60">
        <f>VLOOKUP($A17,'Return Data'!$B$7:$R$2292,10,0)</f>
        <v>1.6368</v>
      </c>
      <c r="E17" s="61">
        <f t="shared" si="0"/>
        <v>12</v>
      </c>
      <c r="F17" s="60">
        <f>VLOOKUP($A17,'Return Data'!$B$7:$R$2292,11,0)</f>
        <v>3.2427999999999999</v>
      </c>
      <c r="G17" s="61">
        <f t="shared" si="1"/>
        <v>10</v>
      </c>
      <c r="H17" s="60">
        <f>VLOOKUP($A17,'Return Data'!$B$7:$R$2292,12,0)</f>
        <v>4.4539999999999997</v>
      </c>
      <c r="I17" s="61">
        <f t="shared" si="2"/>
        <v>9</v>
      </c>
      <c r="J17" s="60">
        <f>VLOOKUP($A17,'Return Data'!$B$7:$R$2292,13,0)</f>
        <v>5.5625999999999998</v>
      </c>
      <c r="K17" s="61">
        <f t="shared" si="3"/>
        <v>9</v>
      </c>
      <c r="L17" s="60">
        <f>VLOOKUP($A17,'Return Data'!$B$7:$R$2292,17,0)</f>
        <v>4.9806999999999997</v>
      </c>
      <c r="M17" s="61">
        <f t="shared" si="4"/>
        <v>9</v>
      </c>
      <c r="N17" s="60">
        <f>VLOOKUP($A17,'Return Data'!$B$7:$R$2292,14,0)</f>
        <v>4.7130000000000001</v>
      </c>
      <c r="O17" s="61">
        <f t="shared" si="5"/>
        <v>10</v>
      </c>
      <c r="P17" s="60">
        <f>VLOOKUP($A17,'Return Data'!$B$7:$R$2292,15,0)</f>
        <v>5.4722999999999997</v>
      </c>
      <c r="Q17" s="61">
        <f t="shared" si="7"/>
        <v>10</v>
      </c>
      <c r="R17" s="60">
        <f>VLOOKUP($A17,'Return Data'!$B$7:$R$2292,16,0)</f>
        <v>6.8525999999999998</v>
      </c>
      <c r="S17" s="62">
        <f t="shared" si="6"/>
        <v>3</v>
      </c>
    </row>
    <row r="18" spans="1:19" x14ac:dyDescent="0.3">
      <c r="A18" s="58" t="s">
        <v>1492</v>
      </c>
      <c r="B18" s="59">
        <f>VLOOKUP($A18,'Return Data'!$B$7:$R$2292,3,0)</f>
        <v>45014</v>
      </c>
      <c r="C18" s="60">
        <f>VLOOKUP($A18,'Return Data'!$B$7:$R$2292,4,0)</f>
        <v>15.8644</v>
      </c>
      <c r="D18" s="60">
        <f>VLOOKUP($A18,'Return Data'!$B$7:$R$2292,10,0)</f>
        <v>1.3512</v>
      </c>
      <c r="E18" s="61">
        <f t="shared" si="0"/>
        <v>23</v>
      </c>
      <c r="F18" s="60">
        <f>VLOOKUP($A18,'Return Data'!$B$7:$R$2292,11,0)</f>
        <v>2.6032000000000002</v>
      </c>
      <c r="G18" s="61">
        <f t="shared" si="1"/>
        <v>23</v>
      </c>
      <c r="H18" s="60">
        <f>VLOOKUP($A18,'Return Data'!$B$7:$R$2292,12,0)</f>
        <v>3.4765000000000001</v>
      </c>
      <c r="I18" s="61">
        <f t="shared" si="2"/>
        <v>23</v>
      </c>
      <c r="J18" s="60">
        <f>VLOOKUP($A18,'Return Data'!$B$7:$R$2292,13,0)</f>
        <v>4.2229000000000001</v>
      </c>
      <c r="K18" s="61">
        <f t="shared" si="3"/>
        <v>23</v>
      </c>
      <c r="L18" s="60">
        <f>VLOOKUP($A18,'Return Data'!$B$7:$R$2292,17,0)</f>
        <v>3.6231</v>
      </c>
      <c r="M18" s="61">
        <f t="shared" si="4"/>
        <v>23</v>
      </c>
      <c r="N18" s="60">
        <f>VLOOKUP($A18,'Return Data'!$B$7:$R$2292,14,0)</f>
        <v>3.3485</v>
      </c>
      <c r="O18" s="61">
        <f t="shared" si="5"/>
        <v>21</v>
      </c>
      <c r="P18" s="60">
        <f>VLOOKUP($A18,'Return Data'!$B$7:$R$2292,15,0)</f>
        <v>4.4950999999999999</v>
      </c>
      <c r="Q18" s="61">
        <f t="shared" si="7"/>
        <v>16</v>
      </c>
      <c r="R18" s="60">
        <f>VLOOKUP($A18,'Return Data'!$B$7:$R$2292,16,0)</f>
        <v>5.7321999999999997</v>
      </c>
      <c r="S18" s="62">
        <f t="shared" si="6"/>
        <v>16</v>
      </c>
    </row>
    <row r="19" spans="1:19" x14ac:dyDescent="0.3">
      <c r="A19" s="58" t="s">
        <v>1493</v>
      </c>
      <c r="B19" s="59">
        <f>VLOOKUP($A19,'Return Data'!$B$7:$R$2292,3,0)</f>
        <v>45014</v>
      </c>
      <c r="C19" s="60">
        <f>VLOOKUP($A19,'Return Data'!$B$7:$R$2292,4,0)</f>
        <v>28.908899999999999</v>
      </c>
      <c r="D19" s="60">
        <f>VLOOKUP($A19,'Return Data'!$B$7:$R$2292,10,0)</f>
        <v>1.7557</v>
      </c>
      <c r="E19" s="61">
        <f t="shared" si="0"/>
        <v>1</v>
      </c>
      <c r="F19" s="60">
        <f>VLOOKUP($A19,'Return Data'!$B$7:$R$2292,11,0)</f>
        <v>3.5708000000000002</v>
      </c>
      <c r="G19" s="61">
        <f t="shared" si="1"/>
        <v>1</v>
      </c>
      <c r="H19" s="60">
        <f>VLOOKUP($A19,'Return Data'!$B$7:$R$2292,12,0)</f>
        <v>4.9550000000000001</v>
      </c>
      <c r="I19" s="61">
        <f t="shared" si="2"/>
        <v>1</v>
      </c>
      <c r="J19" s="60">
        <f>VLOOKUP($A19,'Return Data'!$B$7:$R$2292,13,0)</f>
        <v>6.4804000000000004</v>
      </c>
      <c r="K19" s="61">
        <f t="shared" si="3"/>
        <v>1</v>
      </c>
      <c r="L19" s="60">
        <f>VLOOKUP($A19,'Return Data'!$B$7:$R$2292,17,0)</f>
        <v>5.4589999999999996</v>
      </c>
      <c r="M19" s="61">
        <f t="shared" si="4"/>
        <v>1</v>
      </c>
      <c r="N19" s="60">
        <f>VLOOKUP($A19,'Return Data'!$B$7:$R$2292,14,0)</f>
        <v>5.0583</v>
      </c>
      <c r="O19" s="61">
        <f t="shared" si="5"/>
        <v>1</v>
      </c>
      <c r="P19" s="60">
        <f>VLOOKUP($A19,'Return Data'!$B$7:$R$2292,15,0)</f>
        <v>5.6128999999999998</v>
      </c>
      <c r="Q19" s="61">
        <f t="shared" si="7"/>
        <v>3</v>
      </c>
      <c r="R19" s="60">
        <f>VLOOKUP($A19,'Return Data'!$B$7:$R$2292,16,0)</f>
        <v>6.7241999999999997</v>
      </c>
      <c r="S19" s="62">
        <f t="shared" si="6"/>
        <v>6</v>
      </c>
    </row>
    <row r="20" spans="1:19" x14ac:dyDescent="0.3">
      <c r="A20" s="58" t="s">
        <v>1494</v>
      </c>
      <c r="B20" s="59">
        <f>VLOOKUP($A20,'Return Data'!$B$7:$R$2292,3,0)</f>
        <v>45014</v>
      </c>
      <c r="C20" s="60">
        <f>VLOOKUP($A20,'Return Data'!$B$7:$R$2292,4,0)</f>
        <v>11.3817</v>
      </c>
      <c r="D20" s="60">
        <f>VLOOKUP($A20,'Return Data'!$B$7:$R$2292,10,0)</f>
        <v>1.1266</v>
      </c>
      <c r="E20" s="61">
        <f t="shared" si="0"/>
        <v>25</v>
      </c>
      <c r="F20" s="60">
        <f>VLOOKUP($A20,'Return Data'!$B$7:$R$2292,11,0)</f>
        <v>2.024</v>
      </c>
      <c r="G20" s="61">
        <f t="shared" si="1"/>
        <v>25</v>
      </c>
      <c r="H20" s="60">
        <f>VLOOKUP($A20,'Return Data'!$B$7:$R$2292,12,0)</f>
        <v>2.9291999999999998</v>
      </c>
      <c r="I20" s="61">
        <f t="shared" si="2"/>
        <v>25</v>
      </c>
      <c r="J20" s="60">
        <f>VLOOKUP($A20,'Return Data'!$B$7:$R$2292,13,0)</f>
        <v>3.7624</v>
      </c>
      <c r="K20" s="61">
        <f t="shared" si="3"/>
        <v>25</v>
      </c>
      <c r="L20" s="60">
        <f>VLOOKUP($A20,'Return Data'!$B$7:$R$2292,17,0)</f>
        <v>3.5011000000000001</v>
      </c>
      <c r="M20" s="61">
        <f t="shared" si="4"/>
        <v>25</v>
      </c>
      <c r="N20" s="60">
        <f>VLOOKUP($A20,'Return Data'!$B$7:$R$2292,14,0)</f>
        <v>3.2774999999999999</v>
      </c>
      <c r="O20" s="61">
        <f t="shared" si="5"/>
        <v>23</v>
      </c>
      <c r="P20" s="60"/>
      <c r="Q20" s="61"/>
      <c r="R20" s="60">
        <f>VLOOKUP($A20,'Return Data'!$B$7:$R$2292,16,0)</f>
        <v>3.7092999999999998</v>
      </c>
      <c r="S20" s="62">
        <f t="shared" si="6"/>
        <v>24</v>
      </c>
    </row>
    <row r="21" spans="1:19" x14ac:dyDescent="0.3">
      <c r="A21" s="58" t="s">
        <v>1495</v>
      </c>
      <c r="B21" s="59">
        <f>VLOOKUP($A21,'Return Data'!$B$7:$R$2292,3,0)</f>
        <v>45014</v>
      </c>
      <c r="C21" s="60">
        <f>VLOOKUP($A21,'Return Data'!$B$7:$R$2292,4,0)</f>
        <v>29.465699999999998</v>
      </c>
      <c r="D21" s="60">
        <f>VLOOKUP($A21,'Return Data'!$B$7:$R$2292,10,0)</f>
        <v>1.5782</v>
      </c>
      <c r="E21" s="61">
        <f t="shared" si="0"/>
        <v>18</v>
      </c>
      <c r="F21" s="60">
        <f>VLOOKUP($A21,'Return Data'!$B$7:$R$2292,11,0)</f>
        <v>3.0924999999999998</v>
      </c>
      <c r="G21" s="61">
        <f t="shared" si="1"/>
        <v>18</v>
      </c>
      <c r="H21" s="60">
        <f>VLOOKUP($A21,'Return Data'!$B$7:$R$2292,12,0)</f>
        <v>4.2332999999999998</v>
      </c>
      <c r="I21" s="61">
        <f t="shared" si="2"/>
        <v>16</v>
      </c>
      <c r="J21" s="60">
        <f>VLOOKUP($A21,'Return Data'!$B$7:$R$2292,13,0)</f>
        <v>5.2986000000000004</v>
      </c>
      <c r="K21" s="61">
        <f t="shared" si="3"/>
        <v>17</v>
      </c>
      <c r="L21" s="60">
        <f>VLOOKUP($A21,'Return Data'!$B$7:$R$2292,17,0)</f>
        <v>4.4458000000000002</v>
      </c>
      <c r="M21" s="61">
        <f t="shared" si="4"/>
        <v>20</v>
      </c>
      <c r="N21" s="60">
        <f>VLOOKUP($A21,'Return Data'!$B$7:$R$2292,14,0)</f>
        <v>3.7591999999999999</v>
      </c>
      <c r="O21" s="61">
        <f t="shared" si="5"/>
        <v>19</v>
      </c>
      <c r="P21" s="60">
        <f>VLOOKUP($A21,'Return Data'!$B$7:$R$2292,15,0)</f>
        <v>4.4926000000000004</v>
      </c>
      <c r="Q21" s="61">
        <f>RANK(P21,P$8:P$32,0)</f>
        <v>17</v>
      </c>
      <c r="R21" s="60">
        <f>VLOOKUP($A21,'Return Data'!$B$7:$R$2292,16,0)</f>
        <v>6.1649000000000003</v>
      </c>
      <c r="S21" s="62">
        <f t="shared" si="6"/>
        <v>12</v>
      </c>
    </row>
    <row r="22" spans="1:19" x14ac:dyDescent="0.3">
      <c r="A22" s="108" t="s">
        <v>1496</v>
      </c>
      <c r="B22" s="59">
        <f>VLOOKUP($A22,'Return Data'!$B$7:$R$2292,3,0)</f>
        <v>45014</v>
      </c>
      <c r="C22" s="60">
        <f>VLOOKUP($A22,'Return Data'!$B$7:$R$2292,4,0)</f>
        <v>33.489600000000003</v>
      </c>
      <c r="D22" s="60">
        <f>VLOOKUP($A22,'Return Data'!$B$7:$R$2292,10,0)</f>
        <v>1.6771</v>
      </c>
      <c r="E22" s="61">
        <f t="shared" si="0"/>
        <v>4</v>
      </c>
      <c r="F22" s="60">
        <f>VLOOKUP($A22,'Return Data'!$B$7:$R$2292,11,0)</f>
        <v>3.2902999999999998</v>
      </c>
      <c r="G22" s="61">
        <f t="shared" si="1"/>
        <v>7</v>
      </c>
      <c r="H22" s="60">
        <f>VLOOKUP($A22,'Return Data'!$B$7:$R$2292,12,0)</f>
        <v>4.5252999999999997</v>
      </c>
      <c r="I22" s="61">
        <f t="shared" si="2"/>
        <v>4</v>
      </c>
      <c r="J22" s="60">
        <f>VLOOKUP($A22,'Return Data'!$B$7:$R$2292,13,0)</f>
        <v>5.8132999999999999</v>
      </c>
      <c r="K22" s="61">
        <f t="shared" si="3"/>
        <v>2</v>
      </c>
      <c r="L22" s="60">
        <f>VLOOKUP($A22,'Return Data'!$B$7:$R$2292,17,0)</f>
        <v>5.1916000000000002</v>
      </c>
      <c r="M22" s="61">
        <f t="shared" si="4"/>
        <v>4</v>
      </c>
      <c r="N22" s="60">
        <f>VLOOKUP($A22,'Return Data'!$B$7:$R$2292,14,0)</f>
        <v>4.9085000000000001</v>
      </c>
      <c r="O22" s="61">
        <f t="shared" si="5"/>
        <v>3</v>
      </c>
      <c r="P22" s="60">
        <f>VLOOKUP($A22,'Return Data'!$B$7:$R$2292,15,0)</f>
        <v>5.5872000000000002</v>
      </c>
      <c r="Q22" s="61">
        <f>RANK(P22,P$8:P$32,0)</f>
        <v>4</v>
      </c>
      <c r="R22" s="60">
        <f>VLOOKUP($A22,'Return Data'!$B$7:$R$2292,16,0)</f>
        <v>6.8821000000000003</v>
      </c>
      <c r="S22" s="62">
        <f t="shared" si="6"/>
        <v>2</v>
      </c>
    </row>
    <row r="23" spans="1:19" x14ac:dyDescent="0.3">
      <c r="A23" s="58" t="s">
        <v>1497</v>
      </c>
      <c r="B23" s="59">
        <f>VLOOKUP($A23,'Return Data'!$B$7:$R$2292,3,0)</f>
        <v>45014</v>
      </c>
      <c r="C23" s="60">
        <f>VLOOKUP($A23,'Return Data'!$B$7:$R$2292,4,0)</f>
        <v>12.2311</v>
      </c>
      <c r="D23" s="60">
        <f>VLOOKUP($A23,'Return Data'!$B$7:$R$2292,10,0)</f>
        <v>1.6362000000000001</v>
      </c>
      <c r="E23" s="61">
        <f t="shared" si="0"/>
        <v>13</v>
      </c>
      <c r="F23" s="60">
        <f>VLOOKUP($A23,'Return Data'!$B$7:$R$2292,11,0)</f>
        <v>3.1177000000000001</v>
      </c>
      <c r="G23" s="61">
        <f t="shared" si="1"/>
        <v>16</v>
      </c>
      <c r="H23" s="60">
        <f>VLOOKUP($A23,'Return Data'!$B$7:$R$2292,12,0)</f>
        <v>4.3697999999999997</v>
      </c>
      <c r="I23" s="61">
        <f t="shared" si="2"/>
        <v>13</v>
      </c>
      <c r="J23" s="60">
        <f>VLOOKUP($A23,'Return Data'!$B$7:$R$2292,13,0)</f>
        <v>5.5552000000000001</v>
      </c>
      <c r="K23" s="61">
        <f t="shared" si="3"/>
        <v>10</v>
      </c>
      <c r="L23" s="60">
        <f>VLOOKUP($A23,'Return Data'!$B$7:$R$2292,17,0)</f>
        <v>4.9309000000000003</v>
      </c>
      <c r="M23" s="61">
        <f t="shared" si="4"/>
        <v>12</v>
      </c>
      <c r="N23" s="60">
        <f>VLOOKUP($A23,'Return Data'!$B$7:$R$2292,14,0)</f>
        <v>4.3795000000000002</v>
      </c>
      <c r="O23" s="61">
        <f t="shared" si="5"/>
        <v>18</v>
      </c>
      <c r="P23" s="60"/>
      <c r="Q23" s="61"/>
      <c r="R23" s="60">
        <f>VLOOKUP($A23,'Return Data'!$B$7:$R$2292,16,0)</f>
        <v>4.9417</v>
      </c>
      <c r="S23" s="62">
        <f t="shared" si="6"/>
        <v>20</v>
      </c>
    </row>
    <row r="24" spans="1:19" x14ac:dyDescent="0.3">
      <c r="A24" s="58" t="s">
        <v>1994</v>
      </c>
      <c r="B24" s="59">
        <f>VLOOKUP($A24,'Return Data'!$B$7:$R$2292,3,0)</f>
        <v>45014</v>
      </c>
      <c r="C24" s="60">
        <f>VLOOKUP($A24,'Return Data'!$B$7:$R$2292,4,0)</f>
        <v>11.0786</v>
      </c>
      <c r="D24" s="60">
        <f>VLOOKUP($A24,'Return Data'!$B$7:$R$2292,10,0)</f>
        <v>1.3678999999999999</v>
      </c>
      <c r="E24" s="61">
        <f t="shared" si="0"/>
        <v>22</v>
      </c>
      <c r="F24" s="60">
        <f>VLOOKUP($A24,'Return Data'!$B$7:$R$2292,11,0)</f>
        <v>2.7585000000000002</v>
      </c>
      <c r="G24" s="61">
        <f t="shared" si="1"/>
        <v>22</v>
      </c>
      <c r="H24" s="60">
        <f>VLOOKUP($A24,'Return Data'!$B$7:$R$2292,12,0)</f>
        <v>3.7507000000000001</v>
      </c>
      <c r="I24" s="61">
        <f t="shared" si="2"/>
        <v>22</v>
      </c>
      <c r="J24" s="60">
        <f>VLOOKUP($A24,'Return Data'!$B$7:$R$2292,13,0)</f>
        <v>4.8106999999999998</v>
      </c>
      <c r="K24" s="61">
        <f t="shared" si="3"/>
        <v>22</v>
      </c>
      <c r="L24" s="60">
        <f>VLOOKUP($A24,'Return Data'!$B$7:$R$2292,17,0)</f>
        <v>4.2110000000000003</v>
      </c>
      <c r="M24" s="61">
        <f t="shared" si="4"/>
        <v>21</v>
      </c>
      <c r="N24" s="60"/>
      <c r="O24" s="61"/>
      <c r="P24" s="60"/>
      <c r="Q24" s="61"/>
      <c r="R24" s="60">
        <f>VLOOKUP($A24,'Return Data'!$B$7:$R$2292,16,0)</f>
        <v>4.0269000000000004</v>
      </c>
      <c r="S24" s="62">
        <f t="shared" si="6"/>
        <v>23</v>
      </c>
    </row>
    <row r="25" spans="1:19" x14ac:dyDescent="0.3">
      <c r="A25" s="58" t="s">
        <v>1498</v>
      </c>
      <c r="B25" s="59">
        <f>VLOOKUP($A25,'Return Data'!$B$7:$R$2292,3,0)</f>
        <v>45014</v>
      </c>
      <c r="C25" s="60">
        <f>VLOOKUP($A25,'Return Data'!$B$7:$R$2292,4,0)</f>
        <v>11.339</v>
      </c>
      <c r="D25" s="60">
        <f>VLOOKUP($A25,'Return Data'!$B$7:$R$2292,10,0)</f>
        <v>1.6768000000000001</v>
      </c>
      <c r="E25" s="61">
        <f t="shared" si="0"/>
        <v>5</v>
      </c>
      <c r="F25" s="60">
        <f>VLOOKUP($A25,'Return Data'!$B$7:$R$2292,11,0)</f>
        <v>3.2038000000000002</v>
      </c>
      <c r="G25" s="61">
        <f t="shared" si="1"/>
        <v>12</v>
      </c>
      <c r="H25" s="60">
        <f>VLOOKUP($A25,'Return Data'!$B$7:$R$2292,12,0)</f>
        <v>4.4492000000000003</v>
      </c>
      <c r="I25" s="61">
        <f t="shared" si="2"/>
        <v>10</v>
      </c>
      <c r="J25" s="60">
        <f>VLOOKUP($A25,'Return Data'!$B$7:$R$2292,13,0)</f>
        <v>5.5084999999999997</v>
      </c>
      <c r="K25" s="61">
        <f t="shared" si="3"/>
        <v>13</v>
      </c>
      <c r="L25" s="60">
        <f>VLOOKUP($A25,'Return Data'!$B$7:$R$2292,17,0)</f>
        <v>4.9322999999999997</v>
      </c>
      <c r="M25" s="61">
        <f t="shared" si="4"/>
        <v>11</v>
      </c>
      <c r="N25" s="60"/>
      <c r="O25" s="61"/>
      <c r="P25" s="60"/>
      <c r="Q25" s="61"/>
      <c r="R25" s="60">
        <f>VLOOKUP($A25,'Return Data'!$B$7:$R$2292,16,0)</f>
        <v>4.6318999999999999</v>
      </c>
      <c r="S25" s="62">
        <f t="shared" si="6"/>
        <v>21</v>
      </c>
    </row>
    <row r="26" spans="1:19" x14ac:dyDescent="0.3">
      <c r="A26" s="58" t="s">
        <v>1499</v>
      </c>
      <c r="B26" s="59">
        <f>VLOOKUP($A26,'Return Data'!$B$7:$R$2292,3,0)</f>
        <v>45014</v>
      </c>
      <c r="C26" s="60">
        <f>VLOOKUP($A26,'Return Data'!$B$7:$R$2292,4,0)</f>
        <v>24.103000000000002</v>
      </c>
      <c r="D26" s="60">
        <f>VLOOKUP($A26,'Return Data'!$B$7:$R$2292,10,0)</f>
        <v>1.6660999999999999</v>
      </c>
      <c r="E26" s="61">
        <f t="shared" si="0"/>
        <v>10</v>
      </c>
      <c r="F26" s="60">
        <f>VLOOKUP($A26,'Return Data'!$B$7:$R$2292,11,0)</f>
        <v>3.2854000000000001</v>
      </c>
      <c r="G26" s="61">
        <f t="shared" si="1"/>
        <v>8</v>
      </c>
      <c r="H26" s="60">
        <f>VLOOKUP($A26,'Return Data'!$B$7:$R$2292,12,0)</f>
        <v>4.4730999999999996</v>
      </c>
      <c r="I26" s="61">
        <f t="shared" si="2"/>
        <v>7</v>
      </c>
      <c r="J26" s="60">
        <f>VLOOKUP($A26,'Return Data'!$B$7:$R$2292,13,0)</f>
        <v>5.6398999999999999</v>
      </c>
      <c r="K26" s="61">
        <f t="shared" si="3"/>
        <v>6</v>
      </c>
      <c r="L26" s="60">
        <f>VLOOKUP($A26,'Return Data'!$B$7:$R$2292,17,0)</f>
        <v>5.1058000000000003</v>
      </c>
      <c r="M26" s="61">
        <f t="shared" si="4"/>
        <v>6</v>
      </c>
      <c r="N26" s="60">
        <f>VLOOKUP($A26,'Return Data'!$B$7:$R$2292,14,0)</f>
        <v>4.8860000000000001</v>
      </c>
      <c r="O26" s="61">
        <f t="shared" ref="O26:O32" si="8">RANK(N26,N$8:N$32,0)</f>
        <v>5</v>
      </c>
      <c r="P26" s="60">
        <f>VLOOKUP($A26,'Return Data'!$B$7:$R$2292,15,0)</f>
        <v>5.6653000000000002</v>
      </c>
      <c r="Q26" s="61">
        <f>RANK(P26,P$8:P$32,0)</f>
        <v>2</v>
      </c>
      <c r="R26" s="60">
        <f>VLOOKUP($A26,'Return Data'!$B$7:$R$2292,16,0)</f>
        <v>6.9268999999999998</v>
      </c>
      <c r="S26" s="62">
        <f t="shared" si="6"/>
        <v>1</v>
      </c>
    </row>
    <row r="27" spans="1:19" x14ac:dyDescent="0.3">
      <c r="A27" s="58" t="s">
        <v>1500</v>
      </c>
      <c r="B27" s="59">
        <f>VLOOKUP($A27,'Return Data'!$B$7:$R$2292,3,0)</f>
        <v>45014</v>
      </c>
      <c r="C27" s="60">
        <f>VLOOKUP($A27,'Return Data'!$B$7:$R$2292,4,0)</f>
        <v>16.601099999999999</v>
      </c>
      <c r="D27" s="60">
        <f>VLOOKUP($A27,'Return Data'!$B$7:$R$2292,10,0)</f>
        <v>1.5401</v>
      </c>
      <c r="E27" s="61">
        <f t="shared" si="0"/>
        <v>19</v>
      </c>
      <c r="F27" s="60">
        <f>VLOOKUP($A27,'Return Data'!$B$7:$R$2292,11,0)</f>
        <v>3.028</v>
      </c>
      <c r="G27" s="61">
        <f t="shared" si="1"/>
        <v>20</v>
      </c>
      <c r="H27" s="60">
        <f>VLOOKUP($A27,'Return Data'!$B$7:$R$2292,12,0)</f>
        <v>4.1494</v>
      </c>
      <c r="I27" s="61">
        <f t="shared" si="2"/>
        <v>19</v>
      </c>
      <c r="J27" s="60">
        <f>VLOOKUP($A27,'Return Data'!$B$7:$R$2292,13,0)</f>
        <v>5.2333999999999996</v>
      </c>
      <c r="K27" s="61">
        <f t="shared" si="3"/>
        <v>18</v>
      </c>
      <c r="L27" s="60">
        <f>VLOOKUP($A27,'Return Data'!$B$7:$R$2292,17,0)</f>
        <v>4.7213000000000003</v>
      </c>
      <c r="M27" s="61">
        <f t="shared" si="4"/>
        <v>17</v>
      </c>
      <c r="N27" s="60">
        <f>VLOOKUP($A27,'Return Data'!$B$7:$R$2292,14,0)</f>
        <v>4.4469000000000003</v>
      </c>
      <c r="O27" s="61">
        <f t="shared" si="8"/>
        <v>16</v>
      </c>
      <c r="P27" s="60">
        <f>VLOOKUP($A27,'Return Data'!$B$7:$R$2292,15,0)</f>
        <v>5.1546000000000003</v>
      </c>
      <c r="Q27" s="61">
        <f>RANK(P27,P$8:P$32,0)</f>
        <v>15</v>
      </c>
      <c r="R27" s="60">
        <f>VLOOKUP($A27,'Return Data'!$B$7:$R$2292,16,0)</f>
        <v>6.0770999999999997</v>
      </c>
      <c r="S27" s="62">
        <f t="shared" si="6"/>
        <v>13</v>
      </c>
    </row>
    <row r="28" spans="1:19" x14ac:dyDescent="0.3">
      <c r="A28" s="58" t="s">
        <v>1501</v>
      </c>
      <c r="B28" s="59">
        <f>VLOOKUP($A28,'Return Data'!$B$7:$R$2292,3,0)</f>
        <v>45014</v>
      </c>
      <c r="C28" s="60">
        <f>VLOOKUP($A28,'Return Data'!$B$7:$R$2292,4,0)</f>
        <v>30.170300000000001</v>
      </c>
      <c r="D28" s="60">
        <f>VLOOKUP($A28,'Return Data'!$B$7:$R$2292,10,0)</f>
        <v>1.6667000000000001</v>
      </c>
      <c r="E28" s="61">
        <f t="shared" si="0"/>
        <v>9</v>
      </c>
      <c r="F28" s="60">
        <f>VLOOKUP($A28,'Return Data'!$B$7:$R$2292,11,0)</f>
        <v>3.3462999999999998</v>
      </c>
      <c r="G28" s="61">
        <f t="shared" si="1"/>
        <v>3</v>
      </c>
      <c r="H28" s="60">
        <f>VLOOKUP($A28,'Return Data'!$B$7:$R$2292,12,0)</f>
        <v>4.5753000000000004</v>
      </c>
      <c r="I28" s="61">
        <f t="shared" si="2"/>
        <v>2</v>
      </c>
      <c r="J28" s="60">
        <f>VLOOKUP($A28,'Return Data'!$B$7:$R$2292,13,0)</f>
        <v>5.7983000000000002</v>
      </c>
      <c r="K28" s="61">
        <f t="shared" si="3"/>
        <v>3</v>
      </c>
      <c r="L28" s="60">
        <f>VLOOKUP($A28,'Return Data'!$B$7:$R$2292,17,0)</f>
        <v>5.1967999999999996</v>
      </c>
      <c r="M28" s="61">
        <f t="shared" si="4"/>
        <v>3</v>
      </c>
      <c r="N28" s="60">
        <f>VLOOKUP($A28,'Return Data'!$B$7:$R$2292,14,0)</f>
        <v>4.5301</v>
      </c>
      <c r="O28" s="61">
        <f t="shared" si="8"/>
        <v>13</v>
      </c>
      <c r="P28" s="60">
        <f>VLOOKUP($A28,'Return Data'!$B$7:$R$2292,15,0)</f>
        <v>5.3186</v>
      </c>
      <c r="Q28" s="61">
        <f>RANK(P28,P$8:P$32,0)</f>
        <v>13</v>
      </c>
      <c r="R28" s="60">
        <f>VLOOKUP($A28,'Return Data'!$B$7:$R$2292,16,0)</f>
        <v>6.5974000000000004</v>
      </c>
      <c r="S28" s="62">
        <f t="shared" si="6"/>
        <v>7</v>
      </c>
    </row>
    <row r="29" spans="1:19" x14ac:dyDescent="0.3">
      <c r="A29" s="58" t="s">
        <v>1502</v>
      </c>
      <c r="B29" s="59">
        <f>VLOOKUP($A29,'Return Data'!$B$7:$R$2292,3,0)</f>
        <v>45014</v>
      </c>
      <c r="C29" s="60">
        <f>VLOOKUP($A29,'Return Data'!$B$7:$R$2292,4,0)</f>
        <v>12.8619</v>
      </c>
      <c r="D29" s="60">
        <f>VLOOKUP($A29,'Return Data'!$B$7:$R$2292,10,0)</f>
        <v>1.3986000000000001</v>
      </c>
      <c r="E29" s="61">
        <f t="shared" si="0"/>
        <v>21</v>
      </c>
      <c r="F29" s="60">
        <f>VLOOKUP($A29,'Return Data'!$B$7:$R$2292,11,0)</f>
        <v>2.9750999999999999</v>
      </c>
      <c r="G29" s="61">
        <f t="shared" si="1"/>
        <v>21</v>
      </c>
      <c r="H29" s="60">
        <f>VLOOKUP($A29,'Return Data'!$B$7:$R$2292,12,0)</f>
        <v>4.1204999999999998</v>
      </c>
      <c r="I29" s="61">
        <f t="shared" si="2"/>
        <v>21</v>
      </c>
      <c r="J29" s="60">
        <f>VLOOKUP($A29,'Return Data'!$B$7:$R$2292,13,0)</f>
        <v>5.2064000000000004</v>
      </c>
      <c r="K29" s="61">
        <f t="shared" si="3"/>
        <v>19</v>
      </c>
      <c r="L29" s="60">
        <f>VLOOKUP($A29,'Return Data'!$B$7:$R$2292,17,0)</f>
        <v>3.9843999999999999</v>
      </c>
      <c r="M29" s="61">
        <f t="shared" si="4"/>
        <v>22</v>
      </c>
      <c r="N29" s="60">
        <f>VLOOKUP($A29,'Return Data'!$B$7:$R$2292,14,0)</f>
        <v>3.3077999999999999</v>
      </c>
      <c r="O29" s="61">
        <f t="shared" si="8"/>
        <v>22</v>
      </c>
      <c r="P29" s="60">
        <f>VLOOKUP($A29,'Return Data'!$B$7:$R$2292,15,0)</f>
        <v>2.7075</v>
      </c>
      <c r="Q29" s="61">
        <f>RANK(P29,P$8:P$32,0)</f>
        <v>18</v>
      </c>
      <c r="R29" s="60">
        <f>VLOOKUP($A29,'Return Data'!$B$7:$R$2292,16,0)</f>
        <v>3.6932999999999998</v>
      </c>
      <c r="S29" s="62">
        <f t="shared" si="6"/>
        <v>25</v>
      </c>
    </row>
    <row r="30" spans="1:19" x14ac:dyDescent="0.3">
      <c r="A30" s="58" t="s">
        <v>1503</v>
      </c>
      <c r="B30" s="59">
        <f>VLOOKUP($A30,'Return Data'!$B$7:$R$2292,3,0)</f>
        <v>45014</v>
      </c>
      <c r="C30" s="60">
        <f>VLOOKUP($A30,'Return Data'!$B$7:$R$2292,4,0)</f>
        <v>12.6592</v>
      </c>
      <c r="D30" s="60">
        <f>VLOOKUP($A30,'Return Data'!$B$7:$R$2292,10,0)</f>
        <v>1.7203999999999999</v>
      </c>
      <c r="E30" s="61">
        <f t="shared" si="0"/>
        <v>2</v>
      </c>
      <c r="F30" s="60">
        <f>VLOOKUP($A30,'Return Data'!$B$7:$R$2292,11,0)</f>
        <v>3.3472</v>
      </c>
      <c r="G30" s="61">
        <f t="shared" si="1"/>
        <v>2</v>
      </c>
      <c r="H30" s="60">
        <f>VLOOKUP($A30,'Return Data'!$B$7:$R$2292,12,0)</f>
        <v>4.5627000000000004</v>
      </c>
      <c r="I30" s="61">
        <f t="shared" si="2"/>
        <v>3</v>
      </c>
      <c r="J30" s="60">
        <f>VLOOKUP($A30,'Return Data'!$B$7:$R$2292,13,0)</f>
        <v>5.6826999999999996</v>
      </c>
      <c r="K30" s="61">
        <f t="shared" si="3"/>
        <v>5</v>
      </c>
      <c r="L30" s="60">
        <f>VLOOKUP($A30,'Return Data'!$B$7:$R$2292,17,0)</f>
        <v>5.0815000000000001</v>
      </c>
      <c r="M30" s="61">
        <f t="shared" si="4"/>
        <v>7</v>
      </c>
      <c r="N30" s="60">
        <f>VLOOKUP($A30,'Return Data'!$B$7:$R$2292,14,0)</f>
        <v>4.9711999999999996</v>
      </c>
      <c r="O30" s="61">
        <f t="shared" si="8"/>
        <v>2</v>
      </c>
      <c r="P30" s="60"/>
      <c r="Q30" s="61"/>
      <c r="R30" s="60">
        <f>VLOOKUP($A30,'Return Data'!$B$7:$R$2292,16,0)</f>
        <v>5.6646999999999998</v>
      </c>
      <c r="S30" s="62">
        <f t="shared" si="6"/>
        <v>17</v>
      </c>
    </row>
    <row r="31" spans="1:19" x14ac:dyDescent="0.3">
      <c r="A31" s="58" t="s">
        <v>1504</v>
      </c>
      <c r="B31" s="59">
        <f>VLOOKUP($A31,'Return Data'!$B$7:$R$2292,3,0)</f>
        <v>45014</v>
      </c>
      <c r="C31" s="60">
        <f>VLOOKUP($A31,'Return Data'!$B$7:$R$2292,4,0)</f>
        <v>12.2318</v>
      </c>
      <c r="D31" s="60">
        <f>VLOOKUP($A31,'Return Data'!$B$7:$R$2292,10,0)</f>
        <v>1.5062</v>
      </c>
      <c r="E31" s="61">
        <f t="shared" si="0"/>
        <v>20</v>
      </c>
      <c r="F31" s="60">
        <f>VLOOKUP($A31,'Return Data'!$B$7:$R$2292,11,0)</f>
        <v>3.0636000000000001</v>
      </c>
      <c r="G31" s="61">
        <f t="shared" si="1"/>
        <v>19</v>
      </c>
      <c r="H31" s="60">
        <f>VLOOKUP($A31,'Return Data'!$B$7:$R$2292,12,0)</f>
        <v>4.1829000000000001</v>
      </c>
      <c r="I31" s="61">
        <f t="shared" si="2"/>
        <v>18</v>
      </c>
      <c r="J31" s="60">
        <f>VLOOKUP($A31,'Return Data'!$B$7:$R$2292,13,0)</f>
        <v>4.9173999999999998</v>
      </c>
      <c r="K31" s="61">
        <f t="shared" si="3"/>
        <v>21</v>
      </c>
      <c r="L31" s="60">
        <f>VLOOKUP($A31,'Return Data'!$B$7:$R$2292,17,0)</f>
        <v>4.6311999999999998</v>
      </c>
      <c r="M31" s="61">
        <f t="shared" si="4"/>
        <v>19</v>
      </c>
      <c r="N31" s="60">
        <f>VLOOKUP($A31,'Return Data'!$B$7:$R$2292,14,0)</f>
        <v>4.4024999999999999</v>
      </c>
      <c r="O31" s="61">
        <f t="shared" si="8"/>
        <v>17</v>
      </c>
      <c r="P31" s="60"/>
      <c r="Q31" s="61"/>
      <c r="R31" s="60">
        <f>VLOOKUP($A31,'Return Data'!$B$7:$R$2292,16,0)</f>
        <v>5.0311000000000003</v>
      </c>
      <c r="S31" s="62">
        <f t="shared" si="6"/>
        <v>19</v>
      </c>
    </row>
    <row r="32" spans="1:19" x14ac:dyDescent="0.3">
      <c r="A32" s="58" t="s">
        <v>1505</v>
      </c>
      <c r="B32" s="59">
        <f>VLOOKUP($A32,'Return Data'!$B$7:$R$2292,3,0)</f>
        <v>45014</v>
      </c>
      <c r="C32" s="60">
        <f>VLOOKUP($A32,'Return Data'!$B$7:$R$2292,4,0)</f>
        <v>31.3062</v>
      </c>
      <c r="D32" s="60">
        <f>VLOOKUP($A32,'Return Data'!$B$7:$R$2292,10,0)</f>
        <v>1.6279999999999999</v>
      </c>
      <c r="E32" s="61">
        <f t="shared" si="0"/>
        <v>15</v>
      </c>
      <c r="F32" s="60">
        <f>VLOOKUP($A32,'Return Data'!$B$7:$R$2292,11,0)</f>
        <v>3.1713</v>
      </c>
      <c r="G32" s="61">
        <f t="shared" si="1"/>
        <v>14</v>
      </c>
      <c r="H32" s="60">
        <f>VLOOKUP($A32,'Return Data'!$B$7:$R$2292,12,0)</f>
        <v>4.2404000000000002</v>
      </c>
      <c r="I32" s="61">
        <f t="shared" si="2"/>
        <v>15</v>
      </c>
      <c r="J32" s="60">
        <f>VLOOKUP($A32,'Return Data'!$B$7:$R$2292,13,0)</f>
        <v>5.3886000000000003</v>
      </c>
      <c r="K32" s="61">
        <f t="shared" si="3"/>
        <v>15</v>
      </c>
      <c r="L32" s="60">
        <f>VLOOKUP($A32,'Return Data'!$B$7:$R$2292,17,0)</f>
        <v>4.9139999999999997</v>
      </c>
      <c r="M32" s="61">
        <f t="shared" si="4"/>
        <v>13</v>
      </c>
      <c r="N32" s="60">
        <f>VLOOKUP($A32,'Return Data'!$B$7:$R$2292,14,0)</f>
        <v>4.7310999999999996</v>
      </c>
      <c r="O32" s="61">
        <f t="shared" si="8"/>
        <v>9</v>
      </c>
      <c r="P32" s="60">
        <f>VLOOKUP($A32,'Return Data'!$B$7:$R$2292,15,0)</f>
        <v>5.47</v>
      </c>
      <c r="Q32" s="61">
        <f>RANK(P32,P$8:P$32,0)</f>
        <v>11</v>
      </c>
      <c r="R32" s="60">
        <f>VLOOKUP($A32,'Return Data'!$B$7:$R$2292,16,0)</f>
        <v>6.5317999999999996</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1.5764999999999998</v>
      </c>
      <c r="E34" s="69"/>
      <c r="F34" s="70">
        <f>AVERAGE(F8:F32)</f>
        <v>3.0997279999999994</v>
      </c>
      <c r="G34" s="69"/>
      <c r="H34" s="70">
        <f>AVERAGE(H8:H32)</f>
        <v>4.2292760000000005</v>
      </c>
      <c r="I34" s="69"/>
      <c r="J34" s="70">
        <f>AVERAGE(J8:J32)</f>
        <v>5.3225239999999996</v>
      </c>
      <c r="K34" s="69"/>
      <c r="L34" s="70">
        <f>AVERAGE(L8:L32)</f>
        <v>4.7162879999999987</v>
      </c>
      <c r="M34" s="69"/>
      <c r="N34" s="70">
        <f>AVERAGE(N8:N32)</f>
        <v>4.4172956521739133</v>
      </c>
      <c r="O34" s="69"/>
      <c r="P34" s="70">
        <f>AVERAGE(P8:P32)</f>
        <v>5.2111277777777785</v>
      </c>
      <c r="Q34" s="69"/>
      <c r="R34" s="70">
        <f>AVERAGE(R8:R32)</f>
        <v>5.7849080000000006</v>
      </c>
      <c r="S34" s="71"/>
    </row>
    <row r="35" spans="1:19" x14ac:dyDescent="0.3">
      <c r="A35" s="68" t="s">
        <v>28</v>
      </c>
      <c r="B35" s="69"/>
      <c r="C35" s="69"/>
      <c r="D35" s="70">
        <f>MIN(D8:D32)</f>
        <v>1.1266</v>
      </c>
      <c r="E35" s="69"/>
      <c r="F35" s="70">
        <f>MIN(F8:F32)</f>
        <v>2.024</v>
      </c>
      <c r="G35" s="69"/>
      <c r="H35" s="70">
        <f>MIN(H8:H32)</f>
        <v>2.9291999999999998</v>
      </c>
      <c r="I35" s="69"/>
      <c r="J35" s="70">
        <f>MIN(J8:J32)</f>
        <v>3.7624</v>
      </c>
      <c r="K35" s="69"/>
      <c r="L35" s="70">
        <f>MIN(L8:L32)</f>
        <v>3.5011000000000001</v>
      </c>
      <c r="M35" s="69"/>
      <c r="N35" s="70">
        <f>MIN(N8:N32)</f>
        <v>3.2774999999999999</v>
      </c>
      <c r="O35" s="69"/>
      <c r="P35" s="70">
        <f>MIN(P8:P32)</f>
        <v>2.7075</v>
      </c>
      <c r="Q35" s="69"/>
      <c r="R35" s="70">
        <f>MIN(R8:R32)</f>
        <v>3.6932999999999998</v>
      </c>
      <c r="S35" s="71"/>
    </row>
    <row r="36" spans="1:19" ht="15" thickBot="1" x14ac:dyDescent="0.35">
      <c r="A36" s="72" t="s">
        <v>29</v>
      </c>
      <c r="B36" s="73"/>
      <c r="C36" s="73"/>
      <c r="D36" s="74">
        <f>MAX(D8:D32)</f>
        <v>1.7557</v>
      </c>
      <c r="E36" s="73"/>
      <c r="F36" s="74">
        <f>MAX(F8:F32)</f>
        <v>3.5708000000000002</v>
      </c>
      <c r="G36" s="73"/>
      <c r="H36" s="74">
        <f>MAX(H8:H32)</f>
        <v>4.9550000000000001</v>
      </c>
      <c r="I36" s="73"/>
      <c r="J36" s="74">
        <f>MAX(J8:J32)</f>
        <v>6.4804000000000004</v>
      </c>
      <c r="K36" s="73"/>
      <c r="L36" s="74">
        <f>MAX(L8:L32)</f>
        <v>5.4589999999999996</v>
      </c>
      <c r="M36" s="73"/>
      <c r="N36" s="74">
        <f>MAX(N8:N32)</f>
        <v>5.0583</v>
      </c>
      <c r="O36" s="73"/>
      <c r="P36" s="74">
        <f>MAX(P8:P32)</f>
        <v>5.7103999999999999</v>
      </c>
      <c r="Q36" s="73"/>
      <c r="R36" s="74">
        <f>MAX(R8:R32)</f>
        <v>6.9268999999999998</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45014</v>
      </c>
      <c r="C8" s="60">
        <f>VLOOKUP($A8,'Return Data'!$B$7:$R$2292,4,0)</f>
        <v>22.622599999999998</v>
      </c>
      <c r="D8" s="60">
        <f>VLOOKUP($A8,'Return Data'!$B$7:$R$2292,10,0)</f>
        <v>1.4576</v>
      </c>
      <c r="E8" s="61">
        <f t="shared" ref="E8:E32" si="0">RANK(D8,D$8:D$32,0)</f>
        <v>14</v>
      </c>
      <c r="F8" s="60">
        <f>VLOOKUP($A8,'Return Data'!$B$7:$R$2292,11,0)</f>
        <v>2.8641000000000001</v>
      </c>
      <c r="G8" s="61">
        <f t="shared" ref="G8:G32" si="1">RANK(F8,F$8:F$32,0)</f>
        <v>11</v>
      </c>
      <c r="H8" s="60">
        <f>VLOOKUP($A8,'Return Data'!$B$7:$R$2292,12,0)</f>
        <v>3.8472</v>
      </c>
      <c r="I8" s="61">
        <f t="shared" ref="I8:I32" si="2">RANK(H8,H$8:H$32,0)</f>
        <v>11</v>
      </c>
      <c r="J8" s="60">
        <f>VLOOKUP($A8,'Return Data'!$B$7:$R$2292,13,0)</f>
        <v>4.7759999999999998</v>
      </c>
      <c r="K8" s="61">
        <f t="shared" ref="K8:K32" si="3">RANK(J8,J$8:J$32,0)</f>
        <v>12</v>
      </c>
      <c r="L8" s="60">
        <f>VLOOKUP($A8,'Return Data'!$B$7:$R$2292,17,0)</f>
        <v>4.2897999999999996</v>
      </c>
      <c r="M8" s="61">
        <f t="shared" ref="M8:M32" si="4">RANK(L8,L$8:L$32,0)</f>
        <v>10</v>
      </c>
      <c r="N8" s="60">
        <f>VLOOKUP($A8,'Return Data'!$B$7:$R$2292,14,0)</f>
        <v>4.0644</v>
      </c>
      <c r="O8" s="61">
        <f t="shared" ref="O8:O23" si="5">RANK(N8,N$8:N$32,0)</f>
        <v>9</v>
      </c>
      <c r="P8" s="60">
        <f>VLOOKUP($A8,'Return Data'!$B$7:$R$2292,15,0)</f>
        <v>4.8220999999999998</v>
      </c>
      <c r="Q8" s="61">
        <f>RANK(P8,P$8:P$32,0)</f>
        <v>9</v>
      </c>
      <c r="R8" s="60">
        <f>VLOOKUP($A8,'Return Data'!$B$7:$R$2292,16,0)</f>
        <v>6.1456999999999997</v>
      </c>
      <c r="S8" s="62">
        <f t="shared" ref="S8:S32" si="6">RANK(R8,R$8:R$32,0)</f>
        <v>10</v>
      </c>
    </row>
    <row r="9" spans="1:20" x14ac:dyDescent="0.3">
      <c r="A9" s="58" t="s">
        <v>1507</v>
      </c>
      <c r="B9" s="59">
        <f>VLOOKUP($A9,'Return Data'!$B$7:$R$2292,3,0)</f>
        <v>45014</v>
      </c>
      <c r="C9" s="60">
        <f>VLOOKUP($A9,'Return Data'!$B$7:$R$2292,4,0)</f>
        <v>15.946099999999999</v>
      </c>
      <c r="D9" s="60">
        <f>VLOOKUP($A9,'Return Data'!$B$7:$R$2292,10,0)</f>
        <v>1.3996</v>
      </c>
      <c r="E9" s="61">
        <f t="shared" si="0"/>
        <v>18</v>
      </c>
      <c r="F9" s="60">
        <f>VLOOKUP($A9,'Return Data'!$B$7:$R$2292,11,0)</f>
        <v>2.7501000000000002</v>
      </c>
      <c r="G9" s="61">
        <f t="shared" si="1"/>
        <v>19</v>
      </c>
      <c r="H9" s="60">
        <f>VLOOKUP($A9,'Return Data'!$B$7:$R$2292,12,0)</f>
        <v>3.6497999999999999</v>
      </c>
      <c r="I9" s="61">
        <f t="shared" si="2"/>
        <v>20</v>
      </c>
      <c r="J9" s="60">
        <f>VLOOKUP($A9,'Return Data'!$B$7:$R$2292,13,0)</f>
        <v>4.6778000000000004</v>
      </c>
      <c r="K9" s="61">
        <f t="shared" si="3"/>
        <v>16</v>
      </c>
      <c r="L9" s="60">
        <f>VLOOKUP($A9,'Return Data'!$B$7:$R$2292,17,0)</f>
        <v>4.3457999999999997</v>
      </c>
      <c r="M9" s="61">
        <f t="shared" si="4"/>
        <v>6</v>
      </c>
      <c r="N9" s="60">
        <f>VLOOKUP($A9,'Return Data'!$B$7:$R$2292,14,0)</f>
        <v>4.0038999999999998</v>
      </c>
      <c r="O9" s="61">
        <f t="shared" si="5"/>
        <v>11</v>
      </c>
      <c r="P9" s="60">
        <f>VLOOKUP($A9,'Return Data'!$B$7:$R$2292,15,0)</f>
        <v>4.7591000000000001</v>
      </c>
      <c r="Q9" s="61">
        <f>RANK(P9,P$8:P$32,0)</f>
        <v>11</v>
      </c>
      <c r="R9" s="60">
        <f>VLOOKUP($A9,'Return Data'!$B$7:$R$2292,16,0)</f>
        <v>5.5575999999999999</v>
      </c>
      <c r="S9" s="62">
        <f t="shared" si="6"/>
        <v>13</v>
      </c>
    </row>
    <row r="10" spans="1:20" x14ac:dyDescent="0.3">
      <c r="A10" s="58" t="s">
        <v>2019</v>
      </c>
      <c r="B10" s="59">
        <f>VLOOKUP($A10,'Return Data'!$B$7:$R$2292,3,0)</f>
        <v>45014</v>
      </c>
      <c r="C10" s="60">
        <f>VLOOKUP($A10,'Return Data'!$B$7:$R$2292,4,0)</f>
        <v>27.658100000000001</v>
      </c>
      <c r="D10" s="60">
        <f>VLOOKUP($A10,'Return Data'!$B$7:$R$2292,10,0)</f>
        <v>1.5263</v>
      </c>
      <c r="E10" s="61">
        <f t="shared" si="0"/>
        <v>5</v>
      </c>
      <c r="F10" s="60">
        <f>VLOOKUP($A10,'Return Data'!$B$7:$R$2292,11,0)</f>
        <v>2.9537</v>
      </c>
      <c r="G10" s="61">
        <f t="shared" si="1"/>
        <v>6</v>
      </c>
      <c r="H10" s="60">
        <f>VLOOKUP($A10,'Return Data'!$B$7:$R$2292,12,0)</f>
        <v>3.9449999999999998</v>
      </c>
      <c r="I10" s="61">
        <f t="shared" si="2"/>
        <v>8</v>
      </c>
      <c r="J10" s="60">
        <f>VLOOKUP($A10,'Return Data'!$B$7:$R$2292,13,0)</f>
        <v>4.8667999999999996</v>
      </c>
      <c r="K10" s="61">
        <f t="shared" si="3"/>
        <v>8</v>
      </c>
      <c r="L10" s="60">
        <f>VLOOKUP($A10,'Return Data'!$B$7:$R$2292,17,0)</f>
        <v>4.2203999999999997</v>
      </c>
      <c r="M10" s="61">
        <f t="shared" si="4"/>
        <v>12</v>
      </c>
      <c r="N10" s="60">
        <f>VLOOKUP($A10,'Return Data'!$B$7:$R$2292,14,0)</f>
        <v>3.9428999999999998</v>
      </c>
      <c r="O10" s="61">
        <f t="shared" si="5"/>
        <v>13</v>
      </c>
      <c r="P10" s="60">
        <f>VLOOKUP($A10,'Return Data'!$B$7:$R$2292,15,0)</f>
        <v>4.7465999999999999</v>
      </c>
      <c r="Q10" s="61">
        <f>RANK(P10,P$8:P$32,0)</f>
        <v>12</v>
      </c>
      <c r="R10" s="60">
        <f>VLOOKUP($A10,'Return Data'!$B$7:$R$2292,16,0)</f>
        <v>6.4485999999999999</v>
      </c>
      <c r="S10" s="62">
        <f t="shared" si="6"/>
        <v>7</v>
      </c>
    </row>
    <row r="11" spans="1:20" x14ac:dyDescent="0.3">
      <c r="A11" s="58" t="s">
        <v>1885</v>
      </c>
      <c r="B11" s="59">
        <f>VLOOKUP($A11,'Return Data'!$B$7:$R$2292,3,0)</f>
        <v>45014</v>
      </c>
      <c r="C11" s="60">
        <f>VLOOKUP($A11,'Return Data'!$B$7:$R$2292,4,0)</f>
        <v>11.918799999999999</v>
      </c>
      <c r="D11" s="60">
        <f>VLOOKUP($A11,'Return Data'!$B$7:$R$2292,10,0)</f>
        <v>1.2246999999999999</v>
      </c>
      <c r="E11" s="61">
        <f t="shared" si="0"/>
        <v>22</v>
      </c>
      <c r="F11" s="60">
        <f>VLOOKUP($A11,'Return Data'!$B$7:$R$2292,11,0)</f>
        <v>2.3591000000000002</v>
      </c>
      <c r="G11" s="61">
        <f t="shared" si="1"/>
        <v>22</v>
      </c>
      <c r="H11" s="60">
        <f>VLOOKUP($A11,'Return Data'!$B$7:$R$2292,12,0)</f>
        <v>3.0628000000000002</v>
      </c>
      <c r="I11" s="61">
        <f t="shared" si="2"/>
        <v>23</v>
      </c>
      <c r="J11" s="60">
        <f>VLOOKUP($A11,'Return Data'!$B$7:$R$2292,13,0)</f>
        <v>3.7572000000000001</v>
      </c>
      <c r="K11" s="61">
        <f t="shared" si="3"/>
        <v>23</v>
      </c>
      <c r="L11" s="60">
        <f>VLOOKUP($A11,'Return Data'!$B$7:$R$2292,17,0)</f>
        <v>3.0533999999999999</v>
      </c>
      <c r="M11" s="61">
        <f t="shared" si="4"/>
        <v>23</v>
      </c>
      <c r="N11" s="60">
        <f>VLOOKUP($A11,'Return Data'!$B$7:$R$2292,14,0)</f>
        <v>2.8725000000000001</v>
      </c>
      <c r="O11" s="61">
        <f t="shared" si="5"/>
        <v>20</v>
      </c>
      <c r="P11" s="60"/>
      <c r="Q11" s="61"/>
      <c r="R11" s="60">
        <f>VLOOKUP($A11,'Return Data'!$B$7:$R$2292,16,0)</f>
        <v>3.7397999999999998</v>
      </c>
      <c r="S11" s="62">
        <f t="shared" si="6"/>
        <v>22</v>
      </c>
    </row>
    <row r="12" spans="1:20" x14ac:dyDescent="0.3">
      <c r="A12" s="58" t="s">
        <v>1829</v>
      </c>
      <c r="B12" s="59">
        <f>VLOOKUP($A12,'Return Data'!$B$7:$R$2292,3,0)</f>
        <v>45014</v>
      </c>
      <c r="C12" s="60">
        <f>VLOOKUP($A12,'Return Data'!$B$7:$R$2292,4,0)</f>
        <v>13.7018</v>
      </c>
      <c r="D12" s="60">
        <f>VLOOKUP($A12,'Return Data'!$B$7:$R$2292,10,0)</f>
        <v>1.452</v>
      </c>
      <c r="E12" s="61">
        <f t="shared" si="0"/>
        <v>15</v>
      </c>
      <c r="F12" s="60">
        <f>VLOOKUP($A12,'Return Data'!$B$7:$R$2292,11,0)</f>
        <v>2.8014999999999999</v>
      </c>
      <c r="G12" s="61">
        <f t="shared" si="1"/>
        <v>15</v>
      </c>
      <c r="H12" s="60">
        <f>VLOOKUP($A12,'Return Data'!$B$7:$R$2292,12,0)</f>
        <v>3.6640999999999999</v>
      </c>
      <c r="I12" s="61">
        <f t="shared" si="2"/>
        <v>19</v>
      </c>
      <c r="J12" s="60">
        <f>VLOOKUP($A12,'Return Data'!$B$7:$R$2292,13,0)</f>
        <v>4.5277000000000003</v>
      </c>
      <c r="K12" s="61">
        <f t="shared" si="3"/>
        <v>19</v>
      </c>
      <c r="L12" s="60">
        <f>VLOOKUP($A12,'Return Data'!$B$7:$R$2292,17,0)</f>
        <v>4.0327000000000002</v>
      </c>
      <c r="M12" s="61">
        <f t="shared" si="4"/>
        <v>18</v>
      </c>
      <c r="N12" s="60">
        <f>VLOOKUP($A12,'Return Data'!$B$7:$R$2292,14,0)</f>
        <v>3.8420000000000001</v>
      </c>
      <c r="O12" s="61">
        <f t="shared" si="5"/>
        <v>16</v>
      </c>
      <c r="P12" s="60">
        <f>VLOOKUP($A12,'Return Data'!$B$7:$R$2292,15,0)</f>
        <v>4.8827999999999996</v>
      </c>
      <c r="Q12" s="61">
        <f t="shared" ref="Q12:Q19" si="7">RANK(P12,P$8:P$32,0)</f>
        <v>6</v>
      </c>
      <c r="R12" s="60">
        <f>VLOOKUP($A12,'Return Data'!$B$7:$R$2292,16,0)</f>
        <v>5.1665000000000001</v>
      </c>
      <c r="S12" s="62">
        <f t="shared" si="6"/>
        <v>15</v>
      </c>
    </row>
    <row r="13" spans="1:20" x14ac:dyDescent="0.3">
      <c r="A13" s="58" t="s">
        <v>1508</v>
      </c>
      <c r="B13" s="59">
        <f>VLOOKUP($A13,'Return Data'!$B$7:$R$2292,3,0)</f>
        <v>45014</v>
      </c>
      <c r="C13" s="60">
        <f>VLOOKUP($A13,'Return Data'!$B$7:$R$2292,4,0)</f>
        <v>12.756</v>
      </c>
      <c r="D13" s="60">
        <f>VLOOKUP($A13,'Return Data'!$B$7:$R$2292,10,0)</f>
        <v>1.512</v>
      </c>
      <c r="E13" s="61">
        <f t="shared" si="0"/>
        <v>6</v>
      </c>
      <c r="F13" s="60">
        <f>VLOOKUP($A13,'Return Data'!$B$7:$R$2292,11,0)</f>
        <v>2.9956</v>
      </c>
      <c r="G13" s="61">
        <f t="shared" si="1"/>
        <v>4</v>
      </c>
      <c r="H13" s="60">
        <f>VLOOKUP($A13,'Return Data'!$B$7:$R$2292,12,0)</f>
        <v>3.9863</v>
      </c>
      <c r="I13" s="61">
        <f t="shared" si="2"/>
        <v>6</v>
      </c>
      <c r="J13" s="60">
        <f>VLOOKUP($A13,'Return Data'!$B$7:$R$2292,13,0)</f>
        <v>4.9444999999999997</v>
      </c>
      <c r="K13" s="61">
        <f t="shared" si="3"/>
        <v>7</v>
      </c>
      <c r="L13" s="60">
        <f>VLOOKUP($A13,'Return Data'!$B$7:$R$2292,17,0)</f>
        <v>4.1931000000000003</v>
      </c>
      <c r="M13" s="61">
        <f t="shared" si="4"/>
        <v>14</v>
      </c>
      <c r="N13" s="60">
        <f>VLOOKUP($A13,'Return Data'!$B$7:$R$2292,14,0)</f>
        <v>3.9043000000000001</v>
      </c>
      <c r="O13" s="61">
        <f t="shared" si="5"/>
        <v>14</v>
      </c>
      <c r="P13" s="60">
        <f>VLOOKUP($A13,'Return Data'!$B$7:$R$2292,15,0)</f>
        <v>4.7457000000000003</v>
      </c>
      <c r="Q13" s="61">
        <f t="shared" si="7"/>
        <v>13</v>
      </c>
      <c r="R13" s="60">
        <f>VLOOKUP($A13,'Return Data'!$B$7:$R$2292,16,0)</f>
        <v>4.8158000000000003</v>
      </c>
      <c r="S13" s="62">
        <f t="shared" si="6"/>
        <v>18</v>
      </c>
    </row>
    <row r="14" spans="1:20" x14ac:dyDescent="0.3">
      <c r="A14" s="58" t="s">
        <v>1509</v>
      </c>
      <c r="B14" s="59">
        <f>VLOOKUP($A14,'Return Data'!$B$7:$R$2292,3,0)</f>
        <v>45014</v>
      </c>
      <c r="C14" s="60">
        <f>VLOOKUP($A14,'Return Data'!$B$7:$R$2292,4,0)</f>
        <v>16.491199999999999</v>
      </c>
      <c r="D14" s="60">
        <f>VLOOKUP($A14,'Return Data'!$B$7:$R$2292,10,0)</f>
        <v>1.4943</v>
      </c>
      <c r="E14" s="61">
        <f t="shared" si="0"/>
        <v>8</v>
      </c>
      <c r="F14" s="60">
        <f>VLOOKUP($A14,'Return Data'!$B$7:$R$2292,11,0)</f>
        <v>2.9489999999999998</v>
      </c>
      <c r="G14" s="61">
        <f t="shared" si="1"/>
        <v>7</v>
      </c>
      <c r="H14" s="60">
        <f>VLOOKUP($A14,'Return Data'!$B$7:$R$2292,12,0)</f>
        <v>3.9502999999999999</v>
      </c>
      <c r="I14" s="61">
        <f t="shared" si="2"/>
        <v>7</v>
      </c>
      <c r="J14" s="60">
        <f>VLOOKUP($A14,'Return Data'!$B$7:$R$2292,13,0)</f>
        <v>5.0194000000000001</v>
      </c>
      <c r="K14" s="61">
        <f t="shared" si="3"/>
        <v>4</v>
      </c>
      <c r="L14" s="60">
        <f>VLOOKUP($A14,'Return Data'!$B$7:$R$2292,17,0)</f>
        <v>4.4484000000000004</v>
      </c>
      <c r="M14" s="61">
        <f t="shared" si="4"/>
        <v>4</v>
      </c>
      <c r="N14" s="60">
        <f>VLOOKUP($A14,'Return Data'!$B$7:$R$2292,14,0)</f>
        <v>4.1544999999999996</v>
      </c>
      <c r="O14" s="61">
        <f t="shared" si="5"/>
        <v>3</v>
      </c>
      <c r="P14" s="60">
        <f>VLOOKUP($A14,'Return Data'!$B$7:$R$2292,15,0)</f>
        <v>4.9671000000000003</v>
      </c>
      <c r="Q14" s="61">
        <f t="shared" si="7"/>
        <v>2</v>
      </c>
      <c r="R14" s="60">
        <f>VLOOKUP($A14,'Return Data'!$B$7:$R$2292,16,0)</f>
        <v>5.8775000000000004</v>
      </c>
      <c r="S14" s="62">
        <f t="shared" si="6"/>
        <v>11</v>
      </c>
    </row>
    <row r="15" spans="1:20" x14ac:dyDescent="0.3">
      <c r="A15" s="58" t="s">
        <v>1510</v>
      </c>
      <c r="B15" s="59">
        <f>VLOOKUP($A15,'Return Data'!$B$7:$R$2292,3,0)</f>
        <v>45014</v>
      </c>
      <c r="C15" s="60">
        <f>VLOOKUP($A15,'Return Data'!$B$7:$R$2292,4,0)</f>
        <v>26.074000000000002</v>
      </c>
      <c r="D15" s="60">
        <f>VLOOKUP($A15,'Return Data'!$B$7:$R$2292,10,0)</f>
        <v>1.5382</v>
      </c>
      <c r="E15" s="61">
        <f t="shared" si="0"/>
        <v>3</v>
      </c>
      <c r="F15" s="60">
        <f>VLOOKUP($A15,'Return Data'!$B$7:$R$2292,11,0)</f>
        <v>2.9982000000000002</v>
      </c>
      <c r="G15" s="61">
        <f t="shared" si="1"/>
        <v>3</v>
      </c>
      <c r="H15" s="60">
        <f>VLOOKUP($A15,'Return Data'!$B$7:$R$2292,12,0)</f>
        <v>4.0171999999999999</v>
      </c>
      <c r="I15" s="61">
        <f t="shared" si="2"/>
        <v>4</v>
      </c>
      <c r="J15" s="60">
        <f>VLOOKUP($A15,'Return Data'!$B$7:$R$2292,13,0)</f>
        <v>4.9805000000000001</v>
      </c>
      <c r="K15" s="61">
        <f t="shared" si="3"/>
        <v>5</v>
      </c>
      <c r="L15" s="60">
        <f>VLOOKUP($A15,'Return Data'!$B$7:$R$2292,17,0)</f>
        <v>4.3002000000000002</v>
      </c>
      <c r="M15" s="61">
        <f t="shared" si="4"/>
        <v>9</v>
      </c>
      <c r="N15" s="60">
        <f>VLOOKUP($A15,'Return Data'!$B$7:$R$2292,14,0)</f>
        <v>3.9771999999999998</v>
      </c>
      <c r="O15" s="61">
        <f t="shared" si="5"/>
        <v>12</v>
      </c>
      <c r="P15" s="60">
        <f>VLOOKUP($A15,'Return Data'!$B$7:$R$2292,15,0)</f>
        <v>4.6303000000000001</v>
      </c>
      <c r="Q15" s="61">
        <f t="shared" si="7"/>
        <v>14</v>
      </c>
      <c r="R15" s="60">
        <f>VLOOKUP($A15,'Return Data'!$B$7:$R$2292,16,0)</f>
        <v>6.4032</v>
      </c>
      <c r="S15" s="62">
        <f t="shared" si="6"/>
        <v>8</v>
      </c>
    </row>
    <row r="16" spans="1:20" x14ac:dyDescent="0.3">
      <c r="A16" s="102" t="s">
        <v>1936</v>
      </c>
      <c r="B16" s="59">
        <f>VLOOKUP($A16,'Return Data'!$B$7:$R$2292,3,0)</f>
        <v>45014</v>
      </c>
      <c r="C16" s="60">
        <f>VLOOKUP($A16,'Return Data'!$B$7:$R$2292,4,0)</f>
        <v>16.226299999999998</v>
      </c>
      <c r="D16" s="60">
        <f>VLOOKUP($A16,'Return Data'!$B$7:$R$2292,10,0)</f>
        <v>1.4835</v>
      </c>
      <c r="E16" s="61">
        <f t="shared" si="0"/>
        <v>11</v>
      </c>
      <c r="F16" s="60">
        <f>VLOOKUP($A16,'Return Data'!$B$7:$R$2292,11,0)</f>
        <v>2.8348</v>
      </c>
      <c r="G16" s="61">
        <f t="shared" si="1"/>
        <v>13</v>
      </c>
      <c r="H16" s="60">
        <f>VLOOKUP($A16,'Return Data'!$B$7:$R$2292,12,0)</f>
        <v>3.7753000000000001</v>
      </c>
      <c r="I16" s="61">
        <f t="shared" si="2"/>
        <v>14</v>
      </c>
      <c r="J16" s="60">
        <f>VLOOKUP($A16,'Return Data'!$B$7:$R$2292,13,0)</f>
        <v>4.6722999999999999</v>
      </c>
      <c r="K16" s="61">
        <f t="shared" si="3"/>
        <v>17</v>
      </c>
      <c r="L16" s="60">
        <f>VLOOKUP($A16,'Return Data'!$B$7:$R$2292,17,0)</f>
        <v>4.1082000000000001</v>
      </c>
      <c r="M16" s="61">
        <f t="shared" si="4"/>
        <v>15</v>
      </c>
      <c r="N16" s="60">
        <f>VLOOKUP($A16,'Return Data'!$B$7:$R$2292,14,0)</f>
        <v>4.0744999999999996</v>
      </c>
      <c r="O16" s="61">
        <f t="shared" si="5"/>
        <v>8</v>
      </c>
      <c r="P16" s="60">
        <f>VLOOKUP($A16,'Return Data'!$B$7:$R$2292,15,0)</f>
        <v>4.8608000000000002</v>
      </c>
      <c r="Q16" s="61">
        <f t="shared" si="7"/>
        <v>8</v>
      </c>
      <c r="R16" s="60">
        <f>VLOOKUP($A16,'Return Data'!$B$7:$R$2292,16,0)</f>
        <v>5.6874000000000002</v>
      </c>
      <c r="S16" s="62">
        <f t="shared" si="6"/>
        <v>12</v>
      </c>
    </row>
    <row r="17" spans="1:19" x14ac:dyDescent="0.3">
      <c r="A17" s="58" t="s">
        <v>1511</v>
      </c>
      <c r="B17" s="59">
        <f>VLOOKUP($A17,'Return Data'!$B$7:$R$2292,3,0)</f>
        <v>45014</v>
      </c>
      <c r="C17" s="60">
        <f>VLOOKUP($A17,'Return Data'!$B$7:$R$2292,4,0)</f>
        <v>29.197800000000001</v>
      </c>
      <c r="D17" s="60">
        <f>VLOOKUP($A17,'Return Data'!$B$7:$R$2292,10,0)</f>
        <v>1.4863</v>
      </c>
      <c r="E17" s="61">
        <f t="shared" si="0"/>
        <v>10</v>
      </c>
      <c r="F17" s="60">
        <f>VLOOKUP($A17,'Return Data'!$B$7:$R$2292,11,0)</f>
        <v>2.9436</v>
      </c>
      <c r="G17" s="61">
        <f t="shared" si="1"/>
        <v>8</v>
      </c>
      <c r="H17" s="60">
        <f>VLOOKUP($A17,'Return Data'!$B$7:$R$2292,12,0)</f>
        <v>4.0019</v>
      </c>
      <c r="I17" s="61">
        <f t="shared" si="2"/>
        <v>5</v>
      </c>
      <c r="J17" s="60">
        <f>VLOOKUP($A17,'Return Data'!$B$7:$R$2292,13,0)</f>
        <v>4.9543999999999997</v>
      </c>
      <c r="K17" s="61">
        <f t="shared" si="3"/>
        <v>6</v>
      </c>
      <c r="L17" s="60">
        <f>VLOOKUP($A17,'Return Data'!$B$7:$R$2292,17,0)</f>
        <v>4.3959000000000001</v>
      </c>
      <c r="M17" s="61">
        <f t="shared" si="4"/>
        <v>5</v>
      </c>
      <c r="N17" s="60">
        <f>VLOOKUP($A17,'Return Data'!$B$7:$R$2292,14,0)</f>
        <v>4.1436999999999999</v>
      </c>
      <c r="O17" s="61">
        <f t="shared" si="5"/>
        <v>5</v>
      </c>
      <c r="P17" s="60">
        <f>VLOOKUP($A17,'Return Data'!$B$7:$R$2292,15,0)</f>
        <v>4.8817000000000004</v>
      </c>
      <c r="Q17" s="61">
        <f t="shared" si="7"/>
        <v>7</v>
      </c>
      <c r="R17" s="60">
        <f>VLOOKUP($A17,'Return Data'!$B$7:$R$2292,16,0)</f>
        <v>6.8140999999999998</v>
      </c>
      <c r="S17" s="62">
        <f t="shared" si="6"/>
        <v>2</v>
      </c>
    </row>
    <row r="18" spans="1:19" x14ac:dyDescent="0.3">
      <c r="A18" s="58" t="s">
        <v>1512</v>
      </c>
      <c r="B18" s="59">
        <f>VLOOKUP($A18,'Return Data'!$B$7:$R$2292,3,0)</f>
        <v>45014</v>
      </c>
      <c r="C18" s="60">
        <f>VLOOKUP($A18,'Return Data'!$B$7:$R$2292,4,0)</f>
        <v>15.0739</v>
      </c>
      <c r="D18" s="60">
        <f>VLOOKUP($A18,'Return Data'!$B$7:$R$2292,10,0)</f>
        <v>1.1942999999999999</v>
      </c>
      <c r="E18" s="61">
        <f t="shared" si="0"/>
        <v>23</v>
      </c>
      <c r="F18" s="60">
        <f>VLOOKUP($A18,'Return Data'!$B$7:$R$2292,11,0)</f>
        <v>2.2833000000000001</v>
      </c>
      <c r="G18" s="61">
        <f t="shared" si="1"/>
        <v>24</v>
      </c>
      <c r="H18" s="60">
        <f>VLOOKUP($A18,'Return Data'!$B$7:$R$2292,12,0)</f>
        <v>2.9742999999999999</v>
      </c>
      <c r="I18" s="61">
        <f t="shared" si="2"/>
        <v>24</v>
      </c>
      <c r="J18" s="60">
        <f>VLOOKUP($A18,'Return Data'!$B$7:$R$2292,13,0)</f>
        <v>3.5345</v>
      </c>
      <c r="K18" s="61">
        <f t="shared" si="3"/>
        <v>24</v>
      </c>
      <c r="L18" s="60">
        <f>VLOOKUP($A18,'Return Data'!$B$7:$R$2292,17,0)</f>
        <v>2.9194</v>
      </c>
      <c r="M18" s="61">
        <f t="shared" si="4"/>
        <v>24</v>
      </c>
      <c r="N18" s="60">
        <f>VLOOKUP($A18,'Return Data'!$B$7:$R$2292,14,0)</f>
        <v>2.6406000000000001</v>
      </c>
      <c r="O18" s="61">
        <f t="shared" si="5"/>
        <v>22</v>
      </c>
      <c r="P18" s="60">
        <f>VLOOKUP($A18,'Return Data'!$B$7:$R$2292,15,0)</f>
        <v>3.8502000000000001</v>
      </c>
      <c r="Q18" s="61">
        <f t="shared" si="7"/>
        <v>17</v>
      </c>
      <c r="R18" s="60">
        <f>VLOOKUP($A18,'Return Data'!$B$7:$R$2292,16,0)</f>
        <v>5.0815000000000001</v>
      </c>
      <c r="S18" s="62">
        <f t="shared" si="6"/>
        <v>16</v>
      </c>
    </row>
    <row r="19" spans="1:19" x14ac:dyDescent="0.3">
      <c r="A19" s="58" t="s">
        <v>1513</v>
      </c>
      <c r="B19" s="59">
        <f>VLOOKUP($A19,'Return Data'!$B$7:$R$2292,3,0)</f>
        <v>45014</v>
      </c>
      <c r="C19" s="60">
        <f>VLOOKUP($A19,'Return Data'!$B$7:$R$2292,4,0)</f>
        <v>27.139399999999998</v>
      </c>
      <c r="D19" s="60">
        <f>VLOOKUP($A19,'Return Data'!$B$7:$R$2292,10,0)</f>
        <v>1.5879000000000001</v>
      </c>
      <c r="E19" s="61">
        <f t="shared" si="0"/>
        <v>1</v>
      </c>
      <c r="F19" s="60">
        <f>VLOOKUP($A19,'Return Data'!$B$7:$R$2292,11,0)</f>
        <v>3.2277</v>
      </c>
      <c r="G19" s="61">
        <f t="shared" si="1"/>
        <v>1</v>
      </c>
      <c r="H19" s="60">
        <f>VLOOKUP($A19,'Return Data'!$B$7:$R$2292,12,0)</f>
        <v>4.4272999999999998</v>
      </c>
      <c r="I19" s="61">
        <f t="shared" si="2"/>
        <v>1</v>
      </c>
      <c r="J19" s="60">
        <f>VLOOKUP($A19,'Return Data'!$B$7:$R$2292,13,0)</f>
        <v>5.7613000000000003</v>
      </c>
      <c r="K19" s="61">
        <f t="shared" si="3"/>
        <v>1</v>
      </c>
      <c r="L19" s="60">
        <f>VLOOKUP($A19,'Return Data'!$B$7:$R$2292,17,0)</f>
        <v>4.7670000000000003</v>
      </c>
      <c r="M19" s="61">
        <f t="shared" si="4"/>
        <v>1</v>
      </c>
      <c r="N19" s="60">
        <f>VLOOKUP($A19,'Return Data'!$B$7:$R$2292,14,0)</f>
        <v>4.3522999999999996</v>
      </c>
      <c r="O19" s="61">
        <f t="shared" si="5"/>
        <v>1</v>
      </c>
      <c r="P19" s="60">
        <f>VLOOKUP($A19,'Return Data'!$B$7:$R$2292,15,0)</f>
        <v>4.9306000000000001</v>
      </c>
      <c r="Q19" s="61">
        <f t="shared" si="7"/>
        <v>3</v>
      </c>
      <c r="R19" s="60">
        <f>VLOOKUP($A19,'Return Data'!$B$7:$R$2292,16,0)</f>
        <v>6.4707999999999997</v>
      </c>
      <c r="S19" s="62">
        <f t="shared" si="6"/>
        <v>6</v>
      </c>
    </row>
    <row r="20" spans="1:19" x14ac:dyDescent="0.3">
      <c r="A20" s="58" t="s">
        <v>1514</v>
      </c>
      <c r="B20" s="59">
        <f>VLOOKUP($A20,'Return Data'!$B$7:$R$2292,3,0)</f>
        <v>45014</v>
      </c>
      <c r="C20" s="60">
        <f>VLOOKUP($A20,'Return Data'!$B$7:$R$2292,4,0)</f>
        <v>11.08</v>
      </c>
      <c r="D20" s="60">
        <f>VLOOKUP($A20,'Return Data'!$B$7:$R$2292,10,0)</f>
        <v>0.93920000000000003</v>
      </c>
      <c r="E20" s="61">
        <f t="shared" si="0"/>
        <v>25</v>
      </c>
      <c r="F20" s="60">
        <f>VLOOKUP($A20,'Return Data'!$B$7:$R$2292,11,0)</f>
        <v>1.6438999999999999</v>
      </c>
      <c r="G20" s="61">
        <f t="shared" si="1"/>
        <v>25</v>
      </c>
      <c r="H20" s="60">
        <f>VLOOKUP($A20,'Return Data'!$B$7:$R$2292,12,0)</f>
        <v>2.35</v>
      </c>
      <c r="I20" s="61">
        <f t="shared" si="2"/>
        <v>25</v>
      </c>
      <c r="J20" s="60">
        <f>VLOOKUP($A20,'Return Data'!$B$7:$R$2292,13,0)</f>
        <v>2.9701</v>
      </c>
      <c r="K20" s="61">
        <f t="shared" si="3"/>
        <v>25</v>
      </c>
      <c r="L20" s="60">
        <f>VLOOKUP($A20,'Return Data'!$B$7:$R$2292,17,0)</f>
        <v>2.7164000000000001</v>
      </c>
      <c r="M20" s="61">
        <f t="shared" si="4"/>
        <v>25</v>
      </c>
      <c r="N20" s="60">
        <f>VLOOKUP($A20,'Return Data'!$B$7:$R$2292,14,0)</f>
        <v>2.4992999999999999</v>
      </c>
      <c r="O20" s="61">
        <f t="shared" si="5"/>
        <v>23</v>
      </c>
      <c r="P20" s="60"/>
      <c r="Q20" s="61"/>
      <c r="R20" s="60">
        <f>VLOOKUP($A20,'Return Data'!$B$7:$R$2292,16,0)</f>
        <v>2.9281999999999999</v>
      </c>
      <c r="S20" s="62">
        <f t="shared" si="6"/>
        <v>25</v>
      </c>
    </row>
    <row r="21" spans="1:19" x14ac:dyDescent="0.3">
      <c r="A21" s="58" t="s">
        <v>1515</v>
      </c>
      <c r="B21" s="59">
        <f>VLOOKUP($A21,'Return Data'!$B$7:$R$2292,3,0)</f>
        <v>45014</v>
      </c>
      <c r="C21" s="60">
        <f>VLOOKUP($A21,'Return Data'!$B$7:$R$2292,4,0)</f>
        <v>28.0671</v>
      </c>
      <c r="D21" s="60">
        <f>VLOOKUP($A21,'Return Data'!$B$7:$R$2292,10,0)</f>
        <v>1.4065000000000001</v>
      </c>
      <c r="E21" s="61">
        <f t="shared" si="0"/>
        <v>17</v>
      </c>
      <c r="F21" s="60">
        <f>VLOOKUP($A21,'Return Data'!$B$7:$R$2292,11,0)</f>
        <v>2.7639999999999998</v>
      </c>
      <c r="G21" s="61">
        <f t="shared" si="1"/>
        <v>17</v>
      </c>
      <c r="H21" s="60">
        <f>VLOOKUP($A21,'Return Data'!$B$7:$R$2292,12,0)</f>
        <v>3.734</v>
      </c>
      <c r="I21" s="61">
        <f t="shared" si="2"/>
        <v>17</v>
      </c>
      <c r="J21" s="60">
        <f>VLOOKUP($A21,'Return Data'!$B$7:$R$2292,13,0)</f>
        <v>4.6043000000000003</v>
      </c>
      <c r="K21" s="61">
        <f t="shared" si="3"/>
        <v>18</v>
      </c>
      <c r="L21" s="60">
        <f>VLOOKUP($A21,'Return Data'!$B$7:$R$2292,17,0)</f>
        <v>3.8738000000000001</v>
      </c>
      <c r="M21" s="61">
        <f t="shared" si="4"/>
        <v>20</v>
      </c>
      <c r="N21" s="60">
        <f>VLOOKUP($A21,'Return Data'!$B$7:$R$2292,14,0)</f>
        <v>3.242</v>
      </c>
      <c r="O21" s="61">
        <f t="shared" si="5"/>
        <v>19</v>
      </c>
      <c r="P21" s="60">
        <f>VLOOKUP($A21,'Return Data'!$B$7:$R$2292,15,0)</f>
        <v>4.0136000000000003</v>
      </c>
      <c r="Q21" s="61">
        <f>RANK(P21,P$8:P$32,0)</f>
        <v>16</v>
      </c>
      <c r="R21" s="60">
        <f>VLOOKUP($A21,'Return Data'!$B$7:$R$2292,16,0)</f>
        <v>6.3719999999999999</v>
      </c>
      <c r="S21" s="62">
        <f t="shared" si="6"/>
        <v>9</v>
      </c>
    </row>
    <row r="22" spans="1:19" x14ac:dyDescent="0.3">
      <c r="A22" s="108" t="s">
        <v>1516</v>
      </c>
      <c r="B22" s="59">
        <f>VLOOKUP($A22,'Return Data'!$B$7:$R$2292,3,0)</f>
        <v>45014</v>
      </c>
      <c r="C22" s="60">
        <f>VLOOKUP($A22,'Return Data'!$B$7:$R$2292,4,0)</f>
        <v>31.760300000000001</v>
      </c>
      <c r="D22" s="60">
        <f>VLOOKUP($A22,'Return Data'!$B$7:$R$2292,10,0)</f>
        <v>1.5303</v>
      </c>
      <c r="E22" s="61">
        <f t="shared" si="0"/>
        <v>4</v>
      </c>
      <c r="F22" s="60">
        <f>VLOOKUP($A22,'Return Data'!$B$7:$R$2292,11,0)</f>
        <v>2.9897999999999998</v>
      </c>
      <c r="G22" s="61">
        <f t="shared" si="1"/>
        <v>5</v>
      </c>
      <c r="H22" s="60">
        <f>VLOOKUP($A22,'Return Data'!$B$7:$R$2292,12,0)</f>
        <v>4.0673000000000004</v>
      </c>
      <c r="I22" s="61">
        <f t="shared" si="2"/>
        <v>3</v>
      </c>
      <c r="J22" s="60">
        <f>VLOOKUP($A22,'Return Data'!$B$7:$R$2292,13,0)</f>
        <v>5.1933999999999996</v>
      </c>
      <c r="K22" s="61">
        <f t="shared" si="3"/>
        <v>3</v>
      </c>
      <c r="L22" s="60">
        <f>VLOOKUP($A22,'Return Data'!$B$7:$R$2292,17,0)</f>
        <v>4.5803000000000003</v>
      </c>
      <c r="M22" s="61">
        <f t="shared" si="4"/>
        <v>3</v>
      </c>
      <c r="N22" s="60">
        <f>VLOOKUP($A22,'Return Data'!$B$7:$R$2292,14,0)</f>
        <v>4.306</v>
      </c>
      <c r="O22" s="61">
        <f t="shared" si="5"/>
        <v>2</v>
      </c>
      <c r="P22" s="60">
        <f>VLOOKUP($A22,'Return Data'!$B$7:$R$2292,15,0)</f>
        <v>5.0145</v>
      </c>
      <c r="Q22" s="61">
        <f>RANK(P22,P$8:P$32,0)</f>
        <v>1</v>
      </c>
      <c r="R22" s="60">
        <f>VLOOKUP($A22,'Return Data'!$B$7:$R$2292,16,0)</f>
        <v>6.8238000000000003</v>
      </c>
      <c r="S22" s="62">
        <f t="shared" si="6"/>
        <v>1</v>
      </c>
    </row>
    <row r="23" spans="1:19" x14ac:dyDescent="0.3">
      <c r="A23" s="58" t="s">
        <v>1517</v>
      </c>
      <c r="B23" s="59">
        <f>VLOOKUP($A23,'Return Data'!$B$7:$R$2292,3,0)</f>
        <v>45014</v>
      </c>
      <c r="C23" s="60">
        <f>VLOOKUP($A23,'Return Data'!$B$7:$R$2292,4,0)</f>
        <v>11.875400000000001</v>
      </c>
      <c r="D23" s="60">
        <f>VLOOKUP($A23,'Return Data'!$B$7:$R$2292,10,0)</f>
        <v>1.4653</v>
      </c>
      <c r="E23" s="61">
        <f t="shared" si="0"/>
        <v>13</v>
      </c>
      <c r="F23" s="60">
        <f>VLOOKUP($A23,'Return Data'!$B$7:$R$2292,11,0)</f>
        <v>2.7239</v>
      </c>
      <c r="G23" s="61">
        <f t="shared" si="1"/>
        <v>20</v>
      </c>
      <c r="H23" s="60">
        <f>VLOOKUP($A23,'Return Data'!$B$7:$R$2292,12,0)</f>
        <v>3.7469999999999999</v>
      </c>
      <c r="I23" s="61">
        <f t="shared" si="2"/>
        <v>15</v>
      </c>
      <c r="J23" s="60">
        <f>VLOOKUP($A23,'Return Data'!$B$7:$R$2292,13,0)</f>
        <v>4.6982999999999997</v>
      </c>
      <c r="K23" s="61">
        <f t="shared" si="3"/>
        <v>15</v>
      </c>
      <c r="L23" s="60">
        <f>VLOOKUP($A23,'Return Data'!$B$7:$R$2292,17,0)</f>
        <v>4.0918000000000001</v>
      </c>
      <c r="M23" s="61">
        <f t="shared" si="4"/>
        <v>16</v>
      </c>
      <c r="N23" s="60">
        <f>VLOOKUP($A23,'Return Data'!$B$7:$R$2292,14,0)</f>
        <v>3.6212</v>
      </c>
      <c r="O23" s="61">
        <f t="shared" si="5"/>
        <v>18</v>
      </c>
      <c r="P23" s="60"/>
      <c r="Q23" s="61"/>
      <c r="R23" s="60">
        <f>VLOOKUP($A23,'Return Data'!$B$7:$R$2292,16,0)</f>
        <v>4.2026000000000003</v>
      </c>
      <c r="S23" s="62">
        <f t="shared" si="6"/>
        <v>20</v>
      </c>
    </row>
    <row r="24" spans="1:19" x14ac:dyDescent="0.3">
      <c r="A24" s="58" t="s">
        <v>1995</v>
      </c>
      <c r="B24" s="59">
        <f>VLOOKUP($A24,'Return Data'!$B$7:$R$2292,3,0)</f>
        <v>45014</v>
      </c>
      <c r="C24" s="60">
        <f>VLOOKUP($A24,'Return Data'!$B$7:$R$2292,4,0)</f>
        <v>10.8377</v>
      </c>
      <c r="D24" s="60">
        <f>VLOOKUP($A24,'Return Data'!$B$7:$R$2292,10,0)</f>
        <v>1.1565000000000001</v>
      </c>
      <c r="E24" s="61">
        <f t="shared" si="0"/>
        <v>24</v>
      </c>
      <c r="F24" s="60">
        <f>VLOOKUP($A24,'Return Data'!$B$7:$R$2292,11,0)</f>
        <v>2.3264</v>
      </c>
      <c r="G24" s="61">
        <f t="shared" si="1"/>
        <v>23</v>
      </c>
      <c r="H24" s="60">
        <f>VLOOKUP($A24,'Return Data'!$B$7:$R$2292,12,0)</f>
        <v>3.0943999999999998</v>
      </c>
      <c r="I24" s="61">
        <f t="shared" si="2"/>
        <v>22</v>
      </c>
      <c r="J24" s="60">
        <f>VLOOKUP($A24,'Return Data'!$B$7:$R$2292,13,0)</f>
        <v>3.9249000000000001</v>
      </c>
      <c r="K24" s="61">
        <f t="shared" si="3"/>
        <v>22</v>
      </c>
      <c r="L24" s="60">
        <f>VLOOKUP($A24,'Return Data'!$B$7:$R$2292,17,0)</f>
        <v>3.3330000000000002</v>
      </c>
      <c r="M24" s="61">
        <f t="shared" si="4"/>
        <v>22</v>
      </c>
      <c r="N24" s="60"/>
      <c r="O24" s="61"/>
      <c r="P24" s="60"/>
      <c r="Q24" s="61"/>
      <c r="R24" s="60">
        <f>VLOOKUP($A24,'Return Data'!$B$7:$R$2292,16,0)</f>
        <v>3.1492</v>
      </c>
      <c r="S24" s="62">
        <f t="shared" si="6"/>
        <v>23</v>
      </c>
    </row>
    <row r="25" spans="1:19" x14ac:dyDescent="0.3">
      <c r="A25" s="58" t="s">
        <v>1518</v>
      </c>
      <c r="B25" s="59">
        <f>VLOOKUP($A25,'Return Data'!$B$7:$R$2292,3,0)</f>
        <v>45014</v>
      </c>
      <c r="C25" s="60">
        <f>VLOOKUP($A25,'Return Data'!$B$7:$R$2292,4,0)</f>
        <v>11.121</v>
      </c>
      <c r="D25" s="60">
        <f>VLOOKUP($A25,'Return Data'!$B$7:$R$2292,10,0)</f>
        <v>1.4875</v>
      </c>
      <c r="E25" s="61">
        <f t="shared" si="0"/>
        <v>9</v>
      </c>
      <c r="F25" s="60">
        <f>VLOOKUP($A25,'Return Data'!$B$7:$R$2292,11,0)</f>
        <v>2.8294000000000001</v>
      </c>
      <c r="G25" s="61">
        <f t="shared" si="1"/>
        <v>14</v>
      </c>
      <c r="H25" s="60">
        <f>VLOOKUP($A25,'Return Data'!$B$7:$R$2292,12,0)</f>
        <v>3.8860000000000001</v>
      </c>
      <c r="I25" s="61">
        <f t="shared" si="2"/>
        <v>10</v>
      </c>
      <c r="J25" s="60">
        <f>VLOOKUP($A25,'Return Data'!$B$7:$R$2292,13,0)</f>
        <v>4.7470999999999997</v>
      </c>
      <c r="K25" s="61">
        <f t="shared" si="3"/>
        <v>13</v>
      </c>
      <c r="L25" s="60">
        <f>VLOOKUP($A25,'Return Data'!$B$7:$R$2292,17,0)</f>
        <v>4.1954000000000002</v>
      </c>
      <c r="M25" s="61">
        <f t="shared" si="4"/>
        <v>13</v>
      </c>
      <c r="N25" s="60"/>
      <c r="O25" s="61"/>
      <c r="P25" s="60"/>
      <c r="Q25" s="61"/>
      <c r="R25" s="60">
        <f>VLOOKUP($A25,'Return Data'!$B$7:$R$2292,16,0)</f>
        <v>3.9026000000000001</v>
      </c>
      <c r="S25" s="62">
        <f t="shared" si="6"/>
        <v>21</v>
      </c>
    </row>
    <row r="26" spans="1:19" x14ac:dyDescent="0.3">
      <c r="A26" s="58" t="s">
        <v>1519</v>
      </c>
      <c r="B26" s="59">
        <f>VLOOKUP($A26,'Return Data'!$B$7:$R$2292,3,0)</f>
        <v>45014</v>
      </c>
      <c r="C26" s="60">
        <f>VLOOKUP($A26,'Return Data'!$B$7:$R$2292,4,0)</f>
        <v>22.6629</v>
      </c>
      <c r="D26" s="60">
        <f>VLOOKUP($A26,'Return Data'!$B$7:$R$2292,10,0)</f>
        <v>1.4309000000000001</v>
      </c>
      <c r="E26" s="61">
        <f t="shared" si="0"/>
        <v>16</v>
      </c>
      <c r="F26" s="60">
        <f>VLOOKUP($A26,'Return Data'!$B$7:$R$2292,11,0)</f>
        <v>2.8439999999999999</v>
      </c>
      <c r="G26" s="61">
        <f t="shared" si="1"/>
        <v>12</v>
      </c>
      <c r="H26" s="60">
        <f>VLOOKUP($A26,'Return Data'!$B$7:$R$2292,12,0)</f>
        <v>3.8376999999999999</v>
      </c>
      <c r="I26" s="61">
        <f t="shared" si="2"/>
        <v>12</v>
      </c>
      <c r="J26" s="60">
        <f>VLOOKUP($A26,'Return Data'!$B$7:$R$2292,13,0)</f>
        <v>4.8038999999999996</v>
      </c>
      <c r="K26" s="61">
        <f t="shared" si="3"/>
        <v>10</v>
      </c>
      <c r="L26" s="60">
        <f>VLOOKUP($A26,'Return Data'!$B$7:$R$2292,17,0)</f>
        <v>4.3308</v>
      </c>
      <c r="M26" s="61">
        <f t="shared" si="4"/>
        <v>7</v>
      </c>
      <c r="N26" s="60">
        <f>VLOOKUP($A26,'Return Data'!$B$7:$R$2292,14,0)</f>
        <v>4.1245000000000003</v>
      </c>
      <c r="O26" s="61">
        <f t="shared" ref="O26:O32" si="8">RANK(N26,N$8:N$32,0)</f>
        <v>7</v>
      </c>
      <c r="P26" s="60">
        <f>VLOOKUP($A26,'Return Data'!$B$7:$R$2292,15,0)</f>
        <v>4.9260999999999999</v>
      </c>
      <c r="Q26" s="61">
        <f>RANK(P26,P$8:P$32,0)</f>
        <v>4</v>
      </c>
      <c r="R26" s="60">
        <f>VLOOKUP($A26,'Return Data'!$B$7:$R$2292,16,0)</f>
        <v>6.7847999999999997</v>
      </c>
      <c r="S26" s="62">
        <f t="shared" si="6"/>
        <v>3</v>
      </c>
    </row>
    <row r="27" spans="1:19" x14ac:dyDescent="0.3">
      <c r="A27" s="58" t="s">
        <v>1520</v>
      </c>
      <c r="B27" s="59">
        <f>VLOOKUP($A27,'Return Data'!$B$7:$R$2292,3,0)</f>
        <v>45014</v>
      </c>
      <c r="C27" s="60">
        <f>VLOOKUP($A27,'Return Data'!$B$7:$R$2292,4,0)</f>
        <v>15.785</v>
      </c>
      <c r="D27" s="60">
        <f>VLOOKUP($A27,'Return Data'!$B$7:$R$2292,10,0)</f>
        <v>1.3665</v>
      </c>
      <c r="E27" s="61">
        <f t="shared" si="0"/>
        <v>20</v>
      </c>
      <c r="F27" s="60">
        <f>VLOOKUP($A27,'Return Data'!$B$7:$R$2292,11,0)</f>
        <v>2.6720000000000002</v>
      </c>
      <c r="G27" s="61">
        <f t="shared" si="1"/>
        <v>21</v>
      </c>
      <c r="H27" s="60">
        <f>VLOOKUP($A27,'Return Data'!$B$7:$R$2292,12,0)</f>
        <v>3.6217000000000001</v>
      </c>
      <c r="I27" s="61">
        <f t="shared" si="2"/>
        <v>21</v>
      </c>
      <c r="J27" s="60">
        <f>VLOOKUP($A27,'Return Data'!$B$7:$R$2292,13,0)</f>
        <v>4.5225999999999997</v>
      </c>
      <c r="K27" s="61">
        <f t="shared" si="3"/>
        <v>20</v>
      </c>
      <c r="L27" s="60">
        <f>VLOOKUP($A27,'Return Data'!$B$7:$R$2292,17,0)</f>
        <v>4.0278</v>
      </c>
      <c r="M27" s="61">
        <f t="shared" si="4"/>
        <v>19</v>
      </c>
      <c r="N27" s="60">
        <f>VLOOKUP($A27,'Return Data'!$B$7:$R$2292,14,0)</f>
        <v>3.7682000000000002</v>
      </c>
      <c r="O27" s="61">
        <f t="shared" si="8"/>
        <v>17</v>
      </c>
      <c r="P27" s="60">
        <f>VLOOKUP($A27,'Return Data'!$B$7:$R$2292,15,0)</f>
        <v>4.5168999999999997</v>
      </c>
      <c r="Q27" s="61">
        <f>RANK(P27,P$8:P$32,0)</f>
        <v>15</v>
      </c>
      <c r="R27" s="60">
        <f>VLOOKUP($A27,'Return Data'!$B$7:$R$2292,16,0)</f>
        <v>5.4565999999999999</v>
      </c>
      <c r="S27" s="62">
        <f t="shared" si="6"/>
        <v>14</v>
      </c>
    </row>
    <row r="28" spans="1:19" x14ac:dyDescent="0.3">
      <c r="A28" s="58" t="s">
        <v>1521</v>
      </c>
      <c r="B28" s="59">
        <f>VLOOKUP($A28,'Return Data'!$B$7:$R$2292,3,0)</f>
        <v>45014</v>
      </c>
      <c r="C28" s="60">
        <f>VLOOKUP($A28,'Return Data'!$B$7:$R$2292,4,0)</f>
        <v>28.715599999999998</v>
      </c>
      <c r="D28" s="60">
        <f>VLOOKUP($A28,'Return Data'!$B$7:$R$2292,10,0)</f>
        <v>1.5518000000000001</v>
      </c>
      <c r="E28" s="61">
        <f t="shared" si="0"/>
        <v>2</v>
      </c>
      <c r="F28" s="60">
        <f>VLOOKUP($A28,'Return Data'!$B$7:$R$2292,11,0)</f>
        <v>3.1114000000000002</v>
      </c>
      <c r="G28" s="61">
        <f t="shared" si="1"/>
        <v>2</v>
      </c>
      <c r="H28" s="60">
        <f>VLOOKUP($A28,'Return Data'!$B$7:$R$2292,12,0)</f>
        <v>4.2161</v>
      </c>
      <c r="I28" s="61">
        <f t="shared" si="2"/>
        <v>2</v>
      </c>
      <c r="J28" s="60">
        <f>VLOOKUP($A28,'Return Data'!$B$7:$R$2292,13,0)</f>
        <v>5.3129999999999997</v>
      </c>
      <c r="K28" s="61">
        <f t="shared" si="3"/>
        <v>2</v>
      </c>
      <c r="L28" s="60">
        <f>VLOOKUP($A28,'Return Data'!$B$7:$R$2292,17,0)</f>
        <v>4.7171000000000003</v>
      </c>
      <c r="M28" s="61">
        <f t="shared" si="4"/>
        <v>2</v>
      </c>
      <c r="N28" s="60">
        <f>VLOOKUP($A28,'Return Data'!$B$7:$R$2292,14,0)</f>
        <v>4.0563000000000002</v>
      </c>
      <c r="O28" s="61">
        <f t="shared" si="8"/>
        <v>10</v>
      </c>
      <c r="P28" s="60">
        <f>VLOOKUP($A28,'Return Data'!$B$7:$R$2292,15,0)</f>
        <v>4.8056999999999999</v>
      </c>
      <c r="Q28" s="61">
        <f>RANK(P28,P$8:P$32,0)</f>
        <v>10</v>
      </c>
      <c r="R28" s="60">
        <f>VLOOKUP($A28,'Return Data'!$B$7:$R$2292,16,0)</f>
        <v>6.6387999999999998</v>
      </c>
      <c r="S28" s="62">
        <f t="shared" si="6"/>
        <v>5</v>
      </c>
    </row>
    <row r="29" spans="1:19" x14ac:dyDescent="0.3">
      <c r="A29" s="58" t="s">
        <v>1771</v>
      </c>
      <c r="B29" s="59">
        <f>VLOOKUP($A29,'Return Data'!$B$7:$R$2292,3,0)</f>
        <v>45014</v>
      </c>
      <c r="C29" s="60">
        <f>VLOOKUP($A29,'Return Data'!$B$7:$R$2292,4,0)</f>
        <v>12.3917</v>
      </c>
      <c r="D29" s="60">
        <f>VLOOKUP($A29,'Return Data'!$B$7:$R$2292,10,0)</f>
        <v>1.3295999999999999</v>
      </c>
      <c r="E29" s="61">
        <f t="shared" si="0"/>
        <v>21</v>
      </c>
      <c r="F29" s="60">
        <f>VLOOKUP($A29,'Return Data'!$B$7:$R$2292,11,0)</f>
        <v>2.7631999999999999</v>
      </c>
      <c r="G29" s="61">
        <f t="shared" si="1"/>
        <v>18</v>
      </c>
      <c r="H29" s="60">
        <f>VLOOKUP($A29,'Return Data'!$B$7:$R$2292,12,0)</f>
        <v>3.7162000000000002</v>
      </c>
      <c r="I29" s="61">
        <f t="shared" si="2"/>
        <v>18</v>
      </c>
      <c r="J29" s="60">
        <f>VLOOKUP($A29,'Return Data'!$B$7:$R$2292,13,0)</f>
        <v>4.6993999999999998</v>
      </c>
      <c r="K29" s="61">
        <f t="shared" si="3"/>
        <v>14</v>
      </c>
      <c r="L29" s="60">
        <f>VLOOKUP($A29,'Return Data'!$B$7:$R$2292,17,0)</f>
        <v>3.4750999999999999</v>
      </c>
      <c r="M29" s="61">
        <f t="shared" si="4"/>
        <v>21</v>
      </c>
      <c r="N29" s="60">
        <f>VLOOKUP($A29,'Return Data'!$B$7:$R$2292,14,0)</f>
        <v>2.8191000000000002</v>
      </c>
      <c r="O29" s="61">
        <f t="shared" si="8"/>
        <v>21</v>
      </c>
      <c r="P29" s="60">
        <f>VLOOKUP($A29,'Return Data'!$B$7:$R$2292,15,0)</f>
        <v>2.2166000000000001</v>
      </c>
      <c r="Q29" s="61">
        <f>RANK(P29,P$8:P$32,0)</f>
        <v>18</v>
      </c>
      <c r="R29" s="60">
        <f>VLOOKUP($A29,'Return Data'!$B$7:$R$2292,16,0)</f>
        <v>3.1383000000000001</v>
      </c>
      <c r="S29" s="62">
        <f t="shared" si="6"/>
        <v>24</v>
      </c>
    </row>
    <row r="30" spans="1:19" x14ac:dyDescent="0.3">
      <c r="A30" s="58" t="s">
        <v>1522</v>
      </c>
      <c r="B30" s="59">
        <f>VLOOKUP($A30,'Return Data'!$B$7:$R$2292,3,0)</f>
        <v>45014</v>
      </c>
      <c r="C30" s="60">
        <f>VLOOKUP($A30,'Return Data'!$B$7:$R$2292,4,0)</f>
        <v>12.248100000000001</v>
      </c>
      <c r="D30" s="60">
        <f>VLOOKUP($A30,'Return Data'!$B$7:$R$2292,10,0)</f>
        <v>1.5058</v>
      </c>
      <c r="E30" s="61">
        <f t="shared" si="0"/>
        <v>7</v>
      </c>
      <c r="F30" s="60">
        <f>VLOOKUP($A30,'Return Data'!$B$7:$R$2292,11,0)</f>
        <v>2.9260999999999999</v>
      </c>
      <c r="G30" s="61">
        <f t="shared" si="1"/>
        <v>9</v>
      </c>
      <c r="H30" s="60">
        <f>VLOOKUP($A30,'Return Data'!$B$7:$R$2292,12,0)</f>
        <v>3.9304999999999999</v>
      </c>
      <c r="I30" s="61">
        <f t="shared" si="2"/>
        <v>9</v>
      </c>
      <c r="J30" s="60">
        <f>VLOOKUP($A30,'Return Data'!$B$7:$R$2292,13,0)</f>
        <v>4.8334000000000001</v>
      </c>
      <c r="K30" s="61">
        <f t="shared" si="3"/>
        <v>9</v>
      </c>
      <c r="L30" s="60">
        <f>VLOOKUP($A30,'Return Data'!$B$7:$R$2292,17,0)</f>
        <v>4.2488999999999999</v>
      </c>
      <c r="M30" s="61">
        <f t="shared" si="4"/>
        <v>11</v>
      </c>
      <c r="N30" s="60">
        <f>VLOOKUP($A30,'Return Data'!$B$7:$R$2292,14,0)</f>
        <v>4.1544999999999996</v>
      </c>
      <c r="O30" s="61">
        <f t="shared" si="8"/>
        <v>3</v>
      </c>
      <c r="P30" s="60"/>
      <c r="Q30" s="61"/>
      <c r="R30" s="60">
        <f>VLOOKUP($A30,'Return Data'!$B$7:$R$2292,16,0)</f>
        <v>4.8526999999999996</v>
      </c>
      <c r="S30" s="62">
        <f t="shared" si="6"/>
        <v>17</v>
      </c>
    </row>
    <row r="31" spans="1:19" x14ac:dyDescent="0.3">
      <c r="A31" s="58" t="s">
        <v>1523</v>
      </c>
      <c r="B31" s="59">
        <f>VLOOKUP($A31,'Return Data'!$B$7:$R$2292,3,0)</f>
        <v>45014</v>
      </c>
      <c r="C31" s="60">
        <f>VLOOKUP($A31,'Return Data'!$B$7:$R$2292,4,0)</f>
        <v>11.975099999999999</v>
      </c>
      <c r="D31" s="60">
        <f>VLOOKUP($A31,'Return Data'!$B$7:$R$2292,10,0)</f>
        <v>1.3748</v>
      </c>
      <c r="E31" s="61">
        <f t="shared" si="0"/>
        <v>19</v>
      </c>
      <c r="F31" s="60">
        <f>VLOOKUP($A31,'Return Data'!$B$7:$R$2292,11,0)</f>
        <v>2.78</v>
      </c>
      <c r="G31" s="61">
        <f t="shared" si="1"/>
        <v>16</v>
      </c>
      <c r="H31" s="60">
        <f>VLOOKUP($A31,'Return Data'!$B$7:$R$2292,12,0)</f>
        <v>3.7389000000000001</v>
      </c>
      <c r="I31" s="61">
        <f t="shared" si="2"/>
        <v>16</v>
      </c>
      <c r="J31" s="60">
        <f>VLOOKUP($A31,'Return Data'!$B$7:$R$2292,13,0)</f>
        <v>4.3127000000000004</v>
      </c>
      <c r="K31" s="61">
        <f t="shared" si="3"/>
        <v>21</v>
      </c>
      <c r="L31" s="60">
        <f>VLOOKUP($A31,'Return Data'!$B$7:$R$2292,17,0)</f>
        <v>4.0739000000000001</v>
      </c>
      <c r="M31" s="61">
        <f t="shared" si="4"/>
        <v>17</v>
      </c>
      <c r="N31" s="60">
        <f>VLOOKUP($A31,'Return Data'!$B$7:$R$2292,14,0)</f>
        <v>3.8607</v>
      </c>
      <c r="O31" s="61">
        <f t="shared" si="8"/>
        <v>15</v>
      </c>
      <c r="P31" s="60"/>
      <c r="Q31" s="61"/>
      <c r="R31" s="60">
        <f>VLOOKUP($A31,'Return Data'!$B$7:$R$2292,16,0)</f>
        <v>4.4897</v>
      </c>
      <c r="S31" s="62">
        <f t="shared" si="6"/>
        <v>19</v>
      </c>
    </row>
    <row r="32" spans="1:19" x14ac:dyDescent="0.3">
      <c r="A32" s="58" t="s">
        <v>1524</v>
      </c>
      <c r="B32" s="59">
        <f>VLOOKUP($A32,'Return Data'!$B$7:$R$2292,3,0)</f>
        <v>45014</v>
      </c>
      <c r="C32" s="60">
        <f>VLOOKUP($A32,'Return Data'!$B$7:$R$2292,4,0)</f>
        <v>29.765799999999999</v>
      </c>
      <c r="D32" s="60">
        <f>VLOOKUP($A32,'Return Data'!$B$7:$R$2292,10,0)</f>
        <v>1.4802999999999999</v>
      </c>
      <c r="E32" s="61">
        <f t="shared" si="0"/>
        <v>12</v>
      </c>
      <c r="F32" s="60">
        <f>VLOOKUP($A32,'Return Data'!$B$7:$R$2292,11,0)</f>
        <v>2.8759000000000001</v>
      </c>
      <c r="G32" s="61">
        <f t="shared" si="1"/>
        <v>10</v>
      </c>
      <c r="H32" s="60">
        <f>VLOOKUP($A32,'Return Data'!$B$7:$R$2292,12,0)</f>
        <v>3.7953000000000001</v>
      </c>
      <c r="I32" s="61">
        <f t="shared" si="2"/>
        <v>13</v>
      </c>
      <c r="J32" s="60">
        <f>VLOOKUP($A32,'Return Data'!$B$7:$R$2292,13,0)</f>
        <v>4.7836999999999996</v>
      </c>
      <c r="K32" s="61">
        <f t="shared" si="3"/>
        <v>11</v>
      </c>
      <c r="L32" s="60">
        <f>VLOOKUP($A32,'Return Data'!$B$7:$R$2292,17,0)</f>
        <v>4.3052999999999999</v>
      </c>
      <c r="M32" s="61">
        <f t="shared" si="4"/>
        <v>8</v>
      </c>
      <c r="N32" s="60">
        <f>VLOOKUP($A32,'Return Data'!$B$7:$R$2292,14,0)</f>
        <v>4.1299000000000001</v>
      </c>
      <c r="O32" s="61">
        <f t="shared" si="8"/>
        <v>6</v>
      </c>
      <c r="P32" s="60">
        <f>VLOOKUP($A32,'Return Data'!$B$7:$R$2292,15,0)</f>
        <v>4.9016000000000002</v>
      </c>
      <c r="Q32" s="61">
        <f>RANK(P32,P$8:P$32,0)</f>
        <v>5</v>
      </c>
      <c r="R32" s="60">
        <f>VLOOKUP($A32,'Return Data'!$B$7:$R$2292,16,0)</f>
        <v>6.7251000000000003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1.4152680000000002</v>
      </c>
      <c r="E34" s="69"/>
      <c r="F34" s="70">
        <f>AVERAGE(F8:F32)</f>
        <v>2.7684280000000001</v>
      </c>
      <c r="G34" s="69"/>
      <c r="H34" s="70">
        <f>AVERAGE(H8:H32)</f>
        <v>3.7214639999999997</v>
      </c>
      <c r="I34" s="69"/>
      <c r="J34" s="70">
        <f>AVERAGE(J8:J32)</f>
        <v>4.6351679999999993</v>
      </c>
      <c r="K34" s="69"/>
      <c r="L34" s="70">
        <f>AVERAGE(L8:L32)</f>
        <v>4.0417560000000012</v>
      </c>
      <c r="M34" s="69"/>
      <c r="N34" s="70">
        <f>AVERAGE(N8:N32)</f>
        <v>3.7632391304347821</v>
      </c>
      <c r="O34" s="69"/>
      <c r="P34" s="70">
        <f>AVERAGE(P8:P32)</f>
        <v>4.5817777777777779</v>
      </c>
      <c r="Q34" s="69"/>
      <c r="R34" s="70">
        <f>AVERAGE(R8:R32)</f>
        <v>5.3469160000000002</v>
      </c>
      <c r="S34" s="71"/>
    </row>
    <row r="35" spans="1:19" x14ac:dyDescent="0.3">
      <c r="A35" s="68" t="s">
        <v>28</v>
      </c>
      <c r="B35" s="69"/>
      <c r="C35" s="69"/>
      <c r="D35" s="70">
        <f>MIN(D8:D32)</f>
        <v>0.93920000000000003</v>
      </c>
      <c r="E35" s="69"/>
      <c r="F35" s="70">
        <f>MIN(F8:F32)</f>
        <v>1.6438999999999999</v>
      </c>
      <c r="G35" s="69"/>
      <c r="H35" s="70">
        <f>MIN(H8:H32)</f>
        <v>2.35</v>
      </c>
      <c r="I35" s="69"/>
      <c r="J35" s="70">
        <f>MIN(J8:J32)</f>
        <v>2.9701</v>
      </c>
      <c r="K35" s="69"/>
      <c r="L35" s="70">
        <f>MIN(L8:L32)</f>
        <v>2.7164000000000001</v>
      </c>
      <c r="M35" s="69"/>
      <c r="N35" s="70">
        <f>MIN(N8:N32)</f>
        <v>2.4992999999999999</v>
      </c>
      <c r="O35" s="69"/>
      <c r="P35" s="70">
        <f>MIN(P8:P32)</f>
        <v>2.2166000000000001</v>
      </c>
      <c r="Q35" s="69"/>
      <c r="R35" s="70">
        <f>MIN(R8:R32)</f>
        <v>2.9281999999999999</v>
      </c>
      <c r="S35" s="71"/>
    </row>
    <row r="36" spans="1:19" ht="15" thickBot="1" x14ac:dyDescent="0.35">
      <c r="A36" s="72" t="s">
        <v>29</v>
      </c>
      <c r="B36" s="73"/>
      <c r="C36" s="73"/>
      <c r="D36" s="74">
        <f>MAX(D8:D32)</f>
        <v>1.5879000000000001</v>
      </c>
      <c r="E36" s="73"/>
      <c r="F36" s="74">
        <f>MAX(F8:F32)</f>
        <v>3.2277</v>
      </c>
      <c r="G36" s="73"/>
      <c r="H36" s="74">
        <f>MAX(H8:H32)</f>
        <v>4.4272999999999998</v>
      </c>
      <c r="I36" s="73"/>
      <c r="J36" s="74">
        <f>MAX(J8:J32)</f>
        <v>5.7613000000000003</v>
      </c>
      <c r="K36" s="73"/>
      <c r="L36" s="74">
        <f>MAX(L8:L32)</f>
        <v>4.7670000000000003</v>
      </c>
      <c r="M36" s="73"/>
      <c r="N36" s="74">
        <f>MAX(N8:N32)</f>
        <v>4.3522999999999996</v>
      </c>
      <c r="O36" s="73"/>
      <c r="P36" s="74">
        <f>MAX(P8:P32)</f>
        <v>5.0145</v>
      </c>
      <c r="Q36" s="73"/>
      <c r="R36" s="74">
        <f>MAX(R8:R32)</f>
        <v>6.8238000000000003</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45014</v>
      </c>
      <c r="C8" s="60">
        <f>VLOOKUP($A8,'Return Data'!$B$7:$R$2292,4,0)</f>
        <v>85.65</v>
      </c>
      <c r="D8" s="60">
        <f>VLOOKUP($A8,'Return Data'!$B$7:$R$2292,10,0)</f>
        <v>-6.1576000000000004</v>
      </c>
      <c r="E8" s="61">
        <f>RANK(D8,D$8:D$10,0)</f>
        <v>3</v>
      </c>
      <c r="F8" s="60">
        <f>VLOOKUP($A8,'Return Data'!$B$7:$R$2292,11,0)</f>
        <v>-1.2111000000000001</v>
      </c>
      <c r="G8" s="61">
        <f>RANK(F8,F$8:F$10,0)</f>
        <v>3</v>
      </c>
      <c r="H8" s="60">
        <f>VLOOKUP($A8,'Return Data'!$B$7:$R$2292,12,0)</f>
        <v>9.3032000000000004</v>
      </c>
      <c r="I8" s="61">
        <f>RANK(H8,H$8:H$10,0)</f>
        <v>3</v>
      </c>
      <c r="J8" s="60">
        <f>VLOOKUP($A8,'Return Data'!$B$7:$R$2292,13,0)</f>
        <v>1.7825</v>
      </c>
      <c r="K8" s="61">
        <f>RANK(J8,J$8:J$10,0)</f>
        <v>3</v>
      </c>
      <c r="L8" s="60">
        <f>VLOOKUP($A8,'Return Data'!$B$7:$R$2292,17,0)</f>
        <v>10.9649</v>
      </c>
      <c r="M8" s="61">
        <f>RANK(L8,L$8:L$10,0)</f>
        <v>3</v>
      </c>
      <c r="N8" s="60">
        <f>VLOOKUP($A8,'Return Data'!$B$7:$R$2292,14,0)</f>
        <v>28.500800000000002</v>
      </c>
      <c r="O8" s="61">
        <f>RANK(N8,N$8:N$10,0)</f>
        <v>3</v>
      </c>
      <c r="P8" s="60">
        <f>VLOOKUP($A8,'Return Data'!$B$7:$R$2292,15,0)</f>
        <v>12.1248</v>
      </c>
      <c r="Q8" s="61">
        <f>RANK(P8,P$8:P$10,0)</f>
        <v>3</v>
      </c>
      <c r="R8" s="60">
        <f>VLOOKUP($A8,'Return Data'!$B$7:$R$2292,16,0)</f>
        <v>16.782</v>
      </c>
      <c r="S8" s="62">
        <f>RANK(R8,R$8:R$10,0)</f>
        <v>1</v>
      </c>
    </row>
    <row r="9" spans="1:20" x14ac:dyDescent="0.3">
      <c r="A9" s="58" t="s">
        <v>584</v>
      </c>
      <c r="B9" s="59">
        <f>VLOOKUP($A9,'Return Data'!$B$7:$R$2292,3,0)</f>
        <v>45014</v>
      </c>
      <c r="C9" s="60">
        <f>VLOOKUP($A9,'Return Data'!$B$7:$R$2292,4,0)</f>
        <v>97.323999999999998</v>
      </c>
      <c r="D9" s="60">
        <f>VLOOKUP($A9,'Return Data'!$B$7:$R$2292,10,0)</f>
        <v>-3.9344999999999999</v>
      </c>
      <c r="E9" s="61">
        <f>RANK(D9,D$8:D$10,0)</f>
        <v>2</v>
      </c>
      <c r="F9" s="60">
        <f>VLOOKUP($A9,'Return Data'!$B$7:$R$2292,11,0)</f>
        <v>4.4775999999999998</v>
      </c>
      <c r="G9" s="61">
        <f>RANK(F9,F$8:F$10,0)</f>
        <v>2</v>
      </c>
      <c r="H9" s="60">
        <f>VLOOKUP($A9,'Return Data'!$B$7:$R$2292,12,0)</f>
        <v>14.3361</v>
      </c>
      <c r="I9" s="61">
        <f>RANK(H9,H$8:H$10,0)</f>
        <v>2</v>
      </c>
      <c r="J9" s="60">
        <f>VLOOKUP($A9,'Return Data'!$B$7:$R$2292,13,0)</f>
        <v>5.4032</v>
      </c>
      <c r="K9" s="61">
        <f>RANK(J9,J$8:J$10,0)</f>
        <v>2</v>
      </c>
      <c r="L9" s="60">
        <f>VLOOKUP($A9,'Return Data'!$B$7:$R$2292,17,0)</f>
        <v>12.8727</v>
      </c>
      <c r="M9" s="61">
        <f>RANK(L9,L$8:L$10,0)</f>
        <v>2</v>
      </c>
      <c r="N9" s="60">
        <f>VLOOKUP($A9,'Return Data'!$B$7:$R$2292,14,0)</f>
        <v>30.9968</v>
      </c>
      <c r="O9" s="61">
        <f>RANK(N9,N$8:N$10,0)</f>
        <v>2</v>
      </c>
      <c r="P9" s="60">
        <f>VLOOKUP($A9,'Return Data'!$B$7:$R$2292,15,0)</f>
        <v>14.0229</v>
      </c>
      <c r="Q9" s="61">
        <f>RANK(P9,P$8:P$10,0)</f>
        <v>2</v>
      </c>
      <c r="R9" s="60">
        <f>VLOOKUP($A9,'Return Data'!$B$7:$R$2292,16,0)</f>
        <v>14.910600000000001</v>
      </c>
      <c r="S9" s="62">
        <f>RANK(R9,R$8:R$10,0)</f>
        <v>2</v>
      </c>
    </row>
    <row r="10" spans="1:20" x14ac:dyDescent="0.3">
      <c r="A10" s="58" t="s">
        <v>1608</v>
      </c>
      <c r="B10" s="59">
        <f>VLOOKUP($A10,'Return Data'!$B$7:$R$2292,3,0)</f>
        <v>45014</v>
      </c>
      <c r="C10" s="60">
        <f>VLOOKUP($A10,'Return Data'!$B$7:$R$2292,4,0)</f>
        <v>239.69159999999999</v>
      </c>
      <c r="D10" s="60">
        <f>VLOOKUP($A10,'Return Data'!$B$7:$R$2292,10,0)</f>
        <v>-1.6337999999999999</v>
      </c>
      <c r="E10" s="61">
        <f>RANK(D10,D$8:D$10,0)</f>
        <v>1</v>
      </c>
      <c r="F10" s="60">
        <f>VLOOKUP($A10,'Return Data'!$B$7:$R$2292,11,0)</f>
        <v>5.4881000000000002</v>
      </c>
      <c r="G10" s="61">
        <f>RANK(F10,F$8:F$10,0)</f>
        <v>1</v>
      </c>
      <c r="H10" s="60">
        <f>VLOOKUP($A10,'Return Data'!$B$7:$R$2292,12,0)</f>
        <v>16.645800000000001</v>
      </c>
      <c r="I10" s="61">
        <f>RANK(H10,H$8:H$10,0)</f>
        <v>1</v>
      </c>
      <c r="J10" s="60">
        <f>VLOOKUP($A10,'Return Data'!$B$7:$R$2292,13,0)</f>
        <v>14.075900000000001</v>
      </c>
      <c r="K10" s="61">
        <f>RANK(J10,J$8:J$10,0)</f>
        <v>1</v>
      </c>
      <c r="L10" s="60">
        <f>VLOOKUP($A10,'Return Data'!$B$7:$R$2292,17,0)</f>
        <v>22.880500000000001</v>
      </c>
      <c r="M10" s="61">
        <f>RANK(L10,L$8:L$10,0)</f>
        <v>1</v>
      </c>
      <c r="N10" s="60">
        <f>VLOOKUP($A10,'Return Data'!$B$7:$R$2292,14,0)</f>
        <v>45.747399999999999</v>
      </c>
      <c r="O10" s="61">
        <f>RANK(N10,N$8:N$10,0)</f>
        <v>1</v>
      </c>
      <c r="P10" s="60">
        <f>VLOOKUP($A10,'Return Data'!$B$7:$R$2292,15,0)</f>
        <v>15.7172</v>
      </c>
      <c r="Q10" s="61">
        <f>RANK(P10,P$8:P$10,0)</f>
        <v>1</v>
      </c>
      <c r="R10" s="60">
        <f>VLOOKUP($A10,'Return Data'!$B$7:$R$2292,16,0)</f>
        <v>14.648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-3.908633333333333</v>
      </c>
      <c r="E12" s="69"/>
      <c r="F12" s="70">
        <f>AVERAGE(F8:F10)</f>
        <v>2.9182000000000001</v>
      </c>
      <c r="G12" s="69"/>
      <c r="H12" s="70">
        <f>AVERAGE(H8:H10)</f>
        <v>13.428366666666667</v>
      </c>
      <c r="I12" s="69"/>
      <c r="J12" s="70">
        <f>AVERAGE(J8:J10)</f>
        <v>7.0872000000000002</v>
      </c>
      <c r="K12" s="69"/>
      <c r="L12" s="70">
        <f>AVERAGE(L8:L10)</f>
        <v>15.572700000000003</v>
      </c>
      <c r="M12" s="69"/>
      <c r="N12" s="70">
        <f>AVERAGE(N8:N10)</f>
        <v>35.081666666666671</v>
      </c>
      <c r="O12" s="69"/>
      <c r="P12" s="70">
        <f>AVERAGE(P8:P10)</f>
        <v>13.954966666666666</v>
      </c>
      <c r="Q12" s="69"/>
      <c r="R12" s="70">
        <f>AVERAGE(R8:R10)</f>
        <v>15.446866666666665</v>
      </c>
      <c r="S12" s="71"/>
    </row>
    <row r="13" spans="1:20" x14ac:dyDescent="0.3">
      <c r="A13" s="68" t="s">
        <v>28</v>
      </c>
      <c r="B13" s="69"/>
      <c r="C13" s="69"/>
      <c r="D13" s="70">
        <f>MIN(D8:D10)</f>
        <v>-6.1576000000000004</v>
      </c>
      <c r="E13" s="69"/>
      <c r="F13" s="70">
        <f>MIN(F8:F10)</f>
        <v>-1.2111000000000001</v>
      </c>
      <c r="G13" s="69"/>
      <c r="H13" s="70">
        <f>MIN(H8:H10)</f>
        <v>9.3032000000000004</v>
      </c>
      <c r="I13" s="69"/>
      <c r="J13" s="70">
        <f>MIN(J8:J10)</f>
        <v>1.7825</v>
      </c>
      <c r="K13" s="69"/>
      <c r="L13" s="70">
        <f>MIN(L8:L10)</f>
        <v>10.9649</v>
      </c>
      <c r="M13" s="69"/>
      <c r="N13" s="70">
        <f>MIN(N8:N10)</f>
        <v>28.500800000000002</v>
      </c>
      <c r="O13" s="69"/>
      <c r="P13" s="70">
        <f>MIN(P8:P10)</f>
        <v>12.1248</v>
      </c>
      <c r="Q13" s="69"/>
      <c r="R13" s="70">
        <f>MIN(R8:R10)</f>
        <v>14.648</v>
      </c>
      <c r="S13" s="71"/>
    </row>
    <row r="14" spans="1:20" ht="15" thickBot="1" x14ac:dyDescent="0.35">
      <c r="A14" s="72" t="s">
        <v>29</v>
      </c>
      <c r="B14" s="73"/>
      <c r="C14" s="73"/>
      <c r="D14" s="74">
        <f>MAX(D8:D10)</f>
        <v>-1.6337999999999999</v>
      </c>
      <c r="E14" s="73"/>
      <c r="F14" s="74">
        <f>MAX(F8:F10)</f>
        <v>5.4881000000000002</v>
      </c>
      <c r="G14" s="73"/>
      <c r="H14" s="74">
        <f>MAX(H8:H10)</f>
        <v>16.645800000000001</v>
      </c>
      <c r="I14" s="73"/>
      <c r="J14" s="74">
        <f>MAX(J8:J10)</f>
        <v>14.075900000000001</v>
      </c>
      <c r="K14" s="73"/>
      <c r="L14" s="74">
        <f>MAX(L8:L10)</f>
        <v>22.880500000000001</v>
      </c>
      <c r="M14" s="73"/>
      <c r="N14" s="74">
        <f>MAX(N8:N10)</f>
        <v>45.747399999999999</v>
      </c>
      <c r="O14" s="73"/>
      <c r="P14" s="74">
        <f>MAX(P8:P10)</f>
        <v>15.7172</v>
      </c>
      <c r="Q14" s="73"/>
      <c r="R14" s="74">
        <f>MAX(R8:R10)</f>
        <v>16.782</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45014</v>
      </c>
      <c r="C8" s="60">
        <f>VLOOKUP($A8,'Return Data'!$B$7:$R$2292,4,0)</f>
        <v>75.010000000000005</v>
      </c>
      <c r="D8" s="60">
        <f>VLOOKUP($A8,'Return Data'!$B$7:$R$2292,10,0)</f>
        <v>-6.4246999999999996</v>
      </c>
      <c r="E8" s="61">
        <f>RANK(D8,D$8:D$10,0)</f>
        <v>3</v>
      </c>
      <c r="F8" s="60">
        <f>VLOOKUP($A8,'Return Data'!$B$7:$R$2292,11,0)</f>
        <v>-1.7807999999999999</v>
      </c>
      <c r="G8" s="61">
        <f>RANK(F8,F$8:F$10,0)</f>
        <v>3</v>
      </c>
      <c r="H8" s="60">
        <f>VLOOKUP($A8,'Return Data'!$B$7:$R$2292,12,0)</f>
        <v>8.3332999999999995</v>
      </c>
      <c r="I8" s="61">
        <f>RANK(H8,H$8:H$10,0)</f>
        <v>3</v>
      </c>
      <c r="J8" s="60">
        <f>VLOOKUP($A8,'Return Data'!$B$7:$R$2292,13,0)</f>
        <v>0.56310000000000004</v>
      </c>
      <c r="K8" s="61">
        <f>RANK(J8,J$8:J$10,0)</f>
        <v>3</v>
      </c>
      <c r="L8" s="60">
        <f>VLOOKUP($A8,'Return Data'!$B$7:$R$2292,17,0)</f>
        <v>9.5894999999999992</v>
      </c>
      <c r="M8" s="61">
        <f>RANK(L8,L$8:L$10,0)</f>
        <v>3</v>
      </c>
      <c r="N8" s="60">
        <f>VLOOKUP($A8,'Return Data'!$B$7:$R$2292,14,0)</f>
        <v>26.897600000000001</v>
      </c>
      <c r="O8" s="61">
        <f>RANK(N8,N$8:N$10,0)</f>
        <v>3</v>
      </c>
      <c r="P8" s="60">
        <f>VLOOKUP($A8,'Return Data'!$B$7:$R$2292,15,0)</f>
        <v>10.7767</v>
      </c>
      <c r="Q8" s="61">
        <f>RANK(P8,P$8:P$10,0)</f>
        <v>3</v>
      </c>
      <c r="R8" s="60">
        <f>VLOOKUP($A8,'Return Data'!$B$7:$R$2292,16,0)</f>
        <v>13.4434</v>
      </c>
      <c r="S8" s="62">
        <f>RANK(R8,R$8:R$10,0)</f>
        <v>2</v>
      </c>
    </row>
    <row r="9" spans="1:20" x14ac:dyDescent="0.3">
      <c r="A9" s="58" t="s">
        <v>583</v>
      </c>
      <c r="B9" s="59">
        <f>VLOOKUP($A9,'Return Data'!$B$7:$R$2292,3,0)</f>
        <v>45014</v>
      </c>
      <c r="C9" s="60">
        <f>VLOOKUP($A9,'Return Data'!$B$7:$R$2292,4,0)</f>
        <v>85.084999999999994</v>
      </c>
      <c r="D9" s="60">
        <f>VLOOKUP($A9,'Return Data'!$B$7:$R$2292,10,0)</f>
        <v>-4.2644000000000002</v>
      </c>
      <c r="E9" s="61">
        <f>RANK(D9,D$8:D$10,0)</f>
        <v>2</v>
      </c>
      <c r="F9" s="60">
        <f>VLOOKUP($A9,'Return Data'!$B$7:$R$2292,11,0)</f>
        <v>3.7559</v>
      </c>
      <c r="G9" s="61">
        <f>RANK(F9,F$8:F$10,0)</f>
        <v>2</v>
      </c>
      <c r="H9" s="60">
        <f>VLOOKUP($A9,'Return Data'!$B$7:$R$2292,12,0)</f>
        <v>13.1495</v>
      </c>
      <c r="I9" s="61">
        <f>RANK(H9,H$8:H$10,0)</f>
        <v>2</v>
      </c>
      <c r="J9" s="60">
        <f>VLOOKUP($A9,'Return Data'!$B$7:$R$2292,13,0)</f>
        <v>3.9397000000000002</v>
      </c>
      <c r="K9" s="61">
        <f>RANK(J9,J$8:J$10,0)</f>
        <v>2</v>
      </c>
      <c r="L9" s="60">
        <f>VLOOKUP($A9,'Return Data'!$B$7:$R$2292,17,0)</f>
        <v>11.324</v>
      </c>
      <c r="M9" s="61">
        <f>RANK(L9,L$8:L$10,0)</f>
        <v>2</v>
      </c>
      <c r="N9" s="60">
        <f>VLOOKUP($A9,'Return Data'!$B$7:$R$2292,14,0)</f>
        <v>29.215599999999998</v>
      </c>
      <c r="O9" s="61">
        <f>RANK(N9,N$8:N$10,0)</f>
        <v>2</v>
      </c>
      <c r="P9" s="60">
        <f>VLOOKUP($A9,'Return Data'!$B$7:$R$2292,15,0)</f>
        <v>12.489800000000001</v>
      </c>
      <c r="Q9" s="61">
        <f>RANK(P9,P$8:P$10,0)</f>
        <v>2</v>
      </c>
      <c r="R9" s="60">
        <f>VLOOKUP($A9,'Return Data'!$B$7:$R$2292,16,0)</f>
        <v>12.872199999999999</v>
      </c>
      <c r="S9" s="62">
        <f>RANK(R9,R$8:R$10,0)</f>
        <v>3</v>
      </c>
    </row>
    <row r="10" spans="1:20" x14ac:dyDescent="0.3">
      <c r="A10" s="58" t="s">
        <v>1609</v>
      </c>
      <c r="B10" s="59">
        <f>VLOOKUP($A10,'Return Data'!$B$7:$R$2292,3,0)</f>
        <v>45014</v>
      </c>
      <c r="C10" s="60">
        <f>VLOOKUP($A10,'Return Data'!$B$7:$R$2292,4,0)</f>
        <v>567.372992614743</v>
      </c>
      <c r="D10" s="60">
        <f>VLOOKUP($A10,'Return Data'!$B$7:$R$2292,10,0)</f>
        <v>-1.8601000000000001</v>
      </c>
      <c r="E10" s="61">
        <f>RANK(D10,D$8:D$10,0)</f>
        <v>1</v>
      </c>
      <c r="F10" s="60">
        <f>VLOOKUP($A10,'Return Data'!$B$7:$R$2292,11,0)</f>
        <v>5.0267999999999997</v>
      </c>
      <c r="G10" s="61">
        <f>RANK(F10,F$8:F$10,0)</f>
        <v>1</v>
      </c>
      <c r="H10" s="60">
        <f>VLOOKUP($A10,'Return Data'!$B$7:$R$2292,12,0)</f>
        <v>15.912599999999999</v>
      </c>
      <c r="I10" s="61">
        <f>RANK(H10,H$8:H$10,0)</f>
        <v>1</v>
      </c>
      <c r="J10" s="60">
        <f>VLOOKUP($A10,'Return Data'!$B$7:$R$2292,13,0)</f>
        <v>13.1669</v>
      </c>
      <c r="K10" s="61">
        <f>RANK(J10,J$8:J$10,0)</f>
        <v>1</v>
      </c>
      <c r="L10" s="60">
        <f>VLOOKUP($A10,'Return Data'!$B$7:$R$2292,17,0)</f>
        <v>21.932700000000001</v>
      </c>
      <c r="M10" s="61">
        <f>RANK(L10,L$8:L$10,0)</f>
        <v>1</v>
      </c>
      <c r="N10" s="60">
        <f>VLOOKUP($A10,'Return Data'!$B$7:$R$2292,14,0)</f>
        <v>44.7059</v>
      </c>
      <c r="O10" s="61">
        <f>RANK(N10,N$8:N$10,0)</f>
        <v>1</v>
      </c>
      <c r="P10" s="60">
        <f>VLOOKUP($A10,'Return Data'!$B$7:$R$2292,15,0)</f>
        <v>14.911899999999999</v>
      </c>
      <c r="Q10" s="61">
        <f>RANK(P10,P$8:P$10,0)</f>
        <v>1</v>
      </c>
      <c r="R10" s="60">
        <f>VLOOKUP($A10,'Return Data'!$B$7:$R$2292,16,0)</f>
        <v>18.087</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-4.183066666666666</v>
      </c>
      <c r="E12" s="69"/>
      <c r="F12" s="70">
        <f>AVERAGE(F8:F10)</f>
        <v>2.3339666666666665</v>
      </c>
      <c r="G12" s="69"/>
      <c r="H12" s="70">
        <f>AVERAGE(H8:H10)</f>
        <v>12.465133333333332</v>
      </c>
      <c r="I12" s="69"/>
      <c r="J12" s="70">
        <f>AVERAGE(J8:J10)</f>
        <v>5.8898999999999999</v>
      </c>
      <c r="K12" s="69"/>
      <c r="L12" s="70">
        <f>AVERAGE(L8:L10)</f>
        <v>14.282066666666665</v>
      </c>
      <c r="M12" s="69"/>
      <c r="N12" s="70">
        <f>AVERAGE(N8:N10)</f>
        <v>33.606366666666666</v>
      </c>
      <c r="O12" s="69"/>
      <c r="P12" s="70">
        <f>AVERAGE(P8:P10)</f>
        <v>12.726133333333332</v>
      </c>
      <c r="Q12" s="69"/>
      <c r="R12" s="70">
        <f>AVERAGE(R8:R10)</f>
        <v>14.800866666666666</v>
      </c>
      <c r="S12" s="71"/>
    </row>
    <row r="13" spans="1:20" x14ac:dyDescent="0.3">
      <c r="A13" s="68" t="s">
        <v>28</v>
      </c>
      <c r="B13" s="69"/>
      <c r="C13" s="69"/>
      <c r="D13" s="70">
        <f>MIN(D8:D10)</f>
        <v>-6.4246999999999996</v>
      </c>
      <c r="E13" s="69"/>
      <c r="F13" s="70">
        <f>MIN(F8:F10)</f>
        <v>-1.7807999999999999</v>
      </c>
      <c r="G13" s="69"/>
      <c r="H13" s="70">
        <f>MIN(H8:H10)</f>
        <v>8.3332999999999995</v>
      </c>
      <c r="I13" s="69"/>
      <c r="J13" s="70">
        <f>MIN(J8:J10)</f>
        <v>0.56310000000000004</v>
      </c>
      <c r="K13" s="69"/>
      <c r="L13" s="70">
        <f>MIN(L8:L10)</f>
        <v>9.5894999999999992</v>
      </c>
      <c r="M13" s="69"/>
      <c r="N13" s="70">
        <f>MIN(N8:N10)</f>
        <v>26.897600000000001</v>
      </c>
      <c r="O13" s="69"/>
      <c r="P13" s="70">
        <f>MIN(P8:P10)</f>
        <v>10.7767</v>
      </c>
      <c r="Q13" s="69"/>
      <c r="R13" s="70">
        <f>MIN(R8:R10)</f>
        <v>12.872199999999999</v>
      </c>
      <c r="S13" s="71"/>
    </row>
    <row r="14" spans="1:20" ht="15" thickBot="1" x14ac:dyDescent="0.35">
      <c r="A14" s="72" t="s">
        <v>29</v>
      </c>
      <c r="B14" s="73"/>
      <c r="C14" s="73"/>
      <c r="D14" s="74">
        <f>MAX(D8:D10)</f>
        <v>-1.8601000000000001</v>
      </c>
      <c r="E14" s="73"/>
      <c r="F14" s="74">
        <f>MAX(F8:F10)</f>
        <v>5.0267999999999997</v>
      </c>
      <c r="G14" s="73"/>
      <c r="H14" s="74">
        <f>MAX(H8:H10)</f>
        <v>15.912599999999999</v>
      </c>
      <c r="I14" s="73"/>
      <c r="J14" s="74">
        <f>MAX(J8:J10)</f>
        <v>13.1669</v>
      </c>
      <c r="K14" s="73"/>
      <c r="L14" s="74">
        <f>MAX(L8:L10)</f>
        <v>21.932700000000001</v>
      </c>
      <c r="M14" s="73"/>
      <c r="N14" s="74">
        <f>MAX(N8:N10)</f>
        <v>44.7059</v>
      </c>
      <c r="O14" s="73"/>
      <c r="P14" s="74">
        <f>MAX(P8:P10)</f>
        <v>14.911899999999999</v>
      </c>
      <c r="Q14" s="73"/>
      <c r="R14" s="74">
        <f>MAX(R8:R10)</f>
        <v>18.087</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45014</v>
      </c>
      <c r="C8" s="60">
        <f>VLOOKUP($A8,'Return Data'!$B$7:$R$2292,4,0)</f>
        <v>77.664000000000001</v>
      </c>
      <c r="D8" s="60">
        <f>VLOOKUP($A8,'Return Data'!$B$7:$R$2292,10,0)</f>
        <v>-5.0636999999999999</v>
      </c>
      <c r="E8" s="61">
        <f t="shared" ref="E8:E21" si="0">RANK(D8,D$8:D$21,0)</f>
        <v>7</v>
      </c>
      <c r="F8" s="60">
        <f>VLOOKUP($A8,'Return Data'!$B$7:$R$2292,11,0)</f>
        <v>2.0232999999999999</v>
      </c>
      <c r="G8" s="61">
        <f t="shared" ref="G8:G21" si="1">RANK(F8,F$8:F$21,0)</f>
        <v>6</v>
      </c>
      <c r="H8" s="60">
        <f>VLOOKUP($A8,'Return Data'!$B$7:$R$2292,12,0)</f>
        <v>12.7865</v>
      </c>
      <c r="I8" s="61">
        <f t="shared" ref="I8:I21" si="2">RANK(H8,H$8:H$21,0)</f>
        <v>6</v>
      </c>
      <c r="J8" s="60">
        <f>VLOOKUP($A8,'Return Data'!$B$7:$R$2292,13,0)</f>
        <v>1.5319</v>
      </c>
      <c r="K8" s="61">
        <f t="shared" ref="K8:K21" si="3">RANK(J8,J$8:J$21,0)</f>
        <v>8</v>
      </c>
      <c r="L8" s="60">
        <f>VLOOKUP($A8,'Return Data'!$B$7:$R$2292,17,0)</f>
        <v>11.3386</v>
      </c>
      <c r="M8" s="61">
        <f t="shared" ref="M8:M21" si="4">RANK(L8,L$8:L$21,0)</f>
        <v>10</v>
      </c>
      <c r="N8" s="60">
        <f>VLOOKUP($A8,'Return Data'!$B$7:$R$2292,14,0)</f>
        <v>31.838899999999999</v>
      </c>
      <c r="O8" s="61">
        <f t="shared" ref="O8:O21" si="5">RANK(N8,N$8:N$21,0)</f>
        <v>5</v>
      </c>
      <c r="P8" s="60">
        <f>VLOOKUP($A8,'Return Data'!$B$7:$R$2292,15,0)</f>
        <v>4.2248999999999999</v>
      </c>
      <c r="Q8" s="61">
        <f>RANK(P8,P$8:P$21,0)</f>
        <v>12</v>
      </c>
      <c r="R8" s="60">
        <f>VLOOKUP($A8,'Return Data'!$B$7:$R$2292,16,0)</f>
        <v>15.070600000000001</v>
      </c>
      <c r="S8" s="62">
        <f t="shared" ref="S8:S21" si="6">RANK(R8,R$8:R$21,0)</f>
        <v>5</v>
      </c>
    </row>
    <row r="9" spans="1:19" s="63" customFormat="1" x14ac:dyDescent="0.3">
      <c r="A9" s="58" t="s">
        <v>2078</v>
      </c>
      <c r="B9" s="59">
        <f>VLOOKUP($A9,'Return Data'!$B$7:$R$2292,3,0)</f>
        <v>45014</v>
      </c>
      <c r="C9" s="60">
        <f>VLOOKUP($A9,'Return Data'!$B$7:$R$2292,4,0)</f>
        <v>99.71</v>
      </c>
      <c r="D9" s="60">
        <f>VLOOKUP($A9,'Return Data'!$B$7:$R$2292,10,0)</f>
        <v>-2.8195999999999999</v>
      </c>
      <c r="E9" s="61">
        <f t="shared" si="0"/>
        <v>4</v>
      </c>
      <c r="F9" s="60">
        <f>VLOOKUP($A9,'Return Data'!$B$7:$R$2292,11,0)</f>
        <v>1.7117</v>
      </c>
      <c r="G9" s="61">
        <f t="shared" si="1"/>
        <v>8</v>
      </c>
      <c r="H9" s="60">
        <f>VLOOKUP($A9,'Return Data'!$B$7:$R$2292,12,0)</f>
        <v>13.1654</v>
      </c>
      <c r="I9" s="61">
        <f t="shared" si="2"/>
        <v>5</v>
      </c>
      <c r="J9" s="60">
        <f>VLOOKUP($A9,'Return Data'!$B$7:$R$2292,13,0)</f>
        <v>4.0922999999999998</v>
      </c>
      <c r="K9" s="61">
        <f t="shared" si="3"/>
        <v>6</v>
      </c>
      <c r="L9" s="60">
        <f>VLOOKUP($A9,'Return Data'!$B$7:$R$2292,17,0)</f>
        <v>20.442699999999999</v>
      </c>
      <c r="M9" s="61">
        <f t="shared" si="4"/>
        <v>1</v>
      </c>
      <c r="N9" s="60">
        <f>VLOOKUP($A9,'Return Data'!$B$7:$R$2292,14,0)</f>
        <v>46.064999999999998</v>
      </c>
      <c r="O9" s="61">
        <f t="shared" si="5"/>
        <v>1</v>
      </c>
      <c r="P9" s="60">
        <f>VLOOKUP($A9,'Return Data'!$B$7:$R$2292,15,0)</f>
        <v>11.8238</v>
      </c>
      <c r="Q9" s="61">
        <f>RANK(P9,P$8:P$21,0)</f>
        <v>6</v>
      </c>
      <c r="R9" s="60">
        <f>VLOOKUP($A9,'Return Data'!$B$7:$R$2292,16,0)</f>
        <v>15.952299999999999</v>
      </c>
      <c r="S9" s="62">
        <f t="shared" si="6"/>
        <v>3</v>
      </c>
    </row>
    <row r="10" spans="1:19" s="63" customFormat="1" x14ac:dyDescent="0.3">
      <c r="A10" s="58" t="s">
        <v>12</v>
      </c>
      <c r="B10" s="59">
        <f>VLOOKUP($A10,'Return Data'!$B$7:$R$2292,3,0)</f>
        <v>45014</v>
      </c>
      <c r="C10" s="60">
        <f>VLOOKUP($A10,'Return Data'!$B$7:$R$2292,4,0)</f>
        <v>469.47800000000001</v>
      </c>
      <c r="D10" s="60">
        <f>VLOOKUP($A10,'Return Data'!$B$7:$R$2292,10,0)</f>
        <v>-5.6584000000000003</v>
      </c>
      <c r="E10" s="61">
        <f t="shared" si="0"/>
        <v>9</v>
      </c>
      <c r="F10" s="60">
        <f>VLOOKUP($A10,'Return Data'!$B$7:$R$2292,11,0)</f>
        <v>1.7445999999999999</v>
      </c>
      <c r="G10" s="61">
        <f t="shared" si="1"/>
        <v>7</v>
      </c>
      <c r="H10" s="60">
        <f>VLOOKUP($A10,'Return Data'!$B$7:$R$2292,12,0)</f>
        <v>12.053100000000001</v>
      </c>
      <c r="I10" s="61">
        <f t="shared" si="2"/>
        <v>7</v>
      </c>
      <c r="J10" s="60">
        <f>VLOOKUP($A10,'Return Data'!$B$7:$R$2292,13,0)</f>
        <v>1.0104</v>
      </c>
      <c r="K10" s="61">
        <f t="shared" si="3"/>
        <v>9</v>
      </c>
      <c r="L10" s="60">
        <f>VLOOKUP($A10,'Return Data'!$B$7:$R$2292,17,0)</f>
        <v>12.475300000000001</v>
      </c>
      <c r="M10" s="61">
        <f t="shared" si="4"/>
        <v>7</v>
      </c>
      <c r="N10" s="60">
        <f>VLOOKUP($A10,'Return Data'!$B$7:$R$2292,14,0)</f>
        <v>31.531099999999999</v>
      </c>
      <c r="O10" s="61">
        <f t="shared" si="5"/>
        <v>7</v>
      </c>
      <c r="P10" s="60">
        <f>VLOOKUP($A10,'Return Data'!$B$7:$R$2292,15,0)</f>
        <v>9.6370000000000005</v>
      </c>
      <c r="Q10" s="61">
        <f>RANK(P10,P$8:P$21,0)</f>
        <v>9</v>
      </c>
      <c r="R10" s="60">
        <f>VLOOKUP($A10,'Return Data'!$B$7:$R$2292,16,0)</f>
        <v>14.5435</v>
      </c>
      <c r="S10" s="62">
        <f t="shared" si="6"/>
        <v>7</v>
      </c>
    </row>
    <row r="11" spans="1:19" s="63" customFormat="1" x14ac:dyDescent="0.3">
      <c r="A11" s="102" t="s">
        <v>1980</v>
      </c>
      <c r="B11" s="59">
        <f>VLOOKUP($A11,'Return Data'!$B$7:$R$2292,3,0)</f>
        <v>45014</v>
      </c>
      <c r="C11" s="60">
        <f>VLOOKUP($A11,'Return Data'!$B$7:$R$2292,4,0)</f>
        <v>65.018699999999995</v>
      </c>
      <c r="D11" s="60">
        <f>VLOOKUP($A11,'Return Data'!$B$7:$R$2292,10,0)</f>
        <v>-2.3029000000000002</v>
      </c>
      <c r="E11" s="61">
        <f t="shared" si="0"/>
        <v>2</v>
      </c>
      <c r="F11" s="60">
        <f>VLOOKUP($A11,'Return Data'!$B$7:$R$2292,11,0)</f>
        <v>6.6159999999999997</v>
      </c>
      <c r="G11" s="61">
        <f t="shared" si="1"/>
        <v>3</v>
      </c>
      <c r="H11" s="60">
        <f>VLOOKUP($A11,'Return Data'!$B$7:$R$2292,12,0)</f>
        <v>17.723500000000001</v>
      </c>
      <c r="I11" s="61">
        <f t="shared" si="2"/>
        <v>2</v>
      </c>
      <c r="J11" s="60">
        <f>VLOOKUP($A11,'Return Data'!$B$7:$R$2292,13,0)</f>
        <v>5.13</v>
      </c>
      <c r="K11" s="61">
        <f t="shared" si="3"/>
        <v>5</v>
      </c>
      <c r="L11" s="60">
        <f>VLOOKUP($A11,'Return Data'!$B$7:$R$2292,17,0)</f>
        <v>16.4679</v>
      </c>
      <c r="M11" s="61">
        <f t="shared" si="4"/>
        <v>4</v>
      </c>
      <c r="N11" s="60">
        <f>VLOOKUP($A11,'Return Data'!$B$7:$R$2292,14,0)</f>
        <v>34.891100000000002</v>
      </c>
      <c r="O11" s="61">
        <f t="shared" si="5"/>
        <v>4</v>
      </c>
      <c r="P11" s="60">
        <f>VLOOKUP($A11,'Return Data'!$B$7:$R$2292,15,0)</f>
        <v>11.668900000000001</v>
      </c>
      <c r="Q11" s="61">
        <f>RANK(P11,P$8:P$21,0)</f>
        <v>7</v>
      </c>
      <c r="R11" s="60">
        <f>VLOOKUP($A11,'Return Data'!$B$7:$R$2292,16,0)</f>
        <v>17.669699999999999</v>
      </c>
      <c r="S11" s="62">
        <f t="shared" si="6"/>
        <v>1</v>
      </c>
    </row>
    <row r="12" spans="1:19" s="63" customFormat="1" x14ac:dyDescent="0.3">
      <c r="A12" s="58" t="s">
        <v>13</v>
      </c>
      <c r="B12" s="59">
        <f>VLOOKUP($A12,'Return Data'!$B$7:$R$2292,3,0)</f>
        <v>45014</v>
      </c>
      <c r="C12" s="60">
        <f>VLOOKUP($A12,'Return Data'!$B$7:$R$2292,4,0)</f>
        <v>293.83</v>
      </c>
      <c r="D12" s="60">
        <f>VLOOKUP($A12,'Return Data'!$B$7:$R$2292,10,0)</f>
        <v>-2.5310000000000001</v>
      </c>
      <c r="E12" s="61">
        <f t="shared" si="0"/>
        <v>3</v>
      </c>
      <c r="F12" s="60">
        <f>VLOOKUP($A12,'Return Data'!$B$7:$R$2292,11,0)</f>
        <v>6.8784000000000001</v>
      </c>
      <c r="G12" s="61">
        <f t="shared" si="1"/>
        <v>2</v>
      </c>
      <c r="H12" s="60">
        <f>VLOOKUP($A12,'Return Data'!$B$7:$R$2292,12,0)</f>
        <v>13.1813</v>
      </c>
      <c r="I12" s="61">
        <f t="shared" si="2"/>
        <v>4</v>
      </c>
      <c r="J12" s="60">
        <f>VLOOKUP($A12,'Return Data'!$B$7:$R$2292,13,0)</f>
        <v>7.3352000000000004</v>
      </c>
      <c r="K12" s="61">
        <f t="shared" si="3"/>
        <v>2</v>
      </c>
      <c r="L12" s="60">
        <f>VLOOKUP($A12,'Return Data'!$B$7:$R$2292,17,0)</f>
        <v>19.971599999999999</v>
      </c>
      <c r="M12" s="61">
        <f t="shared" si="4"/>
        <v>2</v>
      </c>
      <c r="N12" s="60">
        <f>VLOOKUP($A12,'Return Data'!$B$7:$R$2292,14,0)</f>
        <v>38.259</v>
      </c>
      <c r="O12" s="61">
        <f t="shared" si="5"/>
        <v>3</v>
      </c>
      <c r="P12" s="60">
        <f>VLOOKUP($A12,'Return Data'!$B$7:$R$2292,15,0)</f>
        <v>14.939299999999999</v>
      </c>
      <c r="Q12" s="61">
        <f>RANK(P12,P$8:P$21,0)</f>
        <v>1</v>
      </c>
      <c r="R12" s="60">
        <f>VLOOKUP($A12,'Return Data'!$B$7:$R$2292,16,0)</f>
        <v>17.154800000000002</v>
      </c>
      <c r="S12" s="62">
        <f t="shared" si="6"/>
        <v>2</v>
      </c>
    </row>
    <row r="13" spans="1:19" s="63" customFormat="1" x14ac:dyDescent="0.3">
      <c r="A13" s="58" t="s">
        <v>14</v>
      </c>
      <c r="B13" s="59">
        <f>VLOOKUP($A13,'Return Data'!$B$7:$R$2292,3,0)</f>
        <v>45014</v>
      </c>
      <c r="C13" s="60">
        <f>VLOOKUP($A13,'Return Data'!$B$7:$R$2292,4,0)</f>
        <v>16.07</v>
      </c>
      <c r="D13" s="60">
        <f>VLOOKUP($A13,'Return Data'!$B$7:$R$2292,10,0)</f>
        <v>-7.4309000000000003</v>
      </c>
      <c r="E13" s="61">
        <f t="shared" si="0"/>
        <v>14</v>
      </c>
      <c r="F13" s="60">
        <f>VLOOKUP($A13,'Return Data'!$B$7:$R$2292,11,0)</f>
        <v>1.1328</v>
      </c>
      <c r="G13" s="61">
        <f t="shared" si="1"/>
        <v>9</v>
      </c>
      <c r="H13" s="60">
        <f>VLOOKUP($A13,'Return Data'!$B$7:$R$2292,12,0)</f>
        <v>8.1426999999999996</v>
      </c>
      <c r="I13" s="61">
        <f t="shared" si="2"/>
        <v>12</v>
      </c>
      <c r="J13" s="60">
        <f>VLOOKUP($A13,'Return Data'!$B$7:$R$2292,13,0)</f>
        <v>-2.0122</v>
      </c>
      <c r="K13" s="61">
        <f t="shared" si="3"/>
        <v>14</v>
      </c>
      <c r="L13" s="60">
        <f>VLOOKUP($A13,'Return Data'!$B$7:$R$2292,17,0)</f>
        <v>10.043699999999999</v>
      </c>
      <c r="M13" s="61">
        <f t="shared" si="4"/>
        <v>12</v>
      </c>
      <c r="N13" s="60">
        <f>VLOOKUP($A13,'Return Data'!$B$7:$R$2292,14,0)</f>
        <v>27.791499999999999</v>
      </c>
      <c r="O13" s="61">
        <f t="shared" si="5"/>
        <v>12</v>
      </c>
      <c r="P13" s="60"/>
      <c r="Q13" s="61"/>
      <c r="R13" s="60">
        <f>VLOOKUP($A13,'Return Data'!$B$7:$R$2292,16,0)</f>
        <v>10.842499999999999</v>
      </c>
      <c r="S13" s="62">
        <f t="shared" si="6"/>
        <v>13</v>
      </c>
    </row>
    <row r="14" spans="1:19" s="63" customFormat="1" x14ac:dyDescent="0.3">
      <c r="A14" s="58" t="s">
        <v>16</v>
      </c>
      <c r="B14" s="59">
        <f>VLOOKUP($A14,'Return Data'!$B$7:$R$2292,3,0)</f>
        <v>45014</v>
      </c>
      <c r="C14" s="60">
        <f>VLOOKUP($A14,'Return Data'!$B$7:$R$2292,4,0)</f>
        <v>18.847799999999999</v>
      </c>
      <c r="D14" s="60">
        <f>VLOOKUP($A14,'Return Data'!$B$7:$R$2292,10,0)</f>
        <v>-6.2801999999999998</v>
      </c>
      <c r="E14" s="61">
        <f t="shared" si="0"/>
        <v>11</v>
      </c>
      <c r="F14" s="60">
        <f>VLOOKUP($A14,'Return Data'!$B$7:$R$2292,11,0)</f>
        <v>0.84379999999999999</v>
      </c>
      <c r="G14" s="61">
        <f t="shared" si="1"/>
        <v>10</v>
      </c>
      <c r="H14" s="60">
        <f>VLOOKUP($A14,'Return Data'!$B$7:$R$2292,12,0)</f>
        <v>7.1792999999999996</v>
      </c>
      <c r="I14" s="61">
        <f t="shared" si="2"/>
        <v>13</v>
      </c>
      <c r="J14" s="60">
        <f>VLOOKUP($A14,'Return Data'!$B$7:$R$2292,13,0)</f>
        <v>8.6599999999999996E-2</v>
      </c>
      <c r="K14" s="61">
        <f t="shared" si="3"/>
        <v>12</v>
      </c>
      <c r="L14" s="60">
        <f>VLOOKUP($A14,'Return Data'!$B$7:$R$2292,17,0)</f>
        <v>9.9030000000000005</v>
      </c>
      <c r="M14" s="61">
        <f t="shared" si="4"/>
        <v>13</v>
      </c>
      <c r="N14" s="60">
        <f>VLOOKUP($A14,'Return Data'!$B$7:$R$2292,14,0)</f>
        <v>25.659700000000001</v>
      </c>
      <c r="O14" s="61">
        <f t="shared" si="5"/>
        <v>14</v>
      </c>
      <c r="P14" s="60">
        <f>VLOOKUP($A14,'Return Data'!$B$7:$R$2292,15,0)</f>
        <v>6.4691999999999998</v>
      </c>
      <c r="Q14" s="61">
        <f t="shared" ref="Q14:Q19" si="7">RANK(P14,P$8:P$21,0)</f>
        <v>11</v>
      </c>
      <c r="R14" s="60">
        <f>VLOOKUP($A14,'Return Data'!$B$7:$R$2292,16,0)</f>
        <v>8.7431999999999999</v>
      </c>
      <c r="S14" s="62">
        <f t="shared" si="6"/>
        <v>14</v>
      </c>
    </row>
    <row r="15" spans="1:19" s="63" customFormat="1" x14ac:dyDescent="0.3">
      <c r="A15" s="108" t="s">
        <v>17</v>
      </c>
      <c r="B15" s="59">
        <f>VLOOKUP($A15,'Return Data'!$B$7:$R$2292,3,0)</f>
        <v>45014</v>
      </c>
      <c r="C15" s="60">
        <f>VLOOKUP($A15,'Return Data'!$B$7:$R$2292,4,0)</f>
        <v>58.492800000000003</v>
      </c>
      <c r="D15" s="60">
        <f>VLOOKUP($A15,'Return Data'!$B$7:$R$2292,10,0)</f>
        <v>-1.8348</v>
      </c>
      <c r="E15" s="61">
        <f t="shared" si="0"/>
        <v>1</v>
      </c>
      <c r="F15" s="60">
        <f>VLOOKUP($A15,'Return Data'!$B$7:$R$2292,11,0)</f>
        <v>9.2756000000000007</v>
      </c>
      <c r="G15" s="61">
        <f t="shared" si="1"/>
        <v>1</v>
      </c>
      <c r="H15" s="60">
        <f>VLOOKUP($A15,'Return Data'!$B$7:$R$2292,12,0)</f>
        <v>18.349</v>
      </c>
      <c r="I15" s="61">
        <f t="shared" si="2"/>
        <v>1</v>
      </c>
      <c r="J15" s="60">
        <f>VLOOKUP($A15,'Return Data'!$B$7:$R$2292,13,0)</f>
        <v>6.3769999999999998</v>
      </c>
      <c r="K15" s="61">
        <f t="shared" si="3"/>
        <v>3</v>
      </c>
      <c r="L15" s="60">
        <f>VLOOKUP($A15,'Return Data'!$B$7:$R$2292,17,0)</f>
        <v>14.2174</v>
      </c>
      <c r="M15" s="61">
        <f t="shared" si="4"/>
        <v>5</v>
      </c>
      <c r="N15" s="60">
        <f>VLOOKUP($A15,'Return Data'!$B$7:$R$2292,14,0)</f>
        <v>30.72</v>
      </c>
      <c r="O15" s="61">
        <f t="shared" si="5"/>
        <v>8</v>
      </c>
      <c r="P15" s="60">
        <f>VLOOKUP($A15,'Return Data'!$B$7:$R$2292,15,0)</f>
        <v>12.332100000000001</v>
      </c>
      <c r="Q15" s="61">
        <f t="shared" si="7"/>
        <v>2</v>
      </c>
      <c r="R15" s="60">
        <f>VLOOKUP($A15,'Return Data'!$B$7:$R$2292,16,0)</f>
        <v>14.5974</v>
      </c>
      <c r="S15" s="62">
        <f t="shared" si="6"/>
        <v>6</v>
      </c>
    </row>
    <row r="16" spans="1:19" s="63" customFormat="1" x14ac:dyDescent="0.3">
      <c r="A16" s="58" t="s">
        <v>19</v>
      </c>
      <c r="B16" s="59">
        <f>VLOOKUP($A16,'Return Data'!$B$7:$R$2292,3,0)</f>
        <v>45014</v>
      </c>
      <c r="C16" s="60">
        <f>VLOOKUP($A16,'Return Data'!$B$7:$R$2292,4,0)</f>
        <v>128.59039999999999</v>
      </c>
      <c r="D16" s="60">
        <f>VLOOKUP($A16,'Return Data'!$B$7:$R$2292,10,0)</f>
        <v>-6.6555999999999997</v>
      </c>
      <c r="E16" s="61">
        <f t="shared" si="0"/>
        <v>13</v>
      </c>
      <c r="F16" s="60">
        <f>VLOOKUP($A16,'Return Data'!$B$7:$R$2292,11,0)</f>
        <v>-0.89170000000000005</v>
      </c>
      <c r="G16" s="61">
        <f t="shared" si="1"/>
        <v>14</v>
      </c>
      <c r="H16" s="60">
        <f>VLOOKUP($A16,'Return Data'!$B$7:$R$2292,12,0)</f>
        <v>8.6667000000000005</v>
      </c>
      <c r="I16" s="61">
        <f t="shared" si="2"/>
        <v>11</v>
      </c>
      <c r="J16" s="60">
        <f>VLOOKUP($A16,'Return Data'!$B$7:$R$2292,13,0)</f>
        <v>-1.4468000000000001</v>
      </c>
      <c r="K16" s="61">
        <f t="shared" si="3"/>
        <v>13</v>
      </c>
      <c r="L16" s="60">
        <f>VLOOKUP($A16,'Return Data'!$B$7:$R$2292,17,0)</f>
        <v>12.815300000000001</v>
      </c>
      <c r="M16" s="61">
        <f t="shared" si="4"/>
        <v>6</v>
      </c>
      <c r="N16" s="60">
        <f>VLOOKUP($A16,'Return Data'!$B$7:$R$2292,14,0)</f>
        <v>31.788</v>
      </c>
      <c r="O16" s="61">
        <f t="shared" si="5"/>
        <v>6</v>
      </c>
      <c r="P16" s="60">
        <f>VLOOKUP($A16,'Return Data'!$B$7:$R$2292,15,0)</f>
        <v>11.876799999999999</v>
      </c>
      <c r="Q16" s="61">
        <f t="shared" si="7"/>
        <v>5</v>
      </c>
      <c r="R16" s="60">
        <f>VLOOKUP($A16,'Return Data'!$B$7:$R$2292,16,0)</f>
        <v>13.7605</v>
      </c>
      <c r="S16" s="62">
        <f t="shared" si="6"/>
        <v>9</v>
      </c>
    </row>
    <row r="17" spans="1:21" s="63" customFormat="1" x14ac:dyDescent="0.3">
      <c r="A17" s="58" t="s">
        <v>20</v>
      </c>
      <c r="B17" s="59">
        <f>VLOOKUP($A17,'Return Data'!$B$7:$R$2292,3,0)</f>
        <v>45014</v>
      </c>
      <c r="C17" s="60">
        <f>VLOOKUP($A17,'Return Data'!$B$7:$R$2292,4,0)</f>
        <v>76.88</v>
      </c>
      <c r="D17" s="60">
        <f>VLOOKUP($A17,'Return Data'!$B$7:$R$2292,10,0)</f>
        <v>-6.1867000000000001</v>
      </c>
      <c r="E17" s="61">
        <f t="shared" si="0"/>
        <v>10</v>
      </c>
      <c r="F17" s="60">
        <f>VLOOKUP($A17,'Return Data'!$B$7:$R$2292,11,0)</f>
        <v>0.69420000000000004</v>
      </c>
      <c r="G17" s="61">
        <f t="shared" si="1"/>
        <v>11</v>
      </c>
      <c r="H17" s="60">
        <f>VLOOKUP($A17,'Return Data'!$B$7:$R$2292,12,0)</f>
        <v>7.0305</v>
      </c>
      <c r="I17" s="61">
        <f t="shared" si="2"/>
        <v>14</v>
      </c>
      <c r="J17" s="60">
        <f>VLOOKUP($A17,'Return Data'!$B$7:$R$2292,13,0)</f>
        <v>1.5722</v>
      </c>
      <c r="K17" s="61">
        <f t="shared" si="3"/>
        <v>7</v>
      </c>
      <c r="L17" s="60">
        <f>VLOOKUP($A17,'Return Data'!$B$7:$R$2292,17,0)</f>
        <v>8.0657999999999994</v>
      </c>
      <c r="M17" s="61">
        <f t="shared" si="4"/>
        <v>14</v>
      </c>
      <c r="N17" s="60">
        <f>VLOOKUP($A17,'Return Data'!$B$7:$R$2292,14,0)</f>
        <v>27.400400000000001</v>
      </c>
      <c r="O17" s="61">
        <f t="shared" si="5"/>
        <v>13</v>
      </c>
      <c r="P17" s="60">
        <f>VLOOKUP($A17,'Return Data'!$B$7:$R$2292,15,0)</f>
        <v>8.6557999999999993</v>
      </c>
      <c r="Q17" s="61">
        <f t="shared" si="7"/>
        <v>10</v>
      </c>
      <c r="R17" s="60">
        <f>VLOOKUP($A17,'Return Data'!$B$7:$R$2292,16,0)</f>
        <v>12.704000000000001</v>
      </c>
      <c r="S17" s="62">
        <f t="shared" si="6"/>
        <v>11</v>
      </c>
    </row>
    <row r="18" spans="1:21" s="63" customFormat="1" x14ac:dyDescent="0.3">
      <c r="A18" s="58" t="s">
        <v>21</v>
      </c>
      <c r="B18" s="59">
        <f>VLOOKUP($A18,'Return Data'!$B$7:$R$2292,3,0)</f>
        <v>45014</v>
      </c>
      <c r="C18" s="60">
        <f>VLOOKUP($A18,'Return Data'!$B$7:$R$2292,4,0)</f>
        <v>221.36959999999999</v>
      </c>
      <c r="D18" s="60">
        <f>VLOOKUP($A18,'Return Data'!$B$7:$R$2292,10,0)</f>
        <v>-4.2032999999999996</v>
      </c>
      <c r="E18" s="61">
        <f t="shared" si="0"/>
        <v>6</v>
      </c>
      <c r="F18" s="60">
        <f>VLOOKUP($A18,'Return Data'!$B$7:$R$2292,11,0)</f>
        <v>2.6922999999999999</v>
      </c>
      <c r="G18" s="61">
        <f t="shared" si="1"/>
        <v>5</v>
      </c>
      <c r="H18" s="60">
        <f>VLOOKUP($A18,'Return Data'!$B$7:$R$2292,12,0)</f>
        <v>11.3179</v>
      </c>
      <c r="I18" s="61">
        <f t="shared" si="2"/>
        <v>8</v>
      </c>
      <c r="J18" s="60">
        <f>VLOOKUP($A18,'Return Data'!$B$7:$R$2292,13,0)</f>
        <v>5.3460999999999999</v>
      </c>
      <c r="K18" s="61">
        <f t="shared" si="3"/>
        <v>4</v>
      </c>
      <c r="L18" s="60">
        <f>VLOOKUP($A18,'Return Data'!$B$7:$R$2292,17,0)</f>
        <v>12.4719</v>
      </c>
      <c r="M18" s="61">
        <f t="shared" si="4"/>
        <v>8</v>
      </c>
      <c r="N18" s="60">
        <f>VLOOKUP($A18,'Return Data'!$B$7:$R$2292,14,0)</f>
        <v>28.4057</v>
      </c>
      <c r="O18" s="61">
        <f t="shared" si="5"/>
        <v>11</v>
      </c>
      <c r="P18" s="60">
        <f>VLOOKUP($A18,'Return Data'!$B$7:$R$2292,15,0)</f>
        <v>9.7225000000000001</v>
      </c>
      <c r="Q18" s="61">
        <f t="shared" si="7"/>
        <v>8</v>
      </c>
      <c r="R18" s="60">
        <f>VLOOKUP($A18,'Return Data'!$B$7:$R$2292,16,0)</f>
        <v>15.468</v>
      </c>
      <c r="S18" s="62">
        <f t="shared" si="6"/>
        <v>4</v>
      </c>
    </row>
    <row r="19" spans="1:21" s="63" customFormat="1" x14ac:dyDescent="0.3">
      <c r="A19" s="58" t="s">
        <v>24</v>
      </c>
      <c r="B19" s="59">
        <f>VLOOKUP($A19,'Return Data'!$B$7:$R$2292,3,0)</f>
        <v>45014</v>
      </c>
      <c r="C19" s="60">
        <f>VLOOKUP($A19,'Return Data'!$B$7:$R$2292,4,0)</f>
        <v>472.1311</v>
      </c>
      <c r="D19" s="60">
        <f>VLOOKUP($A19,'Return Data'!$B$7:$R$2292,10,0)</f>
        <v>-3.3534999999999999</v>
      </c>
      <c r="E19" s="61">
        <f t="shared" si="0"/>
        <v>5</v>
      </c>
      <c r="F19" s="60">
        <f>VLOOKUP($A19,'Return Data'!$B$7:$R$2292,11,0)</f>
        <v>3.9119000000000002</v>
      </c>
      <c r="G19" s="61">
        <f t="shared" si="1"/>
        <v>4</v>
      </c>
      <c r="H19" s="60">
        <f>VLOOKUP($A19,'Return Data'!$B$7:$R$2292,12,0)</f>
        <v>17.245999999999999</v>
      </c>
      <c r="I19" s="61">
        <f t="shared" si="2"/>
        <v>3</v>
      </c>
      <c r="J19" s="60">
        <f>VLOOKUP($A19,'Return Data'!$B$7:$R$2292,13,0)</f>
        <v>11.7186</v>
      </c>
      <c r="K19" s="61">
        <f t="shared" si="3"/>
        <v>1</v>
      </c>
      <c r="L19" s="60">
        <f>VLOOKUP($A19,'Return Data'!$B$7:$R$2292,17,0)</f>
        <v>19.123799999999999</v>
      </c>
      <c r="M19" s="61">
        <f t="shared" si="4"/>
        <v>3</v>
      </c>
      <c r="N19" s="60">
        <f>VLOOKUP($A19,'Return Data'!$B$7:$R$2292,14,0)</f>
        <v>41.172199999999997</v>
      </c>
      <c r="O19" s="61">
        <f t="shared" si="5"/>
        <v>2</v>
      </c>
      <c r="P19" s="60">
        <f>VLOOKUP($A19,'Return Data'!$B$7:$R$2292,15,0)</f>
        <v>12.1518</v>
      </c>
      <c r="Q19" s="61">
        <f t="shared" si="7"/>
        <v>3</v>
      </c>
      <c r="R19" s="60">
        <f>VLOOKUP($A19,'Return Data'!$B$7:$R$2292,16,0)</f>
        <v>13.770099999999999</v>
      </c>
      <c r="S19" s="62">
        <f t="shared" si="6"/>
        <v>8</v>
      </c>
    </row>
    <row r="20" spans="1:21" s="63" customFormat="1" x14ac:dyDescent="0.3">
      <c r="A20" s="58" t="s">
        <v>25</v>
      </c>
      <c r="B20" s="59">
        <f>VLOOKUP($A20,'Return Data'!$B$7:$R$2292,3,0)</f>
        <v>45014</v>
      </c>
      <c r="C20" s="60">
        <f>VLOOKUP($A20,'Return Data'!$B$7:$R$2292,4,0)</f>
        <v>17.149999999999999</v>
      </c>
      <c r="D20" s="60">
        <f>VLOOKUP($A20,'Return Data'!$B$7:$R$2292,10,0)</f>
        <v>-5.5617000000000001</v>
      </c>
      <c r="E20" s="61">
        <f t="shared" si="0"/>
        <v>8</v>
      </c>
      <c r="F20" s="60">
        <f>VLOOKUP($A20,'Return Data'!$B$7:$R$2292,11,0)</f>
        <v>-0.52200000000000002</v>
      </c>
      <c r="G20" s="61">
        <f t="shared" si="1"/>
        <v>12</v>
      </c>
      <c r="H20" s="60">
        <f>VLOOKUP($A20,'Return Data'!$B$7:$R$2292,12,0)</f>
        <v>9.4448000000000008</v>
      </c>
      <c r="I20" s="61">
        <f t="shared" si="2"/>
        <v>10</v>
      </c>
      <c r="J20" s="60">
        <f>VLOOKUP($A20,'Return Data'!$B$7:$R$2292,13,0)</f>
        <v>0.82299999999999995</v>
      </c>
      <c r="K20" s="61">
        <f t="shared" si="3"/>
        <v>10</v>
      </c>
      <c r="L20" s="60">
        <f>VLOOKUP($A20,'Return Data'!$B$7:$R$2292,17,0)</f>
        <v>11.7118</v>
      </c>
      <c r="M20" s="61">
        <f t="shared" si="4"/>
        <v>9</v>
      </c>
      <c r="N20" s="60">
        <f>VLOOKUP($A20,'Return Data'!$B$7:$R$2292,14,0)</f>
        <v>30.138400000000001</v>
      </c>
      <c r="O20" s="61">
        <f t="shared" si="5"/>
        <v>9</v>
      </c>
      <c r="P20" s="60"/>
      <c r="Q20" s="61"/>
      <c r="R20" s="60">
        <f>VLOOKUP($A20,'Return Data'!$B$7:$R$2292,16,0)</f>
        <v>13.3156</v>
      </c>
      <c r="S20" s="62">
        <f t="shared" si="6"/>
        <v>10</v>
      </c>
    </row>
    <row r="21" spans="1:21" s="63" customFormat="1" x14ac:dyDescent="0.3">
      <c r="A21" s="58" t="s">
        <v>26</v>
      </c>
      <c r="B21" s="59">
        <f>VLOOKUP($A21,'Return Data'!$B$7:$R$2292,3,0)</f>
        <v>45014</v>
      </c>
      <c r="C21" s="60">
        <f>VLOOKUP($A21,'Return Data'!$B$7:$R$2292,4,0)</f>
        <v>105.1788</v>
      </c>
      <c r="D21" s="60">
        <f>VLOOKUP($A21,'Return Data'!$B$7:$R$2292,10,0)</f>
        <v>-6.5049000000000001</v>
      </c>
      <c r="E21" s="61">
        <f t="shared" si="0"/>
        <v>12</v>
      </c>
      <c r="F21" s="60">
        <f>VLOOKUP($A21,'Return Data'!$B$7:$R$2292,11,0)</f>
        <v>-0.73939999999999995</v>
      </c>
      <c r="G21" s="61">
        <f t="shared" si="1"/>
        <v>13</v>
      </c>
      <c r="H21" s="60">
        <f>VLOOKUP($A21,'Return Data'!$B$7:$R$2292,12,0)</f>
        <v>9.4894999999999996</v>
      </c>
      <c r="I21" s="61">
        <f t="shared" si="2"/>
        <v>9</v>
      </c>
      <c r="J21" s="60">
        <f>VLOOKUP($A21,'Return Data'!$B$7:$R$2292,13,0)</f>
        <v>0.27450000000000002</v>
      </c>
      <c r="K21" s="61">
        <f t="shared" si="3"/>
        <v>11</v>
      </c>
      <c r="L21" s="60">
        <f>VLOOKUP($A21,'Return Data'!$B$7:$R$2292,17,0)</f>
        <v>10.1409</v>
      </c>
      <c r="M21" s="61">
        <f t="shared" si="4"/>
        <v>11</v>
      </c>
      <c r="N21" s="60">
        <f>VLOOKUP($A21,'Return Data'!$B$7:$R$2292,14,0)</f>
        <v>28.616599999999998</v>
      </c>
      <c r="O21" s="61">
        <f t="shared" si="5"/>
        <v>10</v>
      </c>
      <c r="P21" s="60">
        <f>VLOOKUP($A21,'Return Data'!$B$7:$R$2292,15,0)</f>
        <v>12.131399999999999</v>
      </c>
      <c r="Q21" s="61">
        <f>RANK(P21,P$8:P$21,0)</f>
        <v>4</v>
      </c>
      <c r="R21" s="60">
        <f>VLOOKUP($A21,'Return Data'!$B$7:$R$2292,16,0)</f>
        <v>12.198399999999999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-4.7419428571428579</v>
      </c>
      <c r="E23" s="69"/>
      <c r="F23" s="70">
        <f>AVERAGE(F8:F21)</f>
        <v>2.5265357142857146</v>
      </c>
      <c r="G23" s="69"/>
      <c r="H23" s="70">
        <f>AVERAGE(H8:H21)</f>
        <v>11.841157142857146</v>
      </c>
      <c r="I23" s="69"/>
      <c r="J23" s="70">
        <f>AVERAGE(J8:J21)</f>
        <v>2.9884857142857149</v>
      </c>
      <c r="K23" s="69"/>
      <c r="L23" s="70">
        <f>AVERAGE(L8:L21)</f>
        <v>13.513549999999999</v>
      </c>
      <c r="M23" s="69"/>
      <c r="N23" s="70">
        <f>AVERAGE(N8:N21)</f>
        <v>32.448399999999999</v>
      </c>
      <c r="O23" s="69"/>
      <c r="P23" s="70">
        <f>AVERAGE(P8:P21)</f>
        <v>10.469458333333334</v>
      </c>
      <c r="Q23" s="69"/>
      <c r="R23" s="70">
        <f>AVERAGE(R8:R21)</f>
        <v>13.985042857142858</v>
      </c>
      <c r="S23" s="71"/>
    </row>
    <row r="24" spans="1:21" s="63" customFormat="1" x14ac:dyDescent="0.3">
      <c r="A24" s="68" t="s">
        <v>28</v>
      </c>
      <c r="B24" s="69"/>
      <c r="C24" s="69"/>
      <c r="D24" s="70">
        <f>MIN(D8:D21)</f>
        <v>-7.4309000000000003</v>
      </c>
      <c r="E24" s="69"/>
      <c r="F24" s="70">
        <f>MIN(F8:F21)</f>
        <v>-0.89170000000000005</v>
      </c>
      <c r="G24" s="69"/>
      <c r="H24" s="70">
        <f>MIN(H8:H21)</f>
        <v>7.0305</v>
      </c>
      <c r="I24" s="69"/>
      <c r="J24" s="70">
        <f>MIN(J8:J21)</f>
        <v>-2.0122</v>
      </c>
      <c r="K24" s="69"/>
      <c r="L24" s="70">
        <f>MIN(L8:L21)</f>
        <v>8.0657999999999994</v>
      </c>
      <c r="M24" s="69"/>
      <c r="N24" s="70">
        <f>MIN(N8:N21)</f>
        <v>25.659700000000001</v>
      </c>
      <c r="O24" s="69"/>
      <c r="P24" s="70">
        <f>MIN(P8:P21)</f>
        <v>4.2248999999999999</v>
      </c>
      <c r="Q24" s="69"/>
      <c r="R24" s="70">
        <f>MIN(R8:R21)</f>
        <v>8.7431999999999999</v>
      </c>
      <c r="S24" s="71"/>
    </row>
    <row r="25" spans="1:21" s="63" customFormat="1" ht="15" thickBot="1" x14ac:dyDescent="0.35">
      <c r="A25" s="72" t="s">
        <v>29</v>
      </c>
      <c r="B25" s="73"/>
      <c r="C25" s="73"/>
      <c r="D25" s="74">
        <f>MAX(D8:D21)</f>
        <v>-1.8348</v>
      </c>
      <c r="E25" s="73"/>
      <c r="F25" s="74">
        <f>MAX(F8:F21)</f>
        <v>9.2756000000000007</v>
      </c>
      <c r="G25" s="73"/>
      <c r="H25" s="74">
        <f>MAX(H8:H21)</f>
        <v>18.349</v>
      </c>
      <c r="I25" s="73"/>
      <c r="J25" s="74">
        <f>MAX(J8:J21)</f>
        <v>11.7186</v>
      </c>
      <c r="K25" s="73"/>
      <c r="L25" s="74">
        <f>MAX(L8:L21)</f>
        <v>20.442699999999999</v>
      </c>
      <c r="M25" s="73"/>
      <c r="N25" s="74">
        <f>MAX(N8:N21)</f>
        <v>46.064999999999998</v>
      </c>
      <c r="O25" s="73"/>
      <c r="P25" s="74">
        <f>MAX(P8:P21)</f>
        <v>14.939299999999999</v>
      </c>
      <c r="Q25" s="73"/>
      <c r="R25" s="74">
        <f>MAX(R8:R21)</f>
        <v>17.669699999999999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45014</v>
      </c>
      <c r="C8" s="60">
        <f>VLOOKUP($A8,'Return Data'!$B$7:$R$2292,4,0)</f>
        <v>284.02</v>
      </c>
      <c r="D8" s="60">
        <f>VLOOKUP($A8,'Return Data'!$B$7:$R$2292,10,0)</f>
        <v>-2.4857999999999998</v>
      </c>
      <c r="E8" s="61">
        <f t="shared" ref="E8:E14" si="0">RANK(D8,D$8:D$14,0)</f>
        <v>5</v>
      </c>
      <c r="F8" s="60">
        <f>VLOOKUP($A8,'Return Data'!$B$7:$R$2292,11,0)</f>
        <v>7.2138</v>
      </c>
      <c r="G8" s="61">
        <f t="shared" ref="G8:G14" si="1">RANK(F8,F$8:F$14,0)</f>
        <v>2</v>
      </c>
      <c r="H8" s="60">
        <f>VLOOKUP($A8,'Return Data'!$B$7:$R$2292,12,0)</f>
        <v>17.020299999999999</v>
      </c>
      <c r="I8" s="61">
        <f t="shared" ref="I8:I14" si="2">RANK(H8,H$8:H$14,0)</f>
        <v>1</v>
      </c>
      <c r="J8" s="60">
        <f>VLOOKUP($A8,'Return Data'!$B$7:$R$2292,13,0)</f>
        <v>5.0564</v>
      </c>
      <c r="K8" s="61">
        <f t="shared" ref="K8:K14" si="3">RANK(J8,J$8:J$14,0)</f>
        <v>4</v>
      </c>
      <c r="L8" s="60">
        <f>VLOOKUP($A8,'Return Data'!$B$7:$R$2292,17,0)</f>
        <v>17.971599999999999</v>
      </c>
      <c r="M8" s="61">
        <f>RANK(L8,L$8:L$14,0)</f>
        <v>3</v>
      </c>
      <c r="N8" s="60">
        <f>VLOOKUP($A8,'Return Data'!$B$7:$R$2292,14,0)</f>
        <v>31.114699999999999</v>
      </c>
      <c r="O8" s="61">
        <f>RANK(N8,N$8:N$14,0)</f>
        <v>3</v>
      </c>
      <c r="P8" s="60">
        <f>VLOOKUP($A8,'Return Data'!$B$7:$R$2292,15,0)</f>
        <v>10.1656</v>
      </c>
      <c r="Q8" s="61">
        <f>RANK(P8,P$8:P$14,0)</f>
        <v>5</v>
      </c>
      <c r="R8" s="60">
        <f>VLOOKUP($A8,'Return Data'!$B$7:$R$2292,16,0)</f>
        <v>11.229799999999999</v>
      </c>
      <c r="S8" s="62">
        <f t="shared" ref="S8:S14" si="4">RANK(R8,R$8:R$14,0)</f>
        <v>7</v>
      </c>
    </row>
    <row r="9" spans="1:20" x14ac:dyDescent="0.3">
      <c r="A9" s="58" t="s">
        <v>1616</v>
      </c>
      <c r="B9" s="59">
        <f>VLOOKUP($A9,'Return Data'!$B$7:$R$2292,3,0)</f>
        <v>45014</v>
      </c>
      <c r="C9" s="60">
        <f>VLOOKUP($A9,'Return Data'!$B$7:$R$2292,4,0)</f>
        <v>15.472</v>
      </c>
      <c r="D9" s="60">
        <f>VLOOKUP($A9,'Return Data'!$B$7:$R$2292,10,0)</f>
        <v>-2.0387</v>
      </c>
      <c r="E9" s="61">
        <f t="shared" si="0"/>
        <v>4</v>
      </c>
      <c r="F9" s="60">
        <f>VLOOKUP($A9,'Return Data'!$B$7:$R$2292,11,0)</f>
        <v>3.7206000000000001</v>
      </c>
      <c r="G9" s="61">
        <f t="shared" si="1"/>
        <v>4</v>
      </c>
      <c r="H9" s="60">
        <f>VLOOKUP($A9,'Return Data'!$B$7:$R$2292,12,0)</f>
        <v>15.161899999999999</v>
      </c>
      <c r="I9" s="61">
        <f t="shared" si="2"/>
        <v>3</v>
      </c>
      <c r="J9" s="60">
        <f>VLOOKUP($A9,'Return Data'!$B$7:$R$2292,13,0)</f>
        <v>6.8951000000000002</v>
      </c>
      <c r="K9" s="61">
        <f t="shared" si="3"/>
        <v>3</v>
      </c>
      <c r="L9" s="60"/>
      <c r="M9" s="61"/>
      <c r="N9" s="60"/>
      <c r="O9" s="61"/>
      <c r="P9" s="60"/>
      <c r="Q9" s="61"/>
      <c r="R9" s="60">
        <f>VLOOKUP($A9,'Return Data'!$B$7:$R$2292,16,0)</f>
        <v>21.130800000000001</v>
      </c>
      <c r="S9" s="62">
        <f t="shared" si="4"/>
        <v>1</v>
      </c>
    </row>
    <row r="10" spans="1:20" x14ac:dyDescent="0.3">
      <c r="A10" s="58" t="s">
        <v>709</v>
      </c>
      <c r="B10" s="59">
        <f>VLOOKUP($A10,'Return Data'!$B$7:$R$2292,3,0)</f>
        <v>45014</v>
      </c>
      <c r="C10" s="60">
        <f>VLOOKUP($A10,'Return Data'!$B$7:$R$2292,4,0)</f>
        <v>31.24</v>
      </c>
      <c r="D10" s="60">
        <f>VLOOKUP($A10,'Return Data'!$B$7:$R$2292,10,0)</f>
        <v>-0.88829999999999998</v>
      </c>
      <c r="E10" s="61">
        <f t="shared" si="0"/>
        <v>2</v>
      </c>
      <c r="F10" s="60">
        <f>VLOOKUP($A10,'Return Data'!$B$7:$R$2292,11,0)</f>
        <v>6.7668999999999997</v>
      </c>
      <c r="G10" s="61">
        <f t="shared" si="1"/>
        <v>3</v>
      </c>
      <c r="H10" s="60">
        <f>VLOOKUP($A10,'Return Data'!$B$7:$R$2292,12,0)</f>
        <v>15.489800000000001</v>
      </c>
      <c r="I10" s="61">
        <f t="shared" si="2"/>
        <v>2</v>
      </c>
      <c r="J10" s="60">
        <f>VLOOKUP($A10,'Return Data'!$B$7:$R$2292,13,0)</f>
        <v>7.2801999999999998</v>
      </c>
      <c r="K10" s="61">
        <f t="shared" si="3"/>
        <v>2</v>
      </c>
      <c r="L10" s="60">
        <f>VLOOKUP($A10,'Return Data'!$B$7:$R$2292,17,0)</f>
        <v>22.597799999999999</v>
      </c>
      <c r="M10" s="61">
        <f>RANK(L10,L$8:L$14,0)</f>
        <v>1</v>
      </c>
      <c r="N10" s="60">
        <f>VLOOKUP($A10,'Return Data'!$B$7:$R$2292,14,0)</f>
        <v>39.165100000000002</v>
      </c>
      <c r="O10" s="61">
        <f>RANK(N10,N$8:N$14,0)</f>
        <v>1</v>
      </c>
      <c r="P10" s="60">
        <f>VLOOKUP($A10,'Return Data'!$B$7:$R$2292,15,0)</f>
        <v>12.1082</v>
      </c>
      <c r="Q10" s="61">
        <f>RANK(P10,P$8:P$14,0)</f>
        <v>2</v>
      </c>
      <c r="R10" s="60">
        <f>VLOOKUP($A10,'Return Data'!$B$7:$R$2292,16,0)</f>
        <v>13.696899999999999</v>
      </c>
      <c r="S10" s="62">
        <f t="shared" si="4"/>
        <v>4</v>
      </c>
    </row>
    <row r="11" spans="1:20" x14ac:dyDescent="0.3">
      <c r="A11" s="58" t="s">
        <v>710</v>
      </c>
      <c r="B11" s="59">
        <f>VLOOKUP($A11,'Return Data'!$B$7:$R$2292,3,0)</f>
        <v>45014</v>
      </c>
      <c r="C11" s="60">
        <f>VLOOKUP($A11,'Return Data'!$B$7:$R$2292,4,0)</f>
        <v>17.48</v>
      </c>
      <c r="D11" s="60">
        <f>VLOOKUP($A11,'Return Data'!$B$7:$R$2292,10,0)</f>
        <v>-4.1140999999999996</v>
      </c>
      <c r="E11" s="61">
        <f t="shared" si="0"/>
        <v>7</v>
      </c>
      <c r="F11" s="60">
        <f>VLOOKUP($A11,'Return Data'!$B$7:$R$2292,11,0)</f>
        <v>-0.4556</v>
      </c>
      <c r="G11" s="61">
        <f t="shared" si="1"/>
        <v>7</v>
      </c>
      <c r="H11" s="60">
        <f>VLOOKUP($A11,'Return Data'!$B$7:$R$2292,12,0)</f>
        <v>9.3866999999999994</v>
      </c>
      <c r="I11" s="61">
        <f t="shared" si="2"/>
        <v>5</v>
      </c>
      <c r="J11" s="60">
        <f>VLOOKUP($A11,'Return Data'!$B$7:$R$2292,13,0)</f>
        <v>-0.56879999999999997</v>
      </c>
      <c r="K11" s="61">
        <f t="shared" si="3"/>
        <v>6</v>
      </c>
      <c r="L11" s="60">
        <f>VLOOKUP($A11,'Return Data'!$B$7:$R$2292,17,0)</f>
        <v>10.786099999999999</v>
      </c>
      <c r="M11" s="61">
        <f>RANK(L11,L$8:L$14,0)</f>
        <v>6</v>
      </c>
      <c r="N11" s="60">
        <f>VLOOKUP($A11,'Return Data'!$B$7:$R$2292,14,0)</f>
        <v>26.4222</v>
      </c>
      <c r="O11" s="61">
        <f>RANK(N11,N$8:N$14,0)</f>
        <v>6</v>
      </c>
      <c r="P11" s="60"/>
      <c r="Q11" s="61"/>
      <c r="R11" s="60">
        <f>VLOOKUP($A11,'Return Data'!$B$7:$R$2292,16,0)</f>
        <v>13.968500000000001</v>
      </c>
      <c r="S11" s="62">
        <f t="shared" si="4"/>
        <v>3</v>
      </c>
    </row>
    <row r="12" spans="1:20" x14ac:dyDescent="0.3">
      <c r="A12" s="58" t="s">
        <v>1779</v>
      </c>
      <c r="B12" s="59">
        <f>VLOOKUP($A12,'Return Data'!$B$7:$R$2292,3,0)</f>
        <v>45014</v>
      </c>
      <c r="C12" s="60">
        <f>VLOOKUP($A12,'Return Data'!$B$7:$R$2292,4,0)</f>
        <v>89.976200000000006</v>
      </c>
      <c r="D12" s="60">
        <f>VLOOKUP($A12,'Return Data'!$B$7:$R$2292,10,0)</f>
        <v>-2.7309000000000001</v>
      </c>
      <c r="E12" s="61">
        <f t="shared" si="0"/>
        <v>6</v>
      </c>
      <c r="F12" s="60">
        <f>VLOOKUP($A12,'Return Data'!$B$7:$R$2292,11,0)</f>
        <v>3.0333999999999999</v>
      </c>
      <c r="G12" s="61">
        <f t="shared" si="1"/>
        <v>5</v>
      </c>
      <c r="H12" s="60">
        <f>VLOOKUP($A12,'Return Data'!$B$7:$R$2292,12,0)</f>
        <v>8.8470999999999993</v>
      </c>
      <c r="I12" s="61">
        <f t="shared" si="2"/>
        <v>6</v>
      </c>
      <c r="J12" s="60">
        <f>VLOOKUP($A12,'Return Data'!$B$7:$R$2292,13,0)</f>
        <v>1.9926999999999999</v>
      </c>
      <c r="K12" s="61">
        <f t="shared" si="3"/>
        <v>5</v>
      </c>
      <c r="L12" s="60">
        <f>VLOOKUP($A12,'Return Data'!$B$7:$R$2292,17,0)</f>
        <v>11.660399999999999</v>
      </c>
      <c r="M12" s="61">
        <f>RANK(L12,L$8:L$14,0)</f>
        <v>4</v>
      </c>
      <c r="N12" s="60">
        <f>VLOOKUP($A12,'Return Data'!$B$7:$R$2292,14,0)</f>
        <v>27.414999999999999</v>
      </c>
      <c r="O12" s="61">
        <f>RANK(N12,N$8:N$14,0)</f>
        <v>4</v>
      </c>
      <c r="P12" s="60">
        <f>VLOOKUP($A12,'Return Data'!$B$7:$R$2292,15,0)</f>
        <v>11.645200000000001</v>
      </c>
      <c r="Q12" s="61">
        <f>RANK(P12,P$8:P$14,0)</f>
        <v>3</v>
      </c>
      <c r="R12" s="60">
        <f>VLOOKUP($A12,'Return Data'!$B$7:$R$2292,16,0)</f>
        <v>12.690799999999999</v>
      </c>
      <c r="S12" s="62">
        <f t="shared" si="4"/>
        <v>5</v>
      </c>
    </row>
    <row r="13" spans="1:20" x14ac:dyDescent="0.3">
      <c r="A13" s="58" t="s">
        <v>713</v>
      </c>
      <c r="B13" s="59">
        <f>VLOOKUP($A13,'Return Data'!$B$7:$R$2292,3,0)</f>
        <v>45014</v>
      </c>
      <c r="C13" s="60">
        <f>VLOOKUP($A13,'Return Data'!$B$7:$R$2292,4,0)</f>
        <v>93.92</v>
      </c>
      <c r="D13" s="60">
        <f>VLOOKUP($A13,'Return Data'!$B$7:$R$2292,10,0)</f>
        <v>2.218</v>
      </c>
      <c r="E13" s="61">
        <f t="shared" si="0"/>
        <v>1</v>
      </c>
      <c r="F13" s="60">
        <f>VLOOKUP($A13,'Return Data'!$B$7:$R$2292,11,0)</f>
        <v>8.7033000000000005</v>
      </c>
      <c r="G13" s="61">
        <f t="shared" si="1"/>
        <v>1</v>
      </c>
      <c r="H13" s="60">
        <f>VLOOKUP($A13,'Return Data'!$B$7:$R$2292,12,0)</f>
        <v>10.573600000000001</v>
      </c>
      <c r="I13" s="61">
        <f t="shared" si="2"/>
        <v>4</v>
      </c>
      <c r="J13" s="60">
        <f>VLOOKUP($A13,'Return Data'!$B$7:$R$2292,13,0)</f>
        <v>8.0422999999999991</v>
      </c>
      <c r="K13" s="61">
        <f t="shared" si="3"/>
        <v>1</v>
      </c>
      <c r="L13" s="60">
        <f>VLOOKUP($A13,'Return Data'!$B$7:$R$2292,17,0)</f>
        <v>19.370699999999999</v>
      </c>
      <c r="M13" s="61">
        <f>RANK(L13,L$8:L$14,0)</f>
        <v>2</v>
      </c>
      <c r="N13" s="60">
        <f>VLOOKUP($A13,'Return Data'!$B$7:$R$2292,14,0)</f>
        <v>39.026000000000003</v>
      </c>
      <c r="O13" s="61">
        <f>RANK(N13,N$8:N$14,0)</f>
        <v>2</v>
      </c>
      <c r="P13" s="60">
        <f>VLOOKUP($A13,'Return Data'!$B$7:$R$2292,15,0)</f>
        <v>14.4628</v>
      </c>
      <c r="Q13" s="61">
        <f>RANK(P13,P$8:P$14,0)</f>
        <v>1</v>
      </c>
      <c r="R13" s="60">
        <f>VLOOKUP($A13,'Return Data'!$B$7:$R$2292,16,0)</f>
        <v>14.541700000000001</v>
      </c>
      <c r="S13" s="62">
        <f t="shared" si="4"/>
        <v>2</v>
      </c>
    </row>
    <row r="14" spans="1:20" x14ac:dyDescent="0.3">
      <c r="A14" s="58" t="s">
        <v>714</v>
      </c>
      <c r="B14" s="59">
        <f>VLOOKUP($A14,'Return Data'!$B$7:$R$2292,3,0)</f>
        <v>45014</v>
      </c>
      <c r="C14" s="60">
        <f>VLOOKUP($A14,'Return Data'!$B$7:$R$2292,4,0)</f>
        <v>107.2882</v>
      </c>
      <c r="D14" s="60">
        <f>VLOOKUP($A14,'Return Data'!$B$7:$R$2292,10,0)</f>
        <v>-1.6563000000000001</v>
      </c>
      <c r="E14" s="61">
        <f t="shared" si="0"/>
        <v>3</v>
      </c>
      <c r="F14" s="60">
        <f>VLOOKUP($A14,'Return Data'!$B$7:$R$2292,11,0)</f>
        <v>1.8445</v>
      </c>
      <c r="G14" s="61">
        <f t="shared" si="1"/>
        <v>6</v>
      </c>
      <c r="H14" s="60">
        <f>VLOOKUP($A14,'Return Data'!$B$7:$R$2292,12,0)</f>
        <v>7.9360999999999997</v>
      </c>
      <c r="I14" s="61">
        <f t="shared" si="2"/>
        <v>7</v>
      </c>
      <c r="J14" s="60">
        <f>VLOOKUP($A14,'Return Data'!$B$7:$R$2292,13,0)</f>
        <v>-3.7542</v>
      </c>
      <c r="K14" s="61">
        <f t="shared" si="3"/>
        <v>7</v>
      </c>
      <c r="L14" s="60">
        <f>VLOOKUP($A14,'Return Data'!$B$7:$R$2292,17,0)</f>
        <v>11.3109</v>
      </c>
      <c r="M14" s="61">
        <f>RANK(L14,L$8:L$14,0)</f>
        <v>5</v>
      </c>
      <c r="N14" s="60">
        <f>VLOOKUP($A14,'Return Data'!$B$7:$R$2292,14,0)</f>
        <v>27.266100000000002</v>
      </c>
      <c r="O14" s="61">
        <f>RANK(N14,N$8:N$14,0)</f>
        <v>5</v>
      </c>
      <c r="P14" s="60">
        <f>VLOOKUP($A14,'Return Data'!$B$7:$R$2292,15,0)</f>
        <v>11.192299999999999</v>
      </c>
      <c r="Q14" s="61">
        <f>RANK(P14,P$8:P$14,0)</f>
        <v>4</v>
      </c>
      <c r="R14" s="60">
        <f>VLOOKUP($A14,'Return Data'!$B$7:$R$2292,16,0)</f>
        <v>11.617800000000001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-1.6708714285714286</v>
      </c>
      <c r="E16" s="69"/>
      <c r="F16" s="70">
        <f>AVERAGE(F8:F14)</f>
        <v>4.4038428571428572</v>
      </c>
      <c r="G16" s="69"/>
      <c r="H16" s="70">
        <f>AVERAGE(H8:H14)</f>
        <v>12.059357142857142</v>
      </c>
      <c r="I16" s="69"/>
      <c r="J16" s="70">
        <f>AVERAGE(J8:J14)</f>
        <v>3.5633857142857139</v>
      </c>
      <c r="K16" s="69"/>
      <c r="L16" s="70">
        <f>AVERAGE(L8:L14)</f>
        <v>15.616250000000001</v>
      </c>
      <c r="M16" s="69"/>
      <c r="N16" s="70">
        <f>AVERAGE(N8:N14)</f>
        <v>31.734849999999998</v>
      </c>
      <c r="O16" s="69"/>
      <c r="P16" s="70">
        <f>AVERAGE(P8:P14)</f>
        <v>11.914820000000001</v>
      </c>
      <c r="Q16" s="69"/>
      <c r="R16" s="70">
        <f>AVERAGE(R8:R14)</f>
        <v>14.125185714285715</v>
      </c>
      <c r="S16" s="71"/>
    </row>
    <row r="17" spans="1:19" x14ac:dyDescent="0.3">
      <c r="A17" s="68" t="s">
        <v>28</v>
      </c>
      <c r="B17" s="69"/>
      <c r="C17" s="69"/>
      <c r="D17" s="70">
        <f>MIN(D8:D14)</f>
        <v>-4.1140999999999996</v>
      </c>
      <c r="E17" s="69"/>
      <c r="F17" s="70">
        <f>MIN(F8:F14)</f>
        <v>-0.4556</v>
      </c>
      <c r="G17" s="69"/>
      <c r="H17" s="70">
        <f>MIN(H8:H14)</f>
        <v>7.9360999999999997</v>
      </c>
      <c r="I17" s="69"/>
      <c r="J17" s="70">
        <f>MIN(J8:J14)</f>
        <v>-3.7542</v>
      </c>
      <c r="K17" s="69"/>
      <c r="L17" s="70">
        <f>MIN(L8:L14)</f>
        <v>10.786099999999999</v>
      </c>
      <c r="M17" s="69"/>
      <c r="N17" s="70">
        <f>MIN(N8:N14)</f>
        <v>26.4222</v>
      </c>
      <c r="O17" s="69"/>
      <c r="P17" s="70">
        <f>MIN(P8:P14)</f>
        <v>10.1656</v>
      </c>
      <c r="Q17" s="69"/>
      <c r="R17" s="70">
        <f>MIN(R8:R14)</f>
        <v>11.229799999999999</v>
      </c>
      <c r="S17" s="71"/>
    </row>
    <row r="18" spans="1:19" ht="15" thickBot="1" x14ac:dyDescent="0.35">
      <c r="A18" s="72" t="s">
        <v>29</v>
      </c>
      <c r="B18" s="73"/>
      <c r="C18" s="73"/>
      <c r="D18" s="74">
        <f>MAX(D8:D14)</f>
        <v>2.218</v>
      </c>
      <c r="E18" s="73"/>
      <c r="F18" s="74">
        <f>MAX(F8:F14)</f>
        <v>8.7033000000000005</v>
      </c>
      <c r="G18" s="73"/>
      <c r="H18" s="74">
        <f>MAX(H8:H14)</f>
        <v>17.020299999999999</v>
      </c>
      <c r="I18" s="73"/>
      <c r="J18" s="74">
        <f>MAX(J8:J14)</f>
        <v>8.0422999999999991</v>
      </c>
      <c r="K18" s="73"/>
      <c r="L18" s="74">
        <f>MAX(L8:L14)</f>
        <v>22.597799999999999</v>
      </c>
      <c r="M18" s="73"/>
      <c r="N18" s="74">
        <f>MAX(N8:N14)</f>
        <v>39.165100000000002</v>
      </c>
      <c r="O18" s="73"/>
      <c r="P18" s="74">
        <f>MAX(P8:P14)</f>
        <v>14.4628</v>
      </c>
      <c r="Q18" s="73"/>
      <c r="R18" s="74">
        <f>MAX(R8:R14)</f>
        <v>21.130800000000001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45014</v>
      </c>
      <c r="C8" s="60">
        <f>VLOOKUP($A8,'Return Data'!$B$7:$R$2292,4,0)</f>
        <v>263.36</v>
      </c>
      <c r="D8" s="60">
        <f>VLOOKUP($A8,'Return Data'!$B$7:$R$2292,10,0)</f>
        <v>-2.6682999999999999</v>
      </c>
      <c r="E8" s="61">
        <f t="shared" ref="E8:E14" si="0">RANK(D8,D$8:D$14,0)</f>
        <v>5</v>
      </c>
      <c r="F8" s="60">
        <f>VLOOKUP($A8,'Return Data'!$B$7:$R$2292,11,0)</f>
        <v>6.8353999999999999</v>
      </c>
      <c r="G8" s="61">
        <f t="shared" ref="G8:G14" si="1">RANK(F8,F$8:F$14,0)</f>
        <v>2</v>
      </c>
      <c r="H8" s="60">
        <f>VLOOKUP($A8,'Return Data'!$B$7:$R$2292,12,0)</f>
        <v>16.407399999999999</v>
      </c>
      <c r="I8" s="61">
        <f t="shared" ref="I8:I14" si="2">RANK(H8,H$8:H$14,0)</f>
        <v>1</v>
      </c>
      <c r="J8" s="60">
        <f>VLOOKUP($A8,'Return Data'!$B$7:$R$2292,13,0)</f>
        <v>4.3010000000000002</v>
      </c>
      <c r="K8" s="61">
        <f t="shared" ref="K8:K14" si="3">RANK(J8,J$8:J$14,0)</f>
        <v>4</v>
      </c>
      <c r="L8" s="60">
        <f>VLOOKUP($A8,'Return Data'!$B$7:$R$2292,17,0)</f>
        <v>17.133600000000001</v>
      </c>
      <c r="M8" s="61">
        <f>RANK(L8,L$8:L$14,0)</f>
        <v>3</v>
      </c>
      <c r="N8" s="60">
        <f>VLOOKUP($A8,'Return Data'!$B$7:$R$2292,14,0)</f>
        <v>30.177700000000002</v>
      </c>
      <c r="O8" s="61">
        <f>RANK(N8,N$8:N$14,0)</f>
        <v>3</v>
      </c>
      <c r="P8" s="60">
        <f>VLOOKUP($A8,'Return Data'!$B$7:$R$2292,15,0)</f>
        <v>9.4047999999999998</v>
      </c>
      <c r="Q8" s="61">
        <f>RANK(P8,P$8:P$14,0)</f>
        <v>5</v>
      </c>
      <c r="R8" s="60">
        <f>VLOOKUP($A8,'Return Data'!$B$7:$R$2292,16,0)</f>
        <v>17.631900000000002</v>
      </c>
      <c r="S8" s="62">
        <f t="shared" ref="S8:S14" si="4">RANK(R8,R$8:R$14,0)</f>
        <v>2</v>
      </c>
    </row>
    <row r="9" spans="1:20" x14ac:dyDescent="0.3">
      <c r="A9" s="58" t="s">
        <v>1617</v>
      </c>
      <c r="B9" s="59">
        <f>VLOOKUP($A9,'Return Data'!$B$7:$R$2292,3,0)</f>
        <v>45014</v>
      </c>
      <c r="C9" s="60">
        <f>VLOOKUP($A9,'Return Data'!$B$7:$R$2292,4,0)</f>
        <v>14.91</v>
      </c>
      <c r="D9" s="60">
        <f>VLOOKUP($A9,'Return Data'!$B$7:$R$2292,10,0)</f>
        <v>-2.3959000000000001</v>
      </c>
      <c r="E9" s="61">
        <f t="shared" si="0"/>
        <v>4</v>
      </c>
      <c r="F9" s="60">
        <f>VLOOKUP($A9,'Return Data'!$B$7:$R$2292,11,0)</f>
        <v>2.9483000000000001</v>
      </c>
      <c r="G9" s="61">
        <f t="shared" si="1"/>
        <v>4</v>
      </c>
      <c r="H9" s="60">
        <f>VLOOKUP($A9,'Return Data'!$B$7:$R$2292,12,0)</f>
        <v>13.860300000000001</v>
      </c>
      <c r="I9" s="61">
        <f t="shared" si="2"/>
        <v>3</v>
      </c>
      <c r="J9" s="60">
        <f>VLOOKUP($A9,'Return Data'!$B$7:$R$2292,13,0)</f>
        <v>5.2892000000000001</v>
      </c>
      <c r="K9" s="61">
        <f t="shared" si="3"/>
        <v>3</v>
      </c>
      <c r="L9" s="60"/>
      <c r="M9" s="61"/>
      <c r="N9" s="60"/>
      <c r="O9" s="61"/>
      <c r="P9" s="60"/>
      <c r="Q9" s="61"/>
      <c r="R9" s="60">
        <f>VLOOKUP($A9,'Return Data'!$B$7:$R$2292,16,0)</f>
        <v>19.178100000000001</v>
      </c>
      <c r="S9" s="62">
        <f t="shared" si="4"/>
        <v>1</v>
      </c>
    </row>
    <row r="10" spans="1:20" x14ac:dyDescent="0.3">
      <c r="A10" s="58" t="s">
        <v>708</v>
      </c>
      <c r="B10" s="59">
        <f>VLOOKUP($A10,'Return Data'!$B$7:$R$2292,3,0)</f>
        <v>45014</v>
      </c>
      <c r="C10" s="60">
        <f>VLOOKUP($A10,'Return Data'!$B$7:$R$2292,4,0)</f>
        <v>28.87</v>
      </c>
      <c r="D10" s="60">
        <f>VLOOKUP($A10,'Return Data'!$B$7:$R$2292,10,0)</f>
        <v>-1.2990999999999999</v>
      </c>
      <c r="E10" s="61">
        <f t="shared" si="0"/>
        <v>2</v>
      </c>
      <c r="F10" s="60">
        <f>VLOOKUP($A10,'Return Data'!$B$7:$R$2292,11,0)</f>
        <v>5.9061000000000003</v>
      </c>
      <c r="G10" s="61">
        <f t="shared" si="1"/>
        <v>3</v>
      </c>
      <c r="H10" s="60">
        <f>VLOOKUP($A10,'Return Data'!$B$7:$R$2292,12,0)</f>
        <v>14.1107</v>
      </c>
      <c r="I10" s="61">
        <f t="shared" si="2"/>
        <v>2</v>
      </c>
      <c r="J10" s="60">
        <f>VLOOKUP($A10,'Return Data'!$B$7:$R$2292,13,0)</f>
        <v>5.5961999999999996</v>
      </c>
      <c r="K10" s="61">
        <f t="shared" si="3"/>
        <v>2</v>
      </c>
      <c r="L10" s="60">
        <f>VLOOKUP($A10,'Return Data'!$B$7:$R$2292,17,0)</f>
        <v>20.931899999999999</v>
      </c>
      <c r="M10" s="61">
        <f>RANK(L10,L$8:L$14,0)</f>
        <v>1</v>
      </c>
      <c r="N10" s="60">
        <f>VLOOKUP($A10,'Return Data'!$B$7:$R$2292,14,0)</f>
        <v>37.484099999999998</v>
      </c>
      <c r="O10" s="61">
        <f>RANK(N10,N$8:N$14,0)</f>
        <v>2</v>
      </c>
      <c r="P10" s="60">
        <f>VLOOKUP($A10,'Return Data'!$B$7:$R$2292,15,0)</f>
        <v>10.939399999999999</v>
      </c>
      <c r="Q10" s="61">
        <f>RANK(P10,P$8:P$14,0)</f>
        <v>2</v>
      </c>
      <c r="R10" s="60">
        <f>VLOOKUP($A10,'Return Data'!$B$7:$R$2292,16,0)</f>
        <v>12.6905</v>
      </c>
      <c r="S10" s="62">
        <f t="shared" si="4"/>
        <v>5</v>
      </c>
    </row>
    <row r="11" spans="1:20" x14ac:dyDescent="0.3">
      <c r="A11" s="58" t="s">
        <v>711</v>
      </c>
      <c r="B11" s="59">
        <f>VLOOKUP($A11,'Return Data'!$B$7:$R$2292,3,0)</f>
        <v>45014</v>
      </c>
      <c r="C11" s="60">
        <f>VLOOKUP($A11,'Return Data'!$B$7:$R$2292,4,0)</f>
        <v>16.59</v>
      </c>
      <c r="D11" s="60">
        <f>VLOOKUP($A11,'Return Data'!$B$7:$R$2292,10,0)</f>
        <v>-4.3253000000000004</v>
      </c>
      <c r="E11" s="61">
        <f t="shared" si="0"/>
        <v>7</v>
      </c>
      <c r="F11" s="60">
        <f>VLOOKUP($A11,'Return Data'!$B$7:$R$2292,11,0)</f>
        <v>-0.89610000000000001</v>
      </c>
      <c r="G11" s="61">
        <f t="shared" si="1"/>
        <v>7</v>
      </c>
      <c r="H11" s="60">
        <f>VLOOKUP($A11,'Return Data'!$B$7:$R$2292,12,0)</f>
        <v>8.5732999999999997</v>
      </c>
      <c r="I11" s="61">
        <f t="shared" si="2"/>
        <v>5</v>
      </c>
      <c r="J11" s="60">
        <f>VLOOKUP($A11,'Return Data'!$B$7:$R$2292,13,0)</f>
        <v>-1.4845999999999999</v>
      </c>
      <c r="K11" s="61">
        <f t="shared" si="3"/>
        <v>6</v>
      </c>
      <c r="L11" s="60">
        <f>VLOOKUP($A11,'Return Data'!$B$7:$R$2292,17,0)</f>
        <v>9.7211999999999996</v>
      </c>
      <c r="M11" s="61">
        <f>RANK(L11,L$8:L$14,0)</f>
        <v>6</v>
      </c>
      <c r="N11" s="60">
        <f>VLOOKUP($A11,'Return Data'!$B$7:$R$2292,14,0)</f>
        <v>25.165700000000001</v>
      </c>
      <c r="O11" s="61">
        <f>RANK(N11,N$8:N$14,0)</f>
        <v>6</v>
      </c>
      <c r="P11" s="60"/>
      <c r="Q11" s="61"/>
      <c r="R11" s="60">
        <f>VLOOKUP($A11,'Return Data'!$B$7:$R$2292,16,0)</f>
        <v>12.582599999999999</v>
      </c>
      <c r="S11" s="62">
        <f t="shared" si="4"/>
        <v>6</v>
      </c>
    </row>
    <row r="12" spans="1:20" x14ac:dyDescent="0.3">
      <c r="A12" s="58" t="s">
        <v>1778</v>
      </c>
      <c r="B12" s="59">
        <f>VLOOKUP($A12,'Return Data'!$B$7:$R$2292,3,0)</f>
        <v>45014</v>
      </c>
      <c r="C12" s="60">
        <f>VLOOKUP($A12,'Return Data'!$B$7:$R$2292,4,0)</f>
        <v>84.828100000000006</v>
      </c>
      <c r="D12" s="60">
        <f>VLOOKUP($A12,'Return Data'!$B$7:$R$2292,10,0)</f>
        <v>-3.0857999999999999</v>
      </c>
      <c r="E12" s="61">
        <f t="shared" si="0"/>
        <v>6</v>
      </c>
      <c r="F12" s="60">
        <f>VLOOKUP($A12,'Return Data'!$B$7:$R$2292,11,0)</f>
        <v>2.3837000000000002</v>
      </c>
      <c r="G12" s="61">
        <f t="shared" si="1"/>
        <v>5</v>
      </c>
      <c r="H12" s="60">
        <f>VLOOKUP($A12,'Return Data'!$B$7:$R$2292,12,0)</f>
        <v>7.9493</v>
      </c>
      <c r="I12" s="61">
        <f t="shared" si="2"/>
        <v>6</v>
      </c>
      <c r="J12" s="60">
        <f>VLOOKUP($A12,'Return Data'!$B$7:$R$2292,13,0)</f>
        <v>0.92600000000000005</v>
      </c>
      <c r="K12" s="61">
        <f t="shared" si="3"/>
        <v>5</v>
      </c>
      <c r="L12" s="60">
        <f>VLOOKUP($A12,'Return Data'!$B$7:$R$2292,17,0)</f>
        <v>10.767200000000001</v>
      </c>
      <c r="M12" s="61">
        <f>RANK(L12,L$8:L$14,0)</f>
        <v>4</v>
      </c>
      <c r="N12" s="60">
        <f>VLOOKUP($A12,'Return Data'!$B$7:$R$2292,14,0)</f>
        <v>26.5214</v>
      </c>
      <c r="O12" s="61">
        <f>RANK(N12,N$8:N$14,0)</f>
        <v>4</v>
      </c>
      <c r="P12" s="60">
        <f>VLOOKUP($A12,'Return Data'!$B$7:$R$2292,15,0)</f>
        <v>10.865</v>
      </c>
      <c r="Q12" s="61">
        <f>RANK(P12,P$8:P$14,0)</f>
        <v>3</v>
      </c>
      <c r="R12" s="60">
        <f>VLOOKUP($A12,'Return Data'!$B$7:$R$2292,16,0)</f>
        <v>12.2773</v>
      </c>
      <c r="S12" s="62">
        <f t="shared" si="4"/>
        <v>7</v>
      </c>
    </row>
    <row r="13" spans="1:20" x14ac:dyDescent="0.3">
      <c r="A13" s="58" t="s">
        <v>712</v>
      </c>
      <c r="B13" s="59">
        <f>VLOOKUP($A13,'Return Data'!$B$7:$R$2292,3,0)</f>
        <v>45014</v>
      </c>
      <c r="C13" s="60">
        <f>VLOOKUP($A13,'Return Data'!$B$7:$R$2292,4,0)</f>
        <v>87.509699999999995</v>
      </c>
      <c r="D13" s="60">
        <f>VLOOKUP($A13,'Return Data'!$B$7:$R$2292,10,0)</f>
        <v>2.0110000000000001</v>
      </c>
      <c r="E13" s="61">
        <f t="shared" si="0"/>
        <v>1</v>
      </c>
      <c r="F13" s="60">
        <f>VLOOKUP($A13,'Return Data'!$B$7:$R$2292,11,0)</f>
        <v>8.2871000000000006</v>
      </c>
      <c r="G13" s="61">
        <f t="shared" si="1"/>
        <v>1</v>
      </c>
      <c r="H13" s="60">
        <f>VLOOKUP($A13,'Return Data'!$B$7:$R$2292,12,0)</f>
        <v>9.9583999999999993</v>
      </c>
      <c r="I13" s="61">
        <f t="shared" si="2"/>
        <v>4</v>
      </c>
      <c r="J13" s="60">
        <f>VLOOKUP($A13,'Return Data'!$B$7:$R$2292,13,0)</f>
        <v>7.2531999999999996</v>
      </c>
      <c r="K13" s="61">
        <f t="shared" si="3"/>
        <v>1</v>
      </c>
      <c r="L13" s="60">
        <f>VLOOKUP($A13,'Return Data'!$B$7:$R$2292,17,0)</f>
        <v>18.526900000000001</v>
      </c>
      <c r="M13" s="61">
        <f>RANK(L13,L$8:L$14,0)</f>
        <v>2</v>
      </c>
      <c r="N13" s="60">
        <f>VLOOKUP($A13,'Return Data'!$B$7:$R$2292,14,0)</f>
        <v>37.896900000000002</v>
      </c>
      <c r="O13" s="61">
        <f>RANK(N13,N$8:N$14,0)</f>
        <v>1</v>
      </c>
      <c r="P13" s="60">
        <f>VLOOKUP($A13,'Return Data'!$B$7:$R$2292,15,0)</f>
        <v>13.577500000000001</v>
      </c>
      <c r="Q13" s="61">
        <f>RANK(P13,P$8:P$14,0)</f>
        <v>1</v>
      </c>
      <c r="R13" s="60">
        <f>VLOOKUP($A13,'Return Data'!$B$7:$R$2292,16,0)</f>
        <v>13.7179</v>
      </c>
      <c r="S13" s="62">
        <f t="shared" si="4"/>
        <v>4</v>
      </c>
    </row>
    <row r="14" spans="1:20" x14ac:dyDescent="0.3">
      <c r="A14" s="58" t="s">
        <v>715</v>
      </c>
      <c r="B14" s="59">
        <f>VLOOKUP($A14,'Return Data'!$B$7:$R$2292,3,0)</f>
        <v>45014</v>
      </c>
      <c r="C14" s="60">
        <f>VLOOKUP($A14,'Return Data'!$B$7:$R$2292,4,0)</f>
        <v>100.78830000000001</v>
      </c>
      <c r="D14" s="60">
        <f>VLOOKUP($A14,'Return Data'!$B$7:$R$2292,10,0)</f>
        <v>-1.8091999999999999</v>
      </c>
      <c r="E14" s="61">
        <f t="shared" si="0"/>
        <v>3</v>
      </c>
      <c r="F14" s="60">
        <f>VLOOKUP($A14,'Return Data'!$B$7:$R$2292,11,0)</f>
        <v>1.5296000000000001</v>
      </c>
      <c r="G14" s="61">
        <f t="shared" si="1"/>
        <v>6</v>
      </c>
      <c r="H14" s="60">
        <f>VLOOKUP($A14,'Return Data'!$B$7:$R$2292,12,0)</f>
        <v>7.4352999999999998</v>
      </c>
      <c r="I14" s="61">
        <f t="shared" si="2"/>
        <v>7</v>
      </c>
      <c r="J14" s="60">
        <f>VLOOKUP($A14,'Return Data'!$B$7:$R$2292,13,0)</f>
        <v>-4.3487999999999998</v>
      </c>
      <c r="K14" s="61">
        <f t="shared" si="3"/>
        <v>7</v>
      </c>
      <c r="L14" s="60">
        <f>VLOOKUP($A14,'Return Data'!$B$7:$R$2292,17,0)</f>
        <v>10.637</v>
      </c>
      <c r="M14" s="61">
        <f>RANK(L14,L$8:L$14,0)</f>
        <v>5</v>
      </c>
      <c r="N14" s="60">
        <f>VLOOKUP($A14,'Return Data'!$B$7:$R$2292,14,0)</f>
        <v>26.514199999999999</v>
      </c>
      <c r="O14" s="61">
        <f>RANK(N14,N$8:N$14,0)</f>
        <v>5</v>
      </c>
      <c r="P14" s="60">
        <f>VLOOKUP($A14,'Return Data'!$B$7:$R$2292,15,0)</f>
        <v>10.530099999999999</v>
      </c>
      <c r="Q14" s="61">
        <f>RANK(P14,P$8:P$14,0)</f>
        <v>4</v>
      </c>
      <c r="R14" s="60">
        <f>VLOOKUP($A14,'Return Data'!$B$7:$R$2292,16,0)</f>
        <v>13.7652</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-1.9389428571428573</v>
      </c>
      <c r="E16" s="69"/>
      <c r="F16" s="70">
        <f>AVERAGE(F8:F14)</f>
        <v>3.8563000000000001</v>
      </c>
      <c r="G16" s="69"/>
      <c r="H16" s="70">
        <f>AVERAGE(H8:H14)</f>
        <v>11.184957142857144</v>
      </c>
      <c r="I16" s="69"/>
      <c r="J16" s="70">
        <f>AVERAGE(J8:J14)</f>
        <v>2.5045999999999999</v>
      </c>
      <c r="K16" s="69"/>
      <c r="L16" s="70">
        <f>AVERAGE(L8:L14)</f>
        <v>14.619633333333333</v>
      </c>
      <c r="M16" s="69"/>
      <c r="N16" s="70">
        <f>AVERAGE(N8:N14)</f>
        <v>30.626666666666665</v>
      </c>
      <c r="O16" s="69"/>
      <c r="P16" s="70">
        <f>AVERAGE(P8:P14)</f>
        <v>11.063359999999999</v>
      </c>
      <c r="Q16" s="69"/>
      <c r="R16" s="70">
        <f>AVERAGE(R8:R14)</f>
        <v>14.549071428571429</v>
      </c>
      <c r="S16" s="71"/>
    </row>
    <row r="17" spans="1:19" x14ac:dyDescent="0.3">
      <c r="A17" s="68" t="s">
        <v>28</v>
      </c>
      <c r="B17" s="69"/>
      <c r="C17" s="69"/>
      <c r="D17" s="70">
        <f>MIN(D8:D14)</f>
        <v>-4.3253000000000004</v>
      </c>
      <c r="E17" s="69"/>
      <c r="F17" s="70">
        <f>MIN(F8:F14)</f>
        <v>-0.89610000000000001</v>
      </c>
      <c r="G17" s="69"/>
      <c r="H17" s="70">
        <f>MIN(H8:H14)</f>
        <v>7.4352999999999998</v>
      </c>
      <c r="I17" s="69"/>
      <c r="J17" s="70">
        <f>MIN(J8:J14)</f>
        <v>-4.3487999999999998</v>
      </c>
      <c r="K17" s="69"/>
      <c r="L17" s="70">
        <f>MIN(L8:L14)</f>
        <v>9.7211999999999996</v>
      </c>
      <c r="M17" s="69"/>
      <c r="N17" s="70">
        <f>MIN(N8:N14)</f>
        <v>25.165700000000001</v>
      </c>
      <c r="O17" s="69"/>
      <c r="P17" s="70">
        <f>MIN(P8:P14)</f>
        <v>9.4047999999999998</v>
      </c>
      <c r="Q17" s="69"/>
      <c r="R17" s="70">
        <f>MIN(R8:R14)</f>
        <v>12.2773</v>
      </c>
      <c r="S17" s="71"/>
    </row>
    <row r="18" spans="1:19" ht="15" thickBot="1" x14ac:dyDescent="0.35">
      <c r="A18" s="72" t="s">
        <v>29</v>
      </c>
      <c r="B18" s="73"/>
      <c r="C18" s="73"/>
      <c r="D18" s="74">
        <f>MAX(D8:D14)</f>
        <v>2.0110000000000001</v>
      </c>
      <c r="E18" s="73"/>
      <c r="F18" s="74">
        <f>MAX(F8:F14)</f>
        <v>8.2871000000000006</v>
      </c>
      <c r="G18" s="73"/>
      <c r="H18" s="74">
        <f>MAX(H8:H14)</f>
        <v>16.407399999999999</v>
      </c>
      <c r="I18" s="73"/>
      <c r="J18" s="74">
        <f>MAX(J8:J14)</f>
        <v>7.2531999999999996</v>
      </c>
      <c r="K18" s="73"/>
      <c r="L18" s="74">
        <f>MAX(L8:L14)</f>
        <v>20.931899999999999</v>
      </c>
      <c r="M18" s="73"/>
      <c r="N18" s="74">
        <f>MAX(N8:N14)</f>
        <v>37.896900000000002</v>
      </c>
      <c r="O18" s="73"/>
      <c r="P18" s="74">
        <f>MAX(P8:P14)</f>
        <v>13.577500000000001</v>
      </c>
      <c r="Q18" s="73"/>
      <c r="R18" s="74">
        <f>MAX(R8:R14)</f>
        <v>19.178100000000001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45014</v>
      </c>
      <c r="C8" s="60">
        <f>VLOOKUP($A8,'Return Data'!$B$7:$R$2292,4,0)</f>
        <v>95.645600000000002</v>
      </c>
      <c r="D8" s="60">
        <f>VLOOKUP($A8,'Return Data'!$B$7:$R$2292,10,0)</f>
        <v>-6.7629000000000001</v>
      </c>
      <c r="E8" s="61">
        <f t="shared" ref="E8:E27" si="0">RANK(D8,D$8:D$27,0)</f>
        <v>15</v>
      </c>
      <c r="F8" s="60">
        <f>VLOOKUP($A8,'Return Data'!$B$7:$R$2292,11,0)</f>
        <v>-0.52700000000000002</v>
      </c>
      <c r="G8" s="61">
        <f t="shared" ref="G8:G27" si="1">RANK(F8,F$8:F$27,0)</f>
        <v>8</v>
      </c>
      <c r="H8" s="60">
        <f>VLOOKUP($A8,'Return Data'!$B$7:$R$2292,12,0)</f>
        <v>6.4837999999999996</v>
      </c>
      <c r="I8" s="61">
        <f t="shared" ref="I8:I27" si="2">RANK(H8,H$8:H$27,0)</f>
        <v>14</v>
      </c>
      <c r="J8" s="60">
        <f>VLOOKUP($A8,'Return Data'!$B$7:$R$2292,13,0)</f>
        <v>-2.2494999999999998</v>
      </c>
      <c r="K8" s="61">
        <f t="shared" ref="K8:K27" si="3">RANK(J8,J$8:J$27,0)</f>
        <v>14</v>
      </c>
      <c r="L8" s="60">
        <f>VLOOKUP($A8,'Return Data'!$B$7:$R$2292,17,0)</f>
        <v>8.7185000000000006</v>
      </c>
      <c r="M8" s="61">
        <f t="shared" ref="M8:M27" si="4">RANK(L8,L$8:L$27,0)</f>
        <v>15</v>
      </c>
      <c r="N8" s="60">
        <f>VLOOKUP($A8,'Return Data'!$B$7:$R$2292,14,0)</f>
        <v>24.5502</v>
      </c>
      <c r="O8" s="61">
        <f t="shared" ref="O8:O25" si="5">RANK(N8,N$8:N$27,0)</f>
        <v>11</v>
      </c>
      <c r="P8" s="60">
        <f>VLOOKUP($A8,'Return Data'!$B$7:$R$2292,15,0)</f>
        <v>10.607699999999999</v>
      </c>
      <c r="Q8" s="61">
        <f t="shared" ref="Q8:Q15" si="6">RANK(P8,P$8:P$27,0)</f>
        <v>9</v>
      </c>
      <c r="R8" s="60">
        <f>VLOOKUP($A8,'Return Data'!$B$7:$R$2292,16,0)</f>
        <v>13.4628</v>
      </c>
      <c r="S8" s="62">
        <f t="shared" ref="S8:S27" si="7">RANK(R8,R$8:R$27,0)</f>
        <v>11</v>
      </c>
    </row>
    <row r="9" spans="1:20" x14ac:dyDescent="0.3">
      <c r="A9" s="58" t="s">
        <v>756</v>
      </c>
      <c r="B9" s="59">
        <f>VLOOKUP($A9,'Return Data'!$B$7:$R$2292,3,0)</f>
        <v>45014</v>
      </c>
      <c r="C9" s="60">
        <f>VLOOKUP($A9,'Return Data'!$B$7:$R$2292,4,0)</f>
        <v>40.64</v>
      </c>
      <c r="D9" s="60">
        <f>VLOOKUP($A9,'Return Data'!$B$7:$R$2292,10,0)</f>
        <v>-8.9605999999999995</v>
      </c>
      <c r="E9" s="61">
        <f t="shared" si="0"/>
        <v>20</v>
      </c>
      <c r="F9" s="60">
        <f>VLOOKUP($A9,'Return Data'!$B$7:$R$2292,11,0)</f>
        <v>-9.3666</v>
      </c>
      <c r="G9" s="61">
        <f t="shared" si="1"/>
        <v>20</v>
      </c>
      <c r="H9" s="60">
        <f>VLOOKUP($A9,'Return Data'!$B$7:$R$2292,12,0)</f>
        <v>-0.99880000000000002</v>
      </c>
      <c r="I9" s="61">
        <f t="shared" si="2"/>
        <v>20</v>
      </c>
      <c r="J9" s="60">
        <f>VLOOKUP($A9,'Return Data'!$B$7:$R$2292,13,0)</f>
        <v>-14.8901</v>
      </c>
      <c r="K9" s="61">
        <f t="shared" si="3"/>
        <v>20</v>
      </c>
      <c r="L9" s="60">
        <f>VLOOKUP($A9,'Return Data'!$B$7:$R$2292,17,0)</f>
        <v>-0.55889999999999995</v>
      </c>
      <c r="M9" s="61">
        <f t="shared" si="4"/>
        <v>20</v>
      </c>
      <c r="N9" s="60">
        <f>VLOOKUP($A9,'Return Data'!$B$7:$R$2292,14,0)</f>
        <v>15.8744</v>
      </c>
      <c r="O9" s="61">
        <f t="shared" si="5"/>
        <v>19</v>
      </c>
      <c r="P9" s="60">
        <f>VLOOKUP($A9,'Return Data'!$B$7:$R$2292,15,0)</f>
        <v>8.6816999999999993</v>
      </c>
      <c r="Q9" s="61">
        <f t="shared" si="6"/>
        <v>12</v>
      </c>
      <c r="R9" s="60">
        <f>VLOOKUP($A9,'Return Data'!$B$7:$R$2292,16,0)</f>
        <v>12.9626</v>
      </c>
      <c r="S9" s="62">
        <f t="shared" si="7"/>
        <v>15</v>
      </c>
    </row>
    <row r="10" spans="1:20" x14ac:dyDescent="0.3">
      <c r="A10" s="58" t="s">
        <v>2046</v>
      </c>
      <c r="B10" s="59">
        <f>VLOOKUP($A10,'Return Data'!$B$7:$R$2292,3,0)</f>
        <v>45014</v>
      </c>
      <c r="C10" s="60">
        <f>VLOOKUP($A10,'Return Data'!$B$7:$R$2292,4,0)</f>
        <v>57.121000000000002</v>
      </c>
      <c r="D10" s="60">
        <f>VLOOKUP($A10,'Return Data'!$B$7:$R$2292,10,0)</f>
        <v>-4.2958999999999996</v>
      </c>
      <c r="E10" s="61">
        <f t="shared" si="0"/>
        <v>3</v>
      </c>
      <c r="F10" s="60">
        <f>VLOOKUP($A10,'Return Data'!$B$7:$R$2292,11,0)</f>
        <v>-2.8174000000000001</v>
      </c>
      <c r="G10" s="61">
        <f t="shared" si="1"/>
        <v>16</v>
      </c>
      <c r="H10" s="60">
        <f>VLOOKUP($A10,'Return Data'!$B$7:$R$2292,12,0)</f>
        <v>6.0349000000000004</v>
      </c>
      <c r="I10" s="61">
        <f t="shared" si="2"/>
        <v>16</v>
      </c>
      <c r="J10" s="60">
        <f>VLOOKUP($A10,'Return Data'!$B$7:$R$2292,13,0)</f>
        <v>-4.2878999999999996</v>
      </c>
      <c r="K10" s="61">
        <f t="shared" si="3"/>
        <v>17</v>
      </c>
      <c r="L10" s="60">
        <f>VLOOKUP($A10,'Return Data'!$B$7:$R$2292,17,0)</f>
        <v>6.1908000000000003</v>
      </c>
      <c r="M10" s="61">
        <f t="shared" si="4"/>
        <v>17</v>
      </c>
      <c r="N10" s="60">
        <f>VLOOKUP($A10,'Return Data'!$B$7:$R$2292,14,0)</f>
        <v>21.1876</v>
      </c>
      <c r="O10" s="61">
        <f t="shared" si="5"/>
        <v>17</v>
      </c>
      <c r="P10" s="60">
        <f>VLOOKUP($A10,'Return Data'!$B$7:$R$2292,15,0)</f>
        <v>6.8567999999999998</v>
      </c>
      <c r="Q10" s="61">
        <f t="shared" si="6"/>
        <v>15</v>
      </c>
      <c r="R10" s="60">
        <f>VLOOKUP($A10,'Return Data'!$B$7:$R$2292,16,0)</f>
        <v>10.7981</v>
      </c>
      <c r="S10" s="62">
        <f t="shared" si="7"/>
        <v>18</v>
      </c>
    </row>
    <row r="11" spans="1:20" x14ac:dyDescent="0.3">
      <c r="A11" s="58" t="s">
        <v>1841</v>
      </c>
      <c r="B11" s="59">
        <f>VLOOKUP($A11,'Return Data'!$B$7:$R$2292,3,0)</f>
        <v>45014</v>
      </c>
      <c r="C11" s="60">
        <f>VLOOKUP($A11,'Return Data'!$B$7:$R$2292,4,0)</f>
        <v>15.256500000000001</v>
      </c>
      <c r="D11" s="60">
        <f>VLOOKUP($A11,'Return Data'!$B$7:$R$2292,10,0)</f>
        <v>-4.7046000000000001</v>
      </c>
      <c r="E11" s="61">
        <f t="shared" si="0"/>
        <v>5</v>
      </c>
      <c r="F11" s="60">
        <f>VLOOKUP($A11,'Return Data'!$B$7:$R$2292,11,0)</f>
        <v>-0.99229999999999996</v>
      </c>
      <c r="G11" s="61">
        <f t="shared" si="1"/>
        <v>11</v>
      </c>
      <c r="H11" s="60">
        <f>VLOOKUP($A11,'Return Data'!$B$7:$R$2292,12,0)</f>
        <v>6.9242999999999997</v>
      </c>
      <c r="I11" s="61">
        <f t="shared" si="2"/>
        <v>12</v>
      </c>
      <c r="J11" s="60">
        <f>VLOOKUP($A11,'Return Data'!$B$7:$R$2292,13,0)</f>
        <v>-0.64410000000000001</v>
      </c>
      <c r="K11" s="61">
        <f t="shared" si="3"/>
        <v>10</v>
      </c>
      <c r="L11" s="60">
        <f>VLOOKUP($A11,'Return Data'!$B$7:$R$2292,17,0)</f>
        <v>10.020899999999999</v>
      </c>
      <c r="M11" s="61">
        <f t="shared" si="4"/>
        <v>10</v>
      </c>
      <c r="N11" s="60">
        <f>VLOOKUP($A11,'Return Data'!$B$7:$R$2292,14,0)</f>
        <v>23.061499999999999</v>
      </c>
      <c r="O11" s="61">
        <f t="shared" si="5"/>
        <v>13</v>
      </c>
      <c r="P11" s="60">
        <f>VLOOKUP($A11,'Return Data'!$B$7:$R$2292,15,0)</f>
        <v>9.7674000000000003</v>
      </c>
      <c r="Q11" s="61">
        <f t="shared" si="6"/>
        <v>11</v>
      </c>
      <c r="R11" s="60">
        <f>VLOOKUP($A11,'Return Data'!$B$7:$R$2292,16,0)</f>
        <v>8.0140999999999991</v>
      </c>
      <c r="S11" s="62">
        <f t="shared" si="7"/>
        <v>20</v>
      </c>
    </row>
    <row r="12" spans="1:20" x14ac:dyDescent="0.3">
      <c r="A12" s="58" t="s">
        <v>758</v>
      </c>
      <c r="B12" s="59">
        <f>VLOOKUP($A12,'Return Data'!$B$7:$R$2292,3,0)</f>
        <v>45014</v>
      </c>
      <c r="C12" s="60">
        <f>VLOOKUP($A12,'Return Data'!$B$7:$R$2292,4,0)</f>
        <v>33.871000000000002</v>
      </c>
      <c r="D12" s="60">
        <f>VLOOKUP($A12,'Return Data'!$B$7:$R$2292,10,0)</f>
        <v>-5.2241</v>
      </c>
      <c r="E12" s="61">
        <f t="shared" si="0"/>
        <v>6</v>
      </c>
      <c r="F12" s="60">
        <f>VLOOKUP($A12,'Return Data'!$B$7:$R$2292,11,0)</f>
        <v>-5.8956</v>
      </c>
      <c r="G12" s="61">
        <f t="shared" si="1"/>
        <v>19</v>
      </c>
      <c r="H12" s="60">
        <f>VLOOKUP($A12,'Return Data'!$B$7:$R$2292,12,0)</f>
        <v>6.9733999999999998</v>
      </c>
      <c r="I12" s="61">
        <f t="shared" si="2"/>
        <v>11</v>
      </c>
      <c r="J12" s="60">
        <f>VLOOKUP($A12,'Return Data'!$B$7:$R$2292,13,0)</f>
        <v>-3.3003</v>
      </c>
      <c r="K12" s="61">
        <f t="shared" si="3"/>
        <v>15</v>
      </c>
      <c r="L12" s="60">
        <f>VLOOKUP($A12,'Return Data'!$B$7:$R$2292,17,0)</f>
        <v>4.7027999999999999</v>
      </c>
      <c r="M12" s="61">
        <f t="shared" si="4"/>
        <v>18</v>
      </c>
      <c r="N12" s="60">
        <f>VLOOKUP($A12,'Return Data'!$B$7:$R$2292,14,0)</f>
        <v>21.762799999999999</v>
      </c>
      <c r="O12" s="61">
        <f t="shared" si="5"/>
        <v>16</v>
      </c>
      <c r="P12" s="60">
        <f>VLOOKUP($A12,'Return Data'!$B$7:$R$2292,15,0)</f>
        <v>8.3855000000000004</v>
      </c>
      <c r="Q12" s="61">
        <f t="shared" si="6"/>
        <v>13</v>
      </c>
      <c r="R12" s="60">
        <f>VLOOKUP($A12,'Return Data'!$B$7:$R$2292,16,0)</f>
        <v>11.5329</v>
      </c>
      <c r="S12" s="62">
        <f t="shared" si="7"/>
        <v>17</v>
      </c>
    </row>
    <row r="13" spans="1:20" x14ac:dyDescent="0.3">
      <c r="A13" s="58" t="s">
        <v>761</v>
      </c>
      <c r="B13" s="59">
        <f>VLOOKUP($A13,'Return Data'!$B$7:$R$2292,3,0)</f>
        <v>45014</v>
      </c>
      <c r="C13" s="60">
        <f>VLOOKUP($A13,'Return Data'!$B$7:$R$2292,4,0)</f>
        <v>73.337999999999994</v>
      </c>
      <c r="D13" s="60">
        <f>VLOOKUP($A13,'Return Data'!$B$7:$R$2292,10,0)</f>
        <v>-6.7842000000000002</v>
      </c>
      <c r="E13" s="61">
        <f t="shared" si="0"/>
        <v>16</v>
      </c>
      <c r="F13" s="60">
        <f>VLOOKUP($A13,'Return Data'!$B$7:$R$2292,11,0)</f>
        <v>-0.1956</v>
      </c>
      <c r="G13" s="61">
        <f t="shared" si="1"/>
        <v>7</v>
      </c>
      <c r="H13" s="60">
        <f>VLOOKUP($A13,'Return Data'!$B$7:$R$2292,12,0)</f>
        <v>11.1935</v>
      </c>
      <c r="I13" s="61">
        <f t="shared" si="2"/>
        <v>5</v>
      </c>
      <c r="J13" s="60">
        <f>VLOOKUP($A13,'Return Data'!$B$7:$R$2292,13,0)</f>
        <v>4.2914000000000003</v>
      </c>
      <c r="K13" s="61">
        <f t="shared" si="3"/>
        <v>3</v>
      </c>
      <c r="L13" s="60">
        <f>VLOOKUP($A13,'Return Data'!$B$7:$R$2292,17,0)</f>
        <v>13.9657</v>
      </c>
      <c r="M13" s="61">
        <f t="shared" si="4"/>
        <v>3</v>
      </c>
      <c r="N13" s="60">
        <f>VLOOKUP($A13,'Return Data'!$B$7:$R$2292,14,0)</f>
        <v>33.106400000000001</v>
      </c>
      <c r="O13" s="61">
        <f t="shared" si="5"/>
        <v>4</v>
      </c>
      <c r="P13" s="60">
        <f>VLOOKUP($A13,'Return Data'!$B$7:$R$2292,15,0)</f>
        <v>12.9491</v>
      </c>
      <c r="Q13" s="61">
        <f t="shared" si="6"/>
        <v>5</v>
      </c>
      <c r="R13" s="60">
        <f>VLOOKUP($A13,'Return Data'!$B$7:$R$2292,16,0)</f>
        <v>17.051500000000001</v>
      </c>
      <c r="S13" s="62">
        <f t="shared" si="7"/>
        <v>2</v>
      </c>
    </row>
    <row r="14" spans="1:20" x14ac:dyDescent="0.3">
      <c r="A14" s="58" t="s">
        <v>763</v>
      </c>
      <c r="B14" s="59">
        <f>VLOOKUP($A14,'Return Data'!$B$7:$R$2292,3,0)</f>
        <v>45014</v>
      </c>
      <c r="C14" s="60">
        <f>VLOOKUP($A14,'Return Data'!$B$7:$R$2292,4,0)</f>
        <v>143.22999999999999</v>
      </c>
      <c r="D14" s="60">
        <f>VLOOKUP($A14,'Return Data'!$B$7:$R$2292,10,0)</f>
        <v>-3.0886999999999998</v>
      </c>
      <c r="E14" s="61">
        <f t="shared" si="0"/>
        <v>2</v>
      </c>
      <c r="F14" s="60">
        <f>VLOOKUP($A14,'Return Data'!$B$7:$R$2292,11,0)</f>
        <v>4.9196</v>
      </c>
      <c r="G14" s="61">
        <f t="shared" si="1"/>
        <v>1</v>
      </c>
      <c r="H14" s="60">
        <f>VLOOKUP($A14,'Return Data'!$B$7:$R$2292,12,0)</f>
        <v>17.7288</v>
      </c>
      <c r="I14" s="61">
        <f t="shared" si="2"/>
        <v>1</v>
      </c>
      <c r="J14" s="60">
        <f>VLOOKUP($A14,'Return Data'!$B$7:$R$2292,13,0)</f>
        <v>14.6822</v>
      </c>
      <c r="K14" s="61">
        <f t="shared" si="3"/>
        <v>1</v>
      </c>
      <c r="L14" s="60">
        <f>VLOOKUP($A14,'Return Data'!$B$7:$R$2292,17,0)</f>
        <v>23.403500000000001</v>
      </c>
      <c r="M14" s="61">
        <f t="shared" si="4"/>
        <v>1</v>
      </c>
      <c r="N14" s="60">
        <f>VLOOKUP($A14,'Return Data'!$B$7:$R$2292,14,0)</f>
        <v>37.247</v>
      </c>
      <c r="O14" s="61">
        <f t="shared" si="5"/>
        <v>1</v>
      </c>
      <c r="P14" s="60">
        <f>VLOOKUP($A14,'Return Data'!$B$7:$R$2292,15,0)</f>
        <v>11.8789</v>
      </c>
      <c r="Q14" s="61">
        <f t="shared" si="6"/>
        <v>6</v>
      </c>
      <c r="R14" s="60">
        <f>VLOOKUP($A14,'Return Data'!$B$7:$R$2292,16,0)</f>
        <v>13.3178</v>
      </c>
      <c r="S14" s="62">
        <f t="shared" si="7"/>
        <v>13</v>
      </c>
    </row>
    <row r="15" spans="1:20" x14ac:dyDescent="0.3">
      <c r="A15" s="58" t="s">
        <v>765</v>
      </c>
      <c r="B15" s="59">
        <f>VLOOKUP($A15,'Return Data'!$B$7:$R$2292,3,0)</f>
        <v>45014</v>
      </c>
      <c r="C15" s="60">
        <f>VLOOKUP($A15,'Return Data'!$B$7:$R$2292,4,0)</f>
        <v>55.74</v>
      </c>
      <c r="D15" s="60">
        <f>VLOOKUP($A15,'Return Data'!$B$7:$R$2292,10,0)</f>
        <v>-4.4729999999999999</v>
      </c>
      <c r="E15" s="61">
        <f t="shared" si="0"/>
        <v>4</v>
      </c>
      <c r="F15" s="60">
        <f>VLOOKUP($A15,'Return Data'!$B$7:$R$2292,11,0)</f>
        <v>3.4329000000000001</v>
      </c>
      <c r="G15" s="61">
        <f t="shared" si="1"/>
        <v>2</v>
      </c>
      <c r="H15" s="60">
        <f>VLOOKUP($A15,'Return Data'!$B$7:$R$2292,12,0)</f>
        <v>11.5916</v>
      </c>
      <c r="I15" s="61">
        <f t="shared" si="2"/>
        <v>4</v>
      </c>
      <c r="J15" s="60">
        <f>VLOOKUP($A15,'Return Data'!$B$7:$R$2292,13,0)</f>
        <v>4.4406999999999996</v>
      </c>
      <c r="K15" s="61">
        <f t="shared" si="3"/>
        <v>2</v>
      </c>
      <c r="L15" s="60">
        <f>VLOOKUP($A15,'Return Data'!$B$7:$R$2292,17,0)</f>
        <v>14.687200000000001</v>
      </c>
      <c r="M15" s="61">
        <f t="shared" si="4"/>
        <v>2</v>
      </c>
      <c r="N15" s="60">
        <f>VLOOKUP($A15,'Return Data'!$B$7:$R$2292,14,0)</f>
        <v>32.619799999999998</v>
      </c>
      <c r="O15" s="61">
        <f t="shared" si="5"/>
        <v>5</v>
      </c>
      <c r="P15" s="60">
        <f>VLOOKUP($A15,'Return Data'!$B$7:$R$2292,15,0)</f>
        <v>13.6172</v>
      </c>
      <c r="Q15" s="61">
        <f t="shared" si="6"/>
        <v>2</v>
      </c>
      <c r="R15" s="60">
        <f>VLOOKUP($A15,'Return Data'!$B$7:$R$2292,16,0)</f>
        <v>13.446199999999999</v>
      </c>
      <c r="S15" s="62">
        <f t="shared" si="7"/>
        <v>12</v>
      </c>
    </row>
    <row r="16" spans="1:20" x14ac:dyDescent="0.3">
      <c r="A16" s="58" t="s">
        <v>766</v>
      </c>
      <c r="B16" s="59">
        <f>VLOOKUP($A16,'Return Data'!$B$7:$R$2292,3,0)</f>
        <v>45014</v>
      </c>
      <c r="C16" s="60">
        <f>VLOOKUP($A16,'Return Data'!$B$7:$R$2292,4,0)</f>
        <v>15.87</v>
      </c>
      <c r="D16" s="60">
        <f>VLOOKUP($A16,'Return Data'!$B$7:$R$2292,10,0)</f>
        <v>-5.4230999999999998</v>
      </c>
      <c r="E16" s="61">
        <f t="shared" si="0"/>
        <v>7</v>
      </c>
      <c r="F16" s="60">
        <f>VLOOKUP($A16,'Return Data'!$B$7:$R$2292,11,0)</f>
        <v>0.76190000000000002</v>
      </c>
      <c r="G16" s="61">
        <f t="shared" si="1"/>
        <v>6</v>
      </c>
      <c r="H16" s="60">
        <f>VLOOKUP($A16,'Return Data'!$B$7:$R$2292,12,0)</f>
        <v>9.0722000000000005</v>
      </c>
      <c r="I16" s="61">
        <f t="shared" si="2"/>
        <v>8</v>
      </c>
      <c r="J16" s="60">
        <f>VLOOKUP($A16,'Return Data'!$B$7:$R$2292,13,0)</f>
        <v>-1.2445999999999999</v>
      </c>
      <c r="K16" s="61">
        <f t="shared" si="3"/>
        <v>13</v>
      </c>
      <c r="L16" s="60">
        <f>VLOOKUP($A16,'Return Data'!$B$7:$R$2292,17,0)</f>
        <v>10.6555</v>
      </c>
      <c r="M16" s="61">
        <f t="shared" si="4"/>
        <v>7</v>
      </c>
      <c r="N16" s="60">
        <f>VLOOKUP($A16,'Return Data'!$B$7:$R$2292,14,0)</f>
        <v>25.285799999999998</v>
      </c>
      <c r="O16" s="61">
        <f t="shared" si="5"/>
        <v>10</v>
      </c>
      <c r="P16" s="60"/>
      <c r="Q16" s="61"/>
      <c r="R16" s="60">
        <f>VLOOKUP($A16,'Return Data'!$B$7:$R$2292,16,0)</f>
        <v>8.9909999999999997</v>
      </c>
      <c r="S16" s="62">
        <f t="shared" si="7"/>
        <v>19</v>
      </c>
    </row>
    <row r="17" spans="1:19" x14ac:dyDescent="0.3">
      <c r="A17" s="58" t="s">
        <v>768</v>
      </c>
      <c r="B17" s="59">
        <f>VLOOKUP($A17,'Return Data'!$B$7:$R$2292,3,0)</f>
        <v>45014</v>
      </c>
      <c r="C17" s="60">
        <f>VLOOKUP($A17,'Return Data'!$B$7:$R$2292,4,0)</f>
        <v>32.798999999999999</v>
      </c>
      <c r="D17" s="60">
        <f>VLOOKUP($A17,'Return Data'!$B$7:$R$2292,10,0)</f>
        <v>-3.0049000000000001</v>
      </c>
      <c r="E17" s="61">
        <f t="shared" si="0"/>
        <v>1</v>
      </c>
      <c r="F17" s="60">
        <f>VLOOKUP($A17,'Return Data'!$B$7:$R$2292,11,0)</f>
        <v>3.2808000000000002</v>
      </c>
      <c r="G17" s="61">
        <f t="shared" si="1"/>
        <v>3</v>
      </c>
      <c r="H17" s="60">
        <f>VLOOKUP($A17,'Return Data'!$B$7:$R$2292,12,0)</f>
        <v>14.137499999999999</v>
      </c>
      <c r="I17" s="61">
        <f t="shared" si="2"/>
        <v>2</v>
      </c>
      <c r="J17" s="60">
        <f>VLOOKUP($A17,'Return Data'!$B$7:$R$2292,13,0)</f>
        <v>3.6194999999999999</v>
      </c>
      <c r="K17" s="61">
        <f t="shared" si="3"/>
        <v>4</v>
      </c>
      <c r="L17" s="60">
        <f>VLOOKUP($A17,'Return Data'!$B$7:$R$2292,17,0)</f>
        <v>13.295500000000001</v>
      </c>
      <c r="M17" s="61">
        <f t="shared" si="4"/>
        <v>4</v>
      </c>
      <c r="N17" s="60">
        <f>VLOOKUP($A17,'Return Data'!$B$7:$R$2292,14,0)</f>
        <v>31.303100000000001</v>
      </c>
      <c r="O17" s="61">
        <f t="shared" si="5"/>
        <v>6</v>
      </c>
      <c r="P17" s="60">
        <f>VLOOKUP($A17,'Return Data'!$B$7:$R$2292,15,0)</f>
        <v>17.783200000000001</v>
      </c>
      <c r="Q17" s="61">
        <f>RANK(P17,P$8:P$27,0)</f>
        <v>1</v>
      </c>
      <c r="R17" s="60">
        <f>VLOOKUP($A17,'Return Data'!$B$7:$R$2292,16,0)</f>
        <v>15.157400000000001</v>
      </c>
      <c r="S17" s="62">
        <f t="shared" si="7"/>
        <v>6</v>
      </c>
    </row>
    <row r="18" spans="1:19" x14ac:dyDescent="0.3">
      <c r="A18" s="58" t="s">
        <v>1879</v>
      </c>
      <c r="B18" s="59">
        <f>VLOOKUP($A18,'Return Data'!$B$7:$R$2292,3,0)</f>
        <v>45014</v>
      </c>
      <c r="C18" s="60">
        <f>VLOOKUP($A18,'Return Data'!$B$7:$R$2292,4,0)</f>
        <v>13.217000000000001</v>
      </c>
      <c r="D18" s="60">
        <f>VLOOKUP($A18,'Return Data'!$B$7:$R$2292,10,0)</f>
        <v>-5.7343000000000002</v>
      </c>
      <c r="E18" s="61">
        <f t="shared" si="0"/>
        <v>10</v>
      </c>
      <c r="F18" s="60">
        <f>VLOOKUP($A18,'Return Data'!$B$7:$R$2292,11,0)</f>
        <v>2.6858</v>
      </c>
      <c r="G18" s="61">
        <f t="shared" si="1"/>
        <v>4</v>
      </c>
      <c r="H18" s="60">
        <f>VLOOKUP($A18,'Return Data'!$B$7:$R$2292,12,0)</f>
        <v>12.5205</v>
      </c>
      <c r="I18" s="61">
        <f t="shared" si="2"/>
        <v>3</v>
      </c>
      <c r="J18" s="60">
        <f>VLOOKUP($A18,'Return Data'!$B$7:$R$2292,13,0)</f>
        <v>2.7481</v>
      </c>
      <c r="K18" s="61">
        <f t="shared" si="3"/>
        <v>5</v>
      </c>
      <c r="L18" s="60">
        <f>VLOOKUP($A18,'Return Data'!$B$7:$R$2292,17,0)</f>
        <v>9.4061000000000003</v>
      </c>
      <c r="M18" s="61">
        <f t="shared" si="4"/>
        <v>12</v>
      </c>
      <c r="N18" s="60">
        <f>VLOOKUP($A18,'Return Data'!$B$7:$R$2292,14,0)</f>
        <v>21.860600000000002</v>
      </c>
      <c r="O18" s="61">
        <f t="shared" si="5"/>
        <v>15</v>
      </c>
      <c r="P18" s="60">
        <f>VLOOKUP($A18,'Return Data'!$B$7:$R$2292,15,0)</f>
        <v>8.1655999999999995</v>
      </c>
      <c r="Q18" s="61">
        <f>RANK(P18,P$8:P$27,0)</f>
        <v>14</v>
      </c>
      <c r="R18" s="60">
        <f>VLOOKUP($A18,'Return Data'!$B$7:$R$2292,16,0)</f>
        <v>12.6943</v>
      </c>
      <c r="S18" s="62">
        <f t="shared" si="7"/>
        <v>16</v>
      </c>
    </row>
    <row r="19" spans="1:19" x14ac:dyDescent="0.3">
      <c r="A19" s="58" t="s">
        <v>770</v>
      </c>
      <c r="B19" s="59">
        <f>VLOOKUP($A19,'Return Data'!$B$7:$R$2292,3,0)</f>
        <v>45014</v>
      </c>
      <c r="C19" s="60">
        <f>VLOOKUP($A19,'Return Data'!$B$7:$R$2292,4,0)</f>
        <v>16.786000000000001</v>
      </c>
      <c r="D19" s="60">
        <f>VLOOKUP($A19,'Return Data'!$B$7:$R$2292,10,0)</f>
        <v>-5.7072000000000003</v>
      </c>
      <c r="E19" s="61">
        <f t="shared" si="0"/>
        <v>9</v>
      </c>
      <c r="F19" s="60">
        <f>VLOOKUP($A19,'Return Data'!$B$7:$R$2292,11,0)</f>
        <v>-0.58630000000000004</v>
      </c>
      <c r="G19" s="61">
        <f t="shared" si="1"/>
        <v>9</v>
      </c>
      <c r="H19" s="60">
        <f>VLOOKUP($A19,'Return Data'!$B$7:$R$2292,12,0)</f>
        <v>8.9222000000000001</v>
      </c>
      <c r="I19" s="61">
        <f t="shared" si="2"/>
        <v>9</v>
      </c>
      <c r="J19" s="60">
        <f>VLOOKUP($A19,'Return Data'!$B$7:$R$2292,13,0)</f>
        <v>-0.1012</v>
      </c>
      <c r="K19" s="61">
        <f t="shared" si="3"/>
        <v>8</v>
      </c>
      <c r="L19" s="60">
        <f>VLOOKUP($A19,'Return Data'!$B$7:$R$2292,17,0)</f>
        <v>10.5288</v>
      </c>
      <c r="M19" s="61">
        <f t="shared" si="4"/>
        <v>8</v>
      </c>
      <c r="N19" s="60">
        <f>VLOOKUP($A19,'Return Data'!$B$7:$R$2292,14,0)</f>
        <v>27.657499999999999</v>
      </c>
      <c r="O19" s="61">
        <f t="shared" si="5"/>
        <v>8</v>
      </c>
      <c r="P19" s="60"/>
      <c r="Q19" s="61"/>
      <c r="R19" s="60">
        <f>VLOOKUP($A19,'Return Data'!$B$7:$R$2292,16,0)</f>
        <v>15.0083</v>
      </c>
      <c r="S19" s="62">
        <f t="shared" si="7"/>
        <v>7</v>
      </c>
    </row>
    <row r="20" spans="1:19" x14ac:dyDescent="0.3">
      <c r="A20" s="58" t="s">
        <v>774</v>
      </c>
      <c r="B20" s="59">
        <f>VLOOKUP($A20,'Return Data'!$B$7:$R$2292,3,0)</f>
        <v>45014</v>
      </c>
      <c r="C20" s="60">
        <f>VLOOKUP($A20,'Return Data'!$B$7:$R$2292,4,0)</f>
        <v>18.574000000000002</v>
      </c>
      <c r="D20" s="60">
        <f>VLOOKUP($A20,'Return Data'!$B$7:$R$2292,10,0)</f>
        <v>-5.8590999999999998</v>
      </c>
      <c r="E20" s="61">
        <f t="shared" si="0"/>
        <v>11</v>
      </c>
      <c r="F20" s="60">
        <f>VLOOKUP($A20,'Return Data'!$B$7:$R$2292,11,0)</f>
        <v>-1.4433</v>
      </c>
      <c r="G20" s="61">
        <f t="shared" si="1"/>
        <v>12</v>
      </c>
      <c r="H20" s="60">
        <f>VLOOKUP($A20,'Return Data'!$B$7:$R$2292,12,0)</f>
        <v>3.2978999999999998</v>
      </c>
      <c r="I20" s="61">
        <f t="shared" si="2"/>
        <v>19</v>
      </c>
      <c r="J20" s="60">
        <f>VLOOKUP($A20,'Return Data'!$B$7:$R$2292,13,0)</f>
        <v>-5.6391</v>
      </c>
      <c r="K20" s="61">
        <f t="shared" si="3"/>
        <v>18</v>
      </c>
      <c r="L20" s="60">
        <f>VLOOKUP($A20,'Return Data'!$B$7:$R$2292,17,0)</f>
        <v>7.6707999999999998</v>
      </c>
      <c r="M20" s="61">
        <f t="shared" si="4"/>
        <v>16</v>
      </c>
      <c r="N20" s="60">
        <f>VLOOKUP($A20,'Return Data'!$B$7:$R$2292,14,0)</f>
        <v>29.106100000000001</v>
      </c>
      <c r="O20" s="61">
        <f t="shared" si="5"/>
        <v>7</v>
      </c>
      <c r="P20" s="60"/>
      <c r="Q20" s="61"/>
      <c r="R20" s="60">
        <f>VLOOKUP($A20,'Return Data'!$B$7:$R$2292,16,0)</f>
        <v>17.317900000000002</v>
      </c>
      <c r="S20" s="62">
        <f t="shared" si="7"/>
        <v>1</v>
      </c>
    </row>
    <row r="21" spans="1:19" x14ac:dyDescent="0.3">
      <c r="A21" s="58" t="s">
        <v>1931</v>
      </c>
      <c r="B21" s="59">
        <f>VLOOKUP($A21,'Return Data'!$B$7:$R$2292,3,0)</f>
        <v>45014</v>
      </c>
      <c r="C21" s="60">
        <f>VLOOKUP($A21,'Return Data'!$B$7:$R$2292,4,0)</f>
        <v>35.342599999999997</v>
      </c>
      <c r="D21" s="60">
        <f>VLOOKUP($A21,'Return Data'!$B$7:$R$2292,10,0)</f>
        <v>-6.7591000000000001</v>
      </c>
      <c r="E21" s="61">
        <f t="shared" si="0"/>
        <v>14</v>
      </c>
      <c r="F21" s="60">
        <f>VLOOKUP($A21,'Return Data'!$B$7:$R$2292,11,0)</f>
        <v>-2.9295</v>
      </c>
      <c r="G21" s="61">
        <f t="shared" si="1"/>
        <v>17</v>
      </c>
      <c r="H21" s="60">
        <f>VLOOKUP($A21,'Return Data'!$B$7:$R$2292,12,0)</f>
        <v>6.8007</v>
      </c>
      <c r="I21" s="61">
        <f t="shared" si="2"/>
        <v>13</v>
      </c>
      <c r="J21" s="60">
        <f>VLOOKUP($A21,'Return Data'!$B$7:$R$2292,13,0)</f>
        <v>2.1772999999999998</v>
      </c>
      <c r="K21" s="61">
        <f t="shared" si="3"/>
        <v>6</v>
      </c>
      <c r="L21" s="60">
        <f>VLOOKUP($A21,'Return Data'!$B$7:$R$2292,17,0)</f>
        <v>4.0327000000000002</v>
      </c>
      <c r="M21" s="61">
        <f t="shared" si="4"/>
        <v>19</v>
      </c>
      <c r="N21" s="60">
        <f>VLOOKUP($A21,'Return Data'!$B$7:$R$2292,14,0)</f>
        <v>20.268899999999999</v>
      </c>
      <c r="O21" s="61">
        <f t="shared" si="5"/>
        <v>18</v>
      </c>
      <c r="P21" s="60">
        <f>VLOOKUP($A21,'Return Data'!$B$7:$R$2292,15,0)</f>
        <v>9.9553999999999991</v>
      </c>
      <c r="Q21" s="61">
        <f>RANK(P21,P$8:P$27,0)</f>
        <v>10</v>
      </c>
      <c r="R21" s="60">
        <f>VLOOKUP($A21,'Return Data'!$B$7:$R$2292,16,0)</f>
        <v>13.6275</v>
      </c>
      <c r="S21" s="62">
        <f t="shared" si="7"/>
        <v>10</v>
      </c>
    </row>
    <row r="22" spans="1:19" x14ac:dyDescent="0.3">
      <c r="A22" s="58" t="s">
        <v>777</v>
      </c>
      <c r="B22" s="59">
        <f>VLOOKUP($A22,'Return Data'!$B$7:$R$2292,3,0)</f>
        <v>45014</v>
      </c>
      <c r="C22" s="60">
        <f>VLOOKUP($A22,'Return Data'!$B$7:$R$2292,4,0)</f>
        <v>82.091200000000001</v>
      </c>
      <c r="D22" s="60">
        <f>VLOOKUP($A22,'Return Data'!$B$7:$R$2292,10,0)</f>
        <v>-6.7530999999999999</v>
      </c>
      <c r="E22" s="61">
        <f t="shared" si="0"/>
        <v>13</v>
      </c>
      <c r="F22" s="60">
        <f>VLOOKUP($A22,'Return Data'!$B$7:$R$2292,11,0)</f>
        <v>-2.3285</v>
      </c>
      <c r="G22" s="61">
        <f t="shared" si="1"/>
        <v>13</v>
      </c>
      <c r="H22" s="60">
        <f>VLOOKUP($A22,'Return Data'!$B$7:$R$2292,12,0)</f>
        <v>6.0506000000000002</v>
      </c>
      <c r="I22" s="61">
        <f t="shared" si="2"/>
        <v>15</v>
      </c>
      <c r="J22" s="60">
        <f>VLOOKUP($A22,'Return Data'!$B$7:$R$2292,13,0)</f>
        <v>-0.1467</v>
      </c>
      <c r="K22" s="61">
        <f t="shared" si="3"/>
        <v>9</v>
      </c>
      <c r="L22" s="60">
        <f>VLOOKUP($A22,'Return Data'!$B$7:$R$2292,17,0)</f>
        <v>10.3888</v>
      </c>
      <c r="M22" s="61">
        <f t="shared" si="4"/>
        <v>9</v>
      </c>
      <c r="N22" s="60">
        <f>VLOOKUP($A22,'Return Data'!$B$7:$R$2292,14,0)</f>
        <v>34.161499999999997</v>
      </c>
      <c r="O22" s="61">
        <f t="shared" si="5"/>
        <v>3</v>
      </c>
      <c r="P22" s="60">
        <f>VLOOKUP($A22,'Return Data'!$B$7:$R$2292,15,0)</f>
        <v>11.440899999999999</v>
      </c>
      <c r="Q22" s="61">
        <f>RANK(P22,P$8:P$27,0)</f>
        <v>8</v>
      </c>
      <c r="R22" s="60">
        <f>VLOOKUP($A22,'Return Data'!$B$7:$R$2292,16,0)</f>
        <v>16.424600000000002</v>
      </c>
      <c r="S22" s="62">
        <f t="shared" si="7"/>
        <v>4</v>
      </c>
    </row>
    <row r="23" spans="1:19" x14ac:dyDescent="0.3">
      <c r="A23" s="58" t="s">
        <v>779</v>
      </c>
      <c r="B23" s="59">
        <f>VLOOKUP($A23,'Return Data'!$B$7:$R$2292,3,0)</f>
        <v>45014</v>
      </c>
      <c r="C23" s="60">
        <f>VLOOKUP($A23,'Return Data'!$B$7:$R$2292,4,0)</f>
        <v>57.551499999999997</v>
      </c>
      <c r="D23" s="60">
        <f>VLOOKUP($A23,'Return Data'!$B$7:$R$2292,10,0)</f>
        <v>-8.2234999999999996</v>
      </c>
      <c r="E23" s="61">
        <f t="shared" si="0"/>
        <v>19</v>
      </c>
      <c r="F23" s="60">
        <f>VLOOKUP($A23,'Return Data'!$B$7:$R$2292,11,0)</f>
        <v>-2.4834999999999998</v>
      </c>
      <c r="G23" s="61">
        <f t="shared" si="1"/>
        <v>14</v>
      </c>
      <c r="H23" s="60">
        <f>VLOOKUP($A23,'Return Data'!$B$7:$R$2292,12,0)</f>
        <v>9.6091999999999995</v>
      </c>
      <c r="I23" s="61">
        <f t="shared" si="2"/>
        <v>7</v>
      </c>
      <c r="J23" s="60">
        <f>VLOOKUP($A23,'Return Data'!$B$7:$R$2292,13,0)</f>
        <v>0.64419999999999999</v>
      </c>
      <c r="K23" s="61">
        <f t="shared" si="3"/>
        <v>7</v>
      </c>
      <c r="L23" s="60">
        <f>VLOOKUP($A23,'Return Data'!$B$7:$R$2292,17,0)</f>
        <v>12.7729</v>
      </c>
      <c r="M23" s="61">
        <f t="shared" si="4"/>
        <v>5</v>
      </c>
      <c r="N23" s="60">
        <f>VLOOKUP($A23,'Return Data'!$B$7:$R$2292,14,0)</f>
        <v>34.8157</v>
      </c>
      <c r="O23" s="61">
        <f t="shared" si="5"/>
        <v>2</v>
      </c>
      <c r="P23" s="60">
        <f>VLOOKUP($A23,'Return Data'!$B$7:$R$2292,15,0)</f>
        <v>12.991</v>
      </c>
      <c r="Q23" s="61">
        <f>RANK(P23,P$8:P$27,0)</f>
        <v>4</v>
      </c>
      <c r="R23" s="60">
        <f>VLOOKUP($A23,'Return Data'!$B$7:$R$2292,16,0)</f>
        <v>16.003900000000002</v>
      </c>
      <c r="S23" s="62">
        <f t="shared" si="7"/>
        <v>5</v>
      </c>
    </row>
    <row r="24" spans="1:19" x14ac:dyDescent="0.3">
      <c r="A24" s="58" t="s">
        <v>780</v>
      </c>
      <c r="B24" s="59">
        <f>VLOOKUP($A24,'Return Data'!$B$7:$R$2292,3,0)</f>
        <v>45014</v>
      </c>
      <c r="C24" s="60">
        <f>VLOOKUP($A24,'Return Data'!$B$7:$R$2292,4,0)</f>
        <v>238.27789999999999</v>
      </c>
      <c r="D24" s="60">
        <f>VLOOKUP($A24,'Return Data'!$B$7:$R$2292,10,0)</f>
        <v>-5.5560999999999998</v>
      </c>
      <c r="E24" s="61">
        <f t="shared" si="0"/>
        <v>8</v>
      </c>
      <c r="F24" s="60">
        <f>VLOOKUP($A24,'Return Data'!$B$7:$R$2292,11,0)</f>
        <v>-4.4260999999999999</v>
      </c>
      <c r="G24" s="61">
        <f t="shared" si="1"/>
        <v>18</v>
      </c>
      <c r="H24" s="60">
        <f>VLOOKUP($A24,'Return Data'!$B$7:$R$2292,12,0)</f>
        <v>5.4614000000000003</v>
      </c>
      <c r="I24" s="61">
        <f t="shared" si="2"/>
        <v>18</v>
      </c>
      <c r="J24" s="60">
        <f>VLOOKUP($A24,'Return Data'!$B$7:$R$2292,13,0)</f>
        <v>-5.782</v>
      </c>
      <c r="K24" s="61">
        <f t="shared" si="3"/>
        <v>19</v>
      </c>
      <c r="L24" s="60">
        <f>VLOOKUP($A24,'Return Data'!$B$7:$R$2292,17,0)</f>
        <v>9.2759999999999998</v>
      </c>
      <c r="M24" s="61">
        <f t="shared" si="4"/>
        <v>14</v>
      </c>
      <c r="N24" s="60">
        <f>VLOOKUP($A24,'Return Data'!$B$7:$R$2292,14,0)</f>
        <v>22.994399999999999</v>
      </c>
      <c r="O24" s="61">
        <f t="shared" si="5"/>
        <v>14</v>
      </c>
      <c r="P24" s="60">
        <f>VLOOKUP($A24,'Return Data'!$B$7:$R$2292,15,0)</f>
        <v>11.8111</v>
      </c>
      <c r="Q24" s="61">
        <f>RANK(P24,P$8:P$27,0)</f>
        <v>7</v>
      </c>
      <c r="R24" s="60">
        <f>VLOOKUP($A24,'Return Data'!$B$7:$R$2292,16,0)</f>
        <v>14.1427</v>
      </c>
      <c r="S24" s="62">
        <f t="shared" si="7"/>
        <v>9</v>
      </c>
    </row>
    <row r="25" spans="1:19" x14ac:dyDescent="0.3">
      <c r="A25" s="58" t="s">
        <v>1786</v>
      </c>
      <c r="B25" s="59">
        <f>VLOOKUP($A25,'Return Data'!$B$7:$R$2292,3,0)</f>
        <v>45014</v>
      </c>
      <c r="C25" s="60">
        <f>VLOOKUP($A25,'Return Data'!$B$7:$R$2292,4,0)</f>
        <v>111.5742</v>
      </c>
      <c r="D25" s="60">
        <f>VLOOKUP($A25,'Return Data'!$B$7:$R$2292,10,0)</f>
        <v>-5.9676</v>
      </c>
      <c r="E25" s="61">
        <f t="shared" si="0"/>
        <v>12</v>
      </c>
      <c r="F25" s="60">
        <f>VLOOKUP($A25,'Return Data'!$B$7:$R$2292,11,0)</f>
        <v>-0.75700000000000001</v>
      </c>
      <c r="G25" s="61">
        <f t="shared" si="1"/>
        <v>10</v>
      </c>
      <c r="H25" s="60">
        <f>VLOOKUP($A25,'Return Data'!$B$7:$R$2292,12,0)</f>
        <v>8.5718999999999994</v>
      </c>
      <c r="I25" s="61">
        <f t="shared" si="2"/>
        <v>10</v>
      </c>
      <c r="J25" s="60">
        <f>VLOOKUP($A25,'Return Data'!$B$7:$R$2292,13,0)</f>
        <v>-3.5354000000000001</v>
      </c>
      <c r="K25" s="61">
        <f t="shared" si="3"/>
        <v>16</v>
      </c>
      <c r="L25" s="60">
        <f>VLOOKUP($A25,'Return Data'!$B$7:$R$2292,17,0)</f>
        <v>9.5672999999999995</v>
      </c>
      <c r="M25" s="61">
        <f t="shared" si="4"/>
        <v>11</v>
      </c>
      <c r="N25" s="60">
        <f>VLOOKUP($A25,'Return Data'!$B$7:$R$2292,14,0)</f>
        <v>24.5486</v>
      </c>
      <c r="O25" s="61">
        <f t="shared" si="5"/>
        <v>12</v>
      </c>
      <c r="P25" s="60">
        <f>VLOOKUP($A25,'Return Data'!$B$7:$R$2292,15,0)</f>
        <v>13.047599999999999</v>
      </c>
      <c r="Q25" s="61">
        <f>RANK(P25,P$8:P$27,0)</f>
        <v>3</v>
      </c>
      <c r="R25" s="60">
        <f>VLOOKUP($A25,'Return Data'!$B$7:$R$2292,16,0)</f>
        <v>13.313700000000001</v>
      </c>
      <c r="S25" s="62">
        <f t="shared" si="7"/>
        <v>14</v>
      </c>
    </row>
    <row r="26" spans="1:19" x14ac:dyDescent="0.3">
      <c r="A26" s="58" t="s">
        <v>784</v>
      </c>
      <c r="B26" s="59">
        <f>VLOOKUP($A26,'Return Data'!$B$7:$R$2292,3,0)</f>
        <v>45014</v>
      </c>
      <c r="C26" s="60">
        <f>VLOOKUP($A26,'Return Data'!$B$7:$R$2292,4,0)</f>
        <v>15.5343</v>
      </c>
      <c r="D26" s="60">
        <f>VLOOKUP($A26,'Return Data'!$B$7:$R$2292,10,0)</f>
        <v>-7.1036999999999999</v>
      </c>
      <c r="E26" s="61">
        <f t="shared" si="0"/>
        <v>17</v>
      </c>
      <c r="F26" s="60">
        <f>VLOOKUP($A26,'Return Data'!$B$7:$R$2292,11,0)</f>
        <v>2.0817999999999999</v>
      </c>
      <c r="G26" s="61">
        <f t="shared" si="1"/>
        <v>5</v>
      </c>
      <c r="H26" s="60">
        <f>VLOOKUP($A26,'Return Data'!$B$7:$R$2292,12,0)</f>
        <v>9.6149000000000004</v>
      </c>
      <c r="I26" s="61">
        <f t="shared" si="2"/>
        <v>6</v>
      </c>
      <c r="J26" s="60">
        <f>VLOOKUP($A26,'Return Data'!$B$7:$R$2292,13,0)</f>
        <v>-0.8881</v>
      </c>
      <c r="K26" s="61">
        <f t="shared" si="3"/>
        <v>11</v>
      </c>
      <c r="L26" s="60">
        <f>VLOOKUP($A26,'Return Data'!$B$7:$R$2292,17,0)</f>
        <v>11.6912</v>
      </c>
      <c r="M26" s="61">
        <f t="shared" si="4"/>
        <v>6</v>
      </c>
      <c r="N26" s="60"/>
      <c r="O26" s="61"/>
      <c r="P26" s="60"/>
      <c r="Q26" s="61"/>
      <c r="R26" s="60">
        <f>VLOOKUP($A26,'Return Data'!$B$7:$R$2292,16,0)</f>
        <v>14.209899999999999</v>
      </c>
      <c r="S26" s="62">
        <f t="shared" si="7"/>
        <v>8</v>
      </c>
    </row>
    <row r="27" spans="1:19" x14ac:dyDescent="0.3">
      <c r="A27" s="58" t="s">
        <v>786</v>
      </c>
      <c r="B27" s="59">
        <f>VLOOKUP($A27,'Return Data'!$B$7:$R$2292,3,0)</f>
        <v>45014</v>
      </c>
      <c r="C27" s="60">
        <f>VLOOKUP($A27,'Return Data'!$B$7:$R$2292,4,0)</f>
        <v>17.46</v>
      </c>
      <c r="D27" s="60">
        <f>VLOOKUP($A27,'Return Data'!$B$7:$R$2292,10,0)</f>
        <v>-7.2755999999999998</v>
      </c>
      <c r="E27" s="61">
        <f t="shared" si="0"/>
        <v>18</v>
      </c>
      <c r="F27" s="60">
        <f>VLOOKUP($A27,'Return Data'!$B$7:$R$2292,11,0)</f>
        <v>-2.5670000000000002</v>
      </c>
      <c r="G27" s="61">
        <f t="shared" si="1"/>
        <v>15</v>
      </c>
      <c r="H27" s="60">
        <f>VLOOKUP($A27,'Return Data'!$B$7:$R$2292,12,0)</f>
        <v>5.6261000000000001</v>
      </c>
      <c r="I27" s="61">
        <f t="shared" si="2"/>
        <v>17</v>
      </c>
      <c r="J27" s="60">
        <f>VLOOKUP($A27,'Return Data'!$B$7:$R$2292,13,0)</f>
        <v>-1.1884999999999999</v>
      </c>
      <c r="K27" s="61">
        <f t="shared" si="3"/>
        <v>12</v>
      </c>
      <c r="L27" s="60">
        <f>VLOOKUP($A27,'Return Data'!$B$7:$R$2292,17,0)</f>
        <v>9.3167000000000009</v>
      </c>
      <c r="M27" s="61">
        <f t="shared" si="4"/>
        <v>13</v>
      </c>
      <c r="N27" s="60">
        <f>VLOOKUP($A27,'Return Data'!$B$7:$R$2292,14,0)</f>
        <v>26.569299999999998</v>
      </c>
      <c r="O27" s="61">
        <f>RANK(N27,N$8:N$27,0)</f>
        <v>9</v>
      </c>
      <c r="P27" s="60"/>
      <c r="Q27" s="61"/>
      <c r="R27" s="60">
        <f>VLOOKUP($A27,'Return Data'!$B$7:$R$2292,16,0)</f>
        <v>16.5</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-5.8830650000000002</v>
      </c>
      <c r="E29" s="69"/>
      <c r="F29" s="70">
        <f>AVERAGE(F8:F27)</f>
        <v>-1.0076449999999999</v>
      </c>
      <c r="G29" s="69"/>
      <c r="H29" s="70">
        <f>AVERAGE(H8:H27)</f>
        <v>8.2808299999999999</v>
      </c>
      <c r="I29" s="69"/>
      <c r="J29" s="70">
        <f>AVERAGE(J8:J27)</f>
        <v>-0.56470500000000023</v>
      </c>
      <c r="K29" s="69"/>
      <c r="L29" s="70">
        <f>AVERAGE(L8:L27)</f>
        <v>9.9866400000000013</v>
      </c>
      <c r="M29" s="69"/>
      <c r="N29" s="70">
        <f>AVERAGE(N8:N27)</f>
        <v>26.735852631578947</v>
      </c>
      <c r="O29" s="69"/>
      <c r="P29" s="70">
        <f>AVERAGE(P8:P27)</f>
        <v>11.19594</v>
      </c>
      <c r="Q29" s="69"/>
      <c r="R29" s="70">
        <f>AVERAGE(R8:R27)</f>
        <v>13.69886</v>
      </c>
      <c r="S29" s="71"/>
    </row>
    <row r="30" spans="1:19" x14ac:dyDescent="0.3">
      <c r="A30" s="68" t="s">
        <v>28</v>
      </c>
      <c r="B30" s="69"/>
      <c r="C30" s="69"/>
      <c r="D30" s="70">
        <f>MIN(D8:D27)</f>
        <v>-8.9605999999999995</v>
      </c>
      <c r="E30" s="69"/>
      <c r="F30" s="70">
        <f>MIN(F8:F27)</f>
        <v>-9.3666</v>
      </c>
      <c r="G30" s="69"/>
      <c r="H30" s="70">
        <f>MIN(H8:H27)</f>
        <v>-0.99880000000000002</v>
      </c>
      <c r="I30" s="69"/>
      <c r="J30" s="70">
        <f>MIN(J8:J27)</f>
        <v>-14.8901</v>
      </c>
      <c r="K30" s="69"/>
      <c r="L30" s="70">
        <f>MIN(L8:L27)</f>
        <v>-0.55889999999999995</v>
      </c>
      <c r="M30" s="69"/>
      <c r="N30" s="70">
        <f>MIN(N8:N27)</f>
        <v>15.8744</v>
      </c>
      <c r="O30" s="69"/>
      <c r="P30" s="70">
        <f>MIN(P8:P27)</f>
        <v>6.8567999999999998</v>
      </c>
      <c r="Q30" s="69"/>
      <c r="R30" s="70">
        <f>MIN(R8:R27)</f>
        <v>8.0140999999999991</v>
      </c>
      <c r="S30" s="71"/>
    </row>
    <row r="31" spans="1:19" ht="15" thickBot="1" x14ac:dyDescent="0.35">
      <c r="A31" s="72" t="s">
        <v>29</v>
      </c>
      <c r="B31" s="73"/>
      <c r="C31" s="73"/>
      <c r="D31" s="74">
        <f>MAX(D8:D27)</f>
        <v>-3.0049000000000001</v>
      </c>
      <c r="E31" s="73"/>
      <c r="F31" s="74">
        <f>MAX(F8:F27)</f>
        <v>4.9196</v>
      </c>
      <c r="G31" s="73"/>
      <c r="H31" s="74">
        <f>MAX(H8:H27)</f>
        <v>17.7288</v>
      </c>
      <c r="I31" s="73"/>
      <c r="J31" s="74">
        <f>MAX(J8:J27)</f>
        <v>14.6822</v>
      </c>
      <c r="K31" s="73"/>
      <c r="L31" s="74">
        <f>MAX(L8:L27)</f>
        <v>23.403500000000001</v>
      </c>
      <c r="M31" s="73"/>
      <c r="N31" s="74">
        <f>MAX(N8:N27)</f>
        <v>37.247</v>
      </c>
      <c r="O31" s="73"/>
      <c r="P31" s="74">
        <f>MAX(P8:P27)</f>
        <v>17.783200000000001</v>
      </c>
      <c r="Q31" s="73"/>
      <c r="R31" s="74">
        <f>MAX(R8:R27)</f>
        <v>17.317900000000002</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45014</v>
      </c>
      <c r="C8" s="60">
        <f>VLOOKUP($A8,'Return Data'!$B$7:$R$2292,4,0)</f>
        <v>86.775000000000006</v>
      </c>
      <c r="D8" s="60">
        <f>VLOOKUP($A8,'Return Data'!$B$7:$R$2292,10,0)</f>
        <v>-6.9634</v>
      </c>
      <c r="E8" s="61">
        <f t="shared" ref="E8:E27" si="0">RANK(D8,D$8:D$27,0)</f>
        <v>14</v>
      </c>
      <c r="F8" s="60">
        <f>VLOOKUP($A8,'Return Data'!$B$7:$R$2292,11,0)</f>
        <v>-1.0104</v>
      </c>
      <c r="G8" s="61">
        <f t="shared" ref="G8:G27" si="1">RANK(F8,F$8:F$27,0)</f>
        <v>8</v>
      </c>
      <c r="H8" s="60">
        <f>VLOOKUP($A8,'Return Data'!$B$7:$R$2292,12,0)</f>
        <v>5.6676000000000002</v>
      </c>
      <c r="I8" s="61">
        <f t="shared" ref="I8:I27" si="2">RANK(H8,H$8:H$27,0)</f>
        <v>13</v>
      </c>
      <c r="J8" s="60">
        <f>VLOOKUP($A8,'Return Data'!$B$7:$R$2292,13,0)</f>
        <v>-3.2294999999999998</v>
      </c>
      <c r="K8" s="61">
        <f t="shared" ref="K8:K27" si="3">RANK(J8,J$8:J$27,0)</f>
        <v>14</v>
      </c>
      <c r="L8" s="60">
        <f>VLOOKUP($A8,'Return Data'!$B$7:$R$2292,17,0)</f>
        <v>7.6970999999999998</v>
      </c>
      <c r="M8" s="61">
        <f t="shared" ref="M8:M27" si="4">RANK(L8,L$8:L$27,0)</f>
        <v>15</v>
      </c>
      <c r="N8" s="60">
        <f>VLOOKUP($A8,'Return Data'!$B$7:$R$2292,14,0)</f>
        <v>23.391400000000001</v>
      </c>
      <c r="O8" s="61">
        <f t="shared" ref="O8:O25" si="5">RANK(N8,N$8:N$27,0)</f>
        <v>11</v>
      </c>
      <c r="P8" s="60">
        <f>VLOOKUP($A8,'Return Data'!$B$7:$R$2292,15,0)</f>
        <v>9.5795999999999992</v>
      </c>
      <c r="Q8" s="61">
        <f t="shared" ref="Q8:Q15" si="6">RANK(P8,P$8:P$27,0)</f>
        <v>9</v>
      </c>
      <c r="R8" s="60">
        <f>VLOOKUP($A8,'Return Data'!$B$7:$R$2292,16,0)</f>
        <v>13.1911</v>
      </c>
      <c r="S8" s="62">
        <f t="shared" ref="S8:S27" si="7">RANK(R8,R$8:R$27,0)</f>
        <v>8</v>
      </c>
    </row>
    <row r="9" spans="1:20" x14ac:dyDescent="0.3">
      <c r="A9" s="58" t="s">
        <v>757</v>
      </c>
      <c r="B9" s="59">
        <f>VLOOKUP($A9,'Return Data'!$B$7:$R$2292,3,0)</f>
        <v>45014</v>
      </c>
      <c r="C9" s="60">
        <f>VLOOKUP($A9,'Return Data'!$B$7:$R$2292,4,0)</f>
        <v>35.99</v>
      </c>
      <c r="D9" s="60">
        <f>VLOOKUP($A9,'Return Data'!$B$7:$R$2292,10,0)</f>
        <v>-9.1620000000000008</v>
      </c>
      <c r="E9" s="61">
        <f t="shared" si="0"/>
        <v>20</v>
      </c>
      <c r="F9" s="60">
        <f>VLOOKUP($A9,'Return Data'!$B$7:$R$2292,11,0)</f>
        <v>-9.7768999999999995</v>
      </c>
      <c r="G9" s="61">
        <f t="shared" si="1"/>
        <v>20</v>
      </c>
      <c r="H9" s="60">
        <f>VLOOKUP($A9,'Return Data'!$B$7:$R$2292,12,0)</f>
        <v>-1.7472000000000001</v>
      </c>
      <c r="I9" s="61">
        <f t="shared" si="2"/>
        <v>20</v>
      </c>
      <c r="J9" s="60">
        <f>VLOOKUP($A9,'Return Data'!$B$7:$R$2292,13,0)</f>
        <v>-15.7735</v>
      </c>
      <c r="K9" s="61">
        <f t="shared" si="3"/>
        <v>20</v>
      </c>
      <c r="L9" s="60">
        <f>VLOOKUP($A9,'Return Data'!$B$7:$R$2292,17,0)</f>
        <v>-1.6331</v>
      </c>
      <c r="M9" s="61">
        <f t="shared" si="4"/>
        <v>20</v>
      </c>
      <c r="N9" s="60">
        <f>VLOOKUP($A9,'Return Data'!$B$7:$R$2292,14,0)</f>
        <v>14.591699999999999</v>
      </c>
      <c r="O9" s="61">
        <f t="shared" si="5"/>
        <v>19</v>
      </c>
      <c r="P9" s="60">
        <f>VLOOKUP($A9,'Return Data'!$B$7:$R$2292,15,0)</f>
        <v>7.4223999999999997</v>
      </c>
      <c r="Q9" s="61">
        <f t="shared" si="6"/>
        <v>12</v>
      </c>
      <c r="R9" s="60">
        <f>VLOOKUP($A9,'Return Data'!$B$7:$R$2292,16,0)</f>
        <v>12.647500000000001</v>
      </c>
      <c r="S9" s="62">
        <f t="shared" si="7"/>
        <v>11</v>
      </c>
    </row>
    <row r="10" spans="1:20" x14ac:dyDescent="0.3">
      <c r="A10" s="58" t="s">
        <v>2047</v>
      </c>
      <c r="B10" s="59">
        <f>VLOOKUP($A10,'Return Data'!$B$7:$R$2292,3,0)</f>
        <v>45014</v>
      </c>
      <c r="C10" s="60">
        <f>VLOOKUP($A10,'Return Data'!$B$7:$R$2292,4,0)</f>
        <v>49.972000000000001</v>
      </c>
      <c r="D10" s="60">
        <f>VLOOKUP($A10,'Return Data'!$B$7:$R$2292,10,0)</f>
        <v>-4.5990000000000002</v>
      </c>
      <c r="E10" s="61">
        <f t="shared" si="0"/>
        <v>3</v>
      </c>
      <c r="F10" s="60">
        <f>VLOOKUP($A10,'Return Data'!$B$7:$R$2292,11,0)</f>
        <v>-3.4487999999999999</v>
      </c>
      <c r="G10" s="61">
        <f t="shared" si="1"/>
        <v>16</v>
      </c>
      <c r="H10" s="60">
        <f>VLOOKUP($A10,'Return Data'!$B$7:$R$2292,12,0)</f>
        <v>5.0053000000000001</v>
      </c>
      <c r="I10" s="61">
        <f t="shared" si="2"/>
        <v>16</v>
      </c>
      <c r="J10" s="60">
        <f>VLOOKUP($A10,'Return Data'!$B$7:$R$2292,13,0)</f>
        <v>-5.5528000000000004</v>
      </c>
      <c r="K10" s="61">
        <f t="shared" si="3"/>
        <v>17</v>
      </c>
      <c r="L10" s="60">
        <f>VLOOKUP($A10,'Return Data'!$B$7:$R$2292,17,0)</f>
        <v>4.7675999999999998</v>
      </c>
      <c r="M10" s="61">
        <f t="shared" si="4"/>
        <v>17</v>
      </c>
      <c r="N10" s="60">
        <f>VLOOKUP($A10,'Return Data'!$B$7:$R$2292,14,0)</f>
        <v>19.5611</v>
      </c>
      <c r="O10" s="61">
        <f t="shared" si="5"/>
        <v>17</v>
      </c>
      <c r="P10" s="60">
        <f>VLOOKUP($A10,'Return Data'!$B$7:$R$2292,15,0)</f>
        <v>5.4101999999999997</v>
      </c>
      <c r="Q10" s="61">
        <f t="shared" si="6"/>
        <v>15</v>
      </c>
      <c r="R10" s="60">
        <f>VLOOKUP($A10,'Return Data'!$B$7:$R$2292,16,0)</f>
        <v>9.8978999999999999</v>
      </c>
      <c r="S10" s="62">
        <f t="shared" si="7"/>
        <v>16</v>
      </c>
    </row>
    <row r="11" spans="1:20" x14ac:dyDescent="0.3">
      <c r="A11" s="58" t="s">
        <v>1842</v>
      </c>
      <c r="B11" s="59">
        <f>VLOOKUP($A11,'Return Data'!$B$7:$R$2292,3,0)</f>
        <v>45014</v>
      </c>
      <c r="C11" s="60">
        <f>VLOOKUP($A11,'Return Data'!$B$7:$R$2292,4,0)</f>
        <v>14.048299999999999</v>
      </c>
      <c r="D11" s="60">
        <f>VLOOKUP($A11,'Return Data'!$B$7:$R$2292,10,0)</f>
        <v>-5.1219999999999999</v>
      </c>
      <c r="E11" s="61">
        <f t="shared" si="0"/>
        <v>5</v>
      </c>
      <c r="F11" s="60">
        <f>VLOOKUP($A11,'Return Data'!$B$7:$R$2292,11,0)</f>
        <v>-1.8501000000000001</v>
      </c>
      <c r="G11" s="61">
        <f t="shared" si="1"/>
        <v>11</v>
      </c>
      <c r="H11" s="60">
        <f>VLOOKUP($A11,'Return Data'!$B$7:$R$2292,12,0)</f>
        <v>5.5018000000000002</v>
      </c>
      <c r="I11" s="61">
        <f t="shared" si="2"/>
        <v>15</v>
      </c>
      <c r="J11" s="60">
        <f>VLOOKUP($A11,'Return Data'!$B$7:$R$2292,13,0)</f>
        <v>-2.3725000000000001</v>
      </c>
      <c r="K11" s="61">
        <f t="shared" si="3"/>
        <v>12</v>
      </c>
      <c r="L11" s="60">
        <f>VLOOKUP($A11,'Return Data'!$B$7:$R$2292,17,0)</f>
        <v>8.1725999999999992</v>
      </c>
      <c r="M11" s="61">
        <f t="shared" si="4"/>
        <v>13</v>
      </c>
      <c r="N11" s="60">
        <f>VLOOKUP($A11,'Return Data'!$B$7:$R$2292,14,0)</f>
        <v>21.094799999999999</v>
      </c>
      <c r="O11" s="61">
        <f t="shared" si="5"/>
        <v>14</v>
      </c>
      <c r="P11" s="60">
        <f>VLOOKUP($A11,'Return Data'!$B$7:$R$2292,15,0)</f>
        <v>8.1359999999999992</v>
      </c>
      <c r="Q11" s="61">
        <f t="shared" si="6"/>
        <v>11</v>
      </c>
      <c r="R11" s="60">
        <f>VLOOKUP($A11,'Return Data'!$B$7:$R$2292,16,0)</f>
        <v>6.3998999999999997</v>
      </c>
      <c r="S11" s="62">
        <f t="shared" si="7"/>
        <v>19</v>
      </c>
    </row>
    <row r="12" spans="1:20" x14ac:dyDescent="0.3">
      <c r="A12" s="58" t="s">
        <v>759</v>
      </c>
      <c r="B12" s="59">
        <f>VLOOKUP($A12,'Return Data'!$B$7:$R$2292,3,0)</f>
        <v>45014</v>
      </c>
      <c r="C12" s="60">
        <f>VLOOKUP($A12,'Return Data'!$B$7:$R$2292,4,0)</f>
        <v>31.076000000000001</v>
      </c>
      <c r="D12" s="60">
        <f>VLOOKUP($A12,'Return Data'!$B$7:$R$2292,10,0)</f>
        <v>-5.4722</v>
      </c>
      <c r="E12" s="61">
        <f t="shared" si="0"/>
        <v>6</v>
      </c>
      <c r="F12" s="60">
        <f>VLOOKUP($A12,'Return Data'!$B$7:$R$2292,11,0)</f>
        <v>-6.3891</v>
      </c>
      <c r="G12" s="61">
        <f t="shared" si="1"/>
        <v>19</v>
      </c>
      <c r="H12" s="60">
        <f>VLOOKUP($A12,'Return Data'!$B$7:$R$2292,12,0)</f>
        <v>6.1230000000000002</v>
      </c>
      <c r="I12" s="61">
        <f t="shared" si="2"/>
        <v>11</v>
      </c>
      <c r="J12" s="60">
        <f>VLOOKUP($A12,'Return Data'!$B$7:$R$2292,13,0)</f>
        <v>-4.3285999999999998</v>
      </c>
      <c r="K12" s="61">
        <f t="shared" si="3"/>
        <v>15</v>
      </c>
      <c r="L12" s="60">
        <f>VLOOKUP($A12,'Return Data'!$B$7:$R$2292,17,0)</f>
        <v>3.5918000000000001</v>
      </c>
      <c r="M12" s="61">
        <f t="shared" si="4"/>
        <v>18</v>
      </c>
      <c r="N12" s="60">
        <f>VLOOKUP($A12,'Return Data'!$B$7:$R$2292,14,0)</f>
        <v>20.467700000000001</v>
      </c>
      <c r="O12" s="61">
        <f t="shared" si="5"/>
        <v>16</v>
      </c>
      <c r="P12" s="60">
        <f>VLOOKUP($A12,'Return Data'!$B$7:$R$2292,15,0)</f>
        <v>7.2709000000000001</v>
      </c>
      <c r="Q12" s="61">
        <f t="shared" si="6"/>
        <v>13</v>
      </c>
      <c r="R12" s="60">
        <f>VLOOKUP($A12,'Return Data'!$B$7:$R$2292,16,0)</f>
        <v>9.2561999999999998</v>
      </c>
      <c r="S12" s="62">
        <f t="shared" si="7"/>
        <v>17</v>
      </c>
    </row>
    <row r="13" spans="1:20" x14ac:dyDescent="0.3">
      <c r="A13" s="58" t="s">
        <v>760</v>
      </c>
      <c r="B13" s="59">
        <f>VLOOKUP($A13,'Return Data'!$B$7:$R$2292,3,0)</f>
        <v>45014</v>
      </c>
      <c r="C13" s="60">
        <f>VLOOKUP($A13,'Return Data'!$B$7:$R$2292,4,0)</f>
        <v>66.354299999999995</v>
      </c>
      <c r="D13" s="60">
        <f>VLOOKUP($A13,'Return Data'!$B$7:$R$2292,10,0)</f>
        <v>-6.9641000000000002</v>
      </c>
      <c r="E13" s="61">
        <f t="shared" si="0"/>
        <v>15</v>
      </c>
      <c r="F13" s="60">
        <f>VLOOKUP($A13,'Return Data'!$B$7:$R$2292,11,0)</f>
        <v>-0.58940000000000003</v>
      </c>
      <c r="G13" s="61">
        <f t="shared" si="1"/>
        <v>7</v>
      </c>
      <c r="H13" s="60">
        <f>VLOOKUP($A13,'Return Data'!$B$7:$R$2292,12,0)</f>
        <v>10.528600000000001</v>
      </c>
      <c r="I13" s="61">
        <f t="shared" si="2"/>
        <v>4</v>
      </c>
      <c r="J13" s="60">
        <f>VLOOKUP($A13,'Return Data'!$B$7:$R$2292,13,0)</f>
        <v>3.4603999999999999</v>
      </c>
      <c r="K13" s="61">
        <f t="shared" si="3"/>
        <v>2</v>
      </c>
      <c r="L13" s="60">
        <f>VLOOKUP($A13,'Return Data'!$B$7:$R$2292,17,0)</f>
        <v>13.0709</v>
      </c>
      <c r="M13" s="61">
        <f t="shared" si="4"/>
        <v>3</v>
      </c>
      <c r="N13" s="60">
        <f>VLOOKUP($A13,'Return Data'!$B$7:$R$2292,14,0)</f>
        <v>32.040900000000001</v>
      </c>
      <c r="O13" s="61">
        <f t="shared" si="5"/>
        <v>4</v>
      </c>
      <c r="P13" s="60">
        <f>VLOOKUP($A13,'Return Data'!$B$7:$R$2292,15,0)</f>
        <v>11.956799999999999</v>
      </c>
      <c r="Q13" s="61">
        <f t="shared" si="6"/>
        <v>4</v>
      </c>
      <c r="R13" s="60">
        <f>VLOOKUP($A13,'Return Data'!$B$7:$R$2292,16,0)</f>
        <v>12.8233</v>
      </c>
      <c r="S13" s="62">
        <f t="shared" si="7"/>
        <v>10</v>
      </c>
    </row>
    <row r="14" spans="1:20" x14ac:dyDescent="0.3">
      <c r="A14" s="58" t="s">
        <v>762</v>
      </c>
      <c r="B14" s="59">
        <f>VLOOKUP($A14,'Return Data'!$B$7:$R$2292,3,0)</f>
        <v>45014</v>
      </c>
      <c r="C14" s="60">
        <f>VLOOKUP($A14,'Return Data'!$B$7:$R$2292,4,0)</f>
        <v>129.751</v>
      </c>
      <c r="D14" s="60">
        <f>VLOOKUP($A14,'Return Data'!$B$7:$R$2292,10,0)</f>
        <v>-3.4569000000000001</v>
      </c>
      <c r="E14" s="61">
        <f t="shared" si="0"/>
        <v>2</v>
      </c>
      <c r="F14" s="60">
        <f>VLOOKUP($A14,'Return Data'!$B$7:$R$2292,11,0)</f>
        <v>4.1725000000000003</v>
      </c>
      <c r="G14" s="61">
        <f t="shared" si="1"/>
        <v>1</v>
      </c>
      <c r="H14" s="60">
        <f>VLOOKUP($A14,'Return Data'!$B$7:$R$2292,12,0)</f>
        <v>16.5076</v>
      </c>
      <c r="I14" s="61">
        <f t="shared" si="2"/>
        <v>1</v>
      </c>
      <c r="J14" s="60">
        <f>VLOOKUP($A14,'Return Data'!$B$7:$R$2292,13,0)</f>
        <v>13.1014</v>
      </c>
      <c r="K14" s="61">
        <f t="shared" si="3"/>
        <v>1</v>
      </c>
      <c r="L14" s="60">
        <f>VLOOKUP($A14,'Return Data'!$B$7:$R$2292,17,0)</f>
        <v>21.781700000000001</v>
      </c>
      <c r="M14" s="61">
        <f t="shared" si="4"/>
        <v>1</v>
      </c>
      <c r="N14" s="60">
        <f>VLOOKUP($A14,'Return Data'!$B$7:$R$2292,14,0)</f>
        <v>35.572699999999998</v>
      </c>
      <c r="O14" s="61">
        <f t="shared" si="5"/>
        <v>1</v>
      </c>
      <c r="P14" s="60">
        <f>VLOOKUP($A14,'Return Data'!$B$7:$R$2292,15,0)</f>
        <v>10.654500000000001</v>
      </c>
      <c r="Q14" s="61">
        <f t="shared" si="6"/>
        <v>7</v>
      </c>
      <c r="R14" s="60">
        <f>VLOOKUP($A14,'Return Data'!$B$7:$R$2292,16,0)</f>
        <v>14.825699999999999</v>
      </c>
      <c r="S14" s="62">
        <f t="shared" si="7"/>
        <v>4</v>
      </c>
    </row>
    <row r="15" spans="1:20" x14ac:dyDescent="0.3">
      <c r="A15" s="58" t="s">
        <v>764</v>
      </c>
      <c r="B15" s="59">
        <f>VLOOKUP($A15,'Return Data'!$B$7:$R$2292,3,0)</f>
        <v>45014</v>
      </c>
      <c r="C15" s="60">
        <f>VLOOKUP($A15,'Return Data'!$B$7:$R$2292,4,0)</f>
        <v>49.97</v>
      </c>
      <c r="D15" s="60">
        <f>VLOOKUP($A15,'Return Data'!$B$7:$R$2292,10,0)</f>
        <v>-4.7827999999999999</v>
      </c>
      <c r="E15" s="61">
        <f t="shared" si="0"/>
        <v>4</v>
      </c>
      <c r="F15" s="60">
        <f>VLOOKUP($A15,'Return Data'!$B$7:$R$2292,11,0)</f>
        <v>2.7555000000000001</v>
      </c>
      <c r="G15" s="61">
        <f t="shared" si="1"/>
        <v>3</v>
      </c>
      <c r="H15" s="60">
        <f>VLOOKUP($A15,'Return Data'!$B$7:$R$2292,12,0)</f>
        <v>10.479799999999999</v>
      </c>
      <c r="I15" s="61">
        <f t="shared" si="2"/>
        <v>5</v>
      </c>
      <c r="J15" s="60">
        <f>VLOOKUP($A15,'Return Data'!$B$7:$R$2292,13,0)</f>
        <v>3.0522</v>
      </c>
      <c r="K15" s="61">
        <f t="shared" si="3"/>
        <v>3</v>
      </c>
      <c r="L15" s="60">
        <f>VLOOKUP($A15,'Return Data'!$B$7:$R$2292,17,0)</f>
        <v>13.223100000000001</v>
      </c>
      <c r="M15" s="61">
        <f t="shared" si="4"/>
        <v>2</v>
      </c>
      <c r="N15" s="60">
        <f>VLOOKUP($A15,'Return Data'!$B$7:$R$2292,14,0)</f>
        <v>30.970300000000002</v>
      </c>
      <c r="O15" s="61">
        <f t="shared" si="5"/>
        <v>5</v>
      </c>
      <c r="P15" s="60">
        <f>VLOOKUP($A15,'Return Data'!$B$7:$R$2292,15,0)</f>
        <v>12.315899999999999</v>
      </c>
      <c r="Q15" s="61">
        <f t="shared" si="6"/>
        <v>2</v>
      </c>
      <c r="R15" s="60">
        <f>VLOOKUP($A15,'Return Data'!$B$7:$R$2292,16,0)</f>
        <v>12.323499999999999</v>
      </c>
      <c r="S15" s="62">
        <f t="shared" si="7"/>
        <v>12</v>
      </c>
    </row>
    <row r="16" spans="1:20" x14ac:dyDescent="0.3">
      <c r="A16" s="58" t="s">
        <v>767</v>
      </c>
      <c r="B16" s="59">
        <f>VLOOKUP($A16,'Return Data'!$B$7:$R$2292,3,0)</f>
        <v>45014</v>
      </c>
      <c r="C16" s="60">
        <f>VLOOKUP($A16,'Return Data'!$B$7:$R$2292,4,0)</f>
        <v>14.76</v>
      </c>
      <c r="D16" s="60">
        <f>VLOOKUP($A16,'Return Data'!$B$7:$R$2292,10,0)</f>
        <v>-5.5662000000000003</v>
      </c>
      <c r="E16" s="61">
        <f t="shared" si="0"/>
        <v>7</v>
      </c>
      <c r="F16" s="60">
        <f>VLOOKUP($A16,'Return Data'!$B$7:$R$2292,11,0)</f>
        <v>0.40820000000000001</v>
      </c>
      <c r="G16" s="61">
        <f t="shared" si="1"/>
        <v>6</v>
      </c>
      <c r="H16" s="60">
        <f>VLOOKUP($A16,'Return Data'!$B$7:$R$2292,12,0)</f>
        <v>8.3699999999999992</v>
      </c>
      <c r="I16" s="61">
        <f t="shared" si="2"/>
        <v>6</v>
      </c>
      <c r="J16" s="60">
        <f>VLOOKUP($A16,'Return Data'!$B$7:$R$2292,13,0)</f>
        <v>-2.0571000000000002</v>
      </c>
      <c r="K16" s="61">
        <f t="shared" si="3"/>
        <v>10</v>
      </c>
      <c r="L16" s="60">
        <f>VLOOKUP($A16,'Return Data'!$B$7:$R$2292,17,0)</f>
        <v>9.7260000000000009</v>
      </c>
      <c r="M16" s="61">
        <f t="shared" si="4"/>
        <v>7</v>
      </c>
      <c r="N16" s="60">
        <f>VLOOKUP($A16,'Return Data'!$B$7:$R$2292,14,0)</f>
        <v>24.226600000000001</v>
      </c>
      <c r="O16" s="61">
        <f t="shared" si="5"/>
        <v>10</v>
      </c>
      <c r="P16" s="60"/>
      <c r="Q16" s="61"/>
      <c r="R16" s="60">
        <f>VLOOKUP($A16,'Return Data'!$B$7:$R$2292,16,0)</f>
        <v>7.5277000000000003</v>
      </c>
      <c r="S16" s="62">
        <f t="shared" si="7"/>
        <v>18</v>
      </c>
    </row>
    <row r="17" spans="1:19" x14ac:dyDescent="0.3">
      <c r="A17" s="58" t="s">
        <v>769</v>
      </c>
      <c r="B17" s="59">
        <f>VLOOKUP($A17,'Return Data'!$B$7:$R$2292,3,0)</f>
        <v>45014</v>
      </c>
      <c r="C17" s="60">
        <f>VLOOKUP($A17,'Return Data'!$B$7:$R$2292,4,0)</f>
        <v>29.592300000000002</v>
      </c>
      <c r="D17" s="60">
        <f>VLOOKUP($A17,'Return Data'!$B$7:$R$2292,10,0)</f>
        <v>-3.2486000000000002</v>
      </c>
      <c r="E17" s="61">
        <f t="shared" si="0"/>
        <v>1</v>
      </c>
      <c r="F17" s="60">
        <f>VLOOKUP($A17,'Return Data'!$B$7:$R$2292,11,0)</f>
        <v>2.7578</v>
      </c>
      <c r="G17" s="61">
        <f t="shared" si="1"/>
        <v>2</v>
      </c>
      <c r="H17" s="60">
        <f>VLOOKUP($A17,'Return Data'!$B$7:$R$2292,12,0)</f>
        <v>13.261100000000001</v>
      </c>
      <c r="I17" s="61">
        <f t="shared" si="2"/>
        <v>2</v>
      </c>
      <c r="J17" s="60">
        <f>VLOOKUP($A17,'Return Data'!$B$7:$R$2292,13,0)</f>
        <v>2.5495000000000001</v>
      </c>
      <c r="K17" s="61">
        <f t="shared" si="3"/>
        <v>4</v>
      </c>
      <c r="L17" s="60">
        <f>VLOOKUP($A17,'Return Data'!$B$7:$R$2292,17,0)</f>
        <v>12.081099999999999</v>
      </c>
      <c r="M17" s="61">
        <f t="shared" si="4"/>
        <v>4</v>
      </c>
      <c r="N17" s="60">
        <f>VLOOKUP($A17,'Return Data'!$B$7:$R$2292,14,0)</f>
        <v>29.831199999999999</v>
      </c>
      <c r="O17" s="61">
        <f t="shared" si="5"/>
        <v>6</v>
      </c>
      <c r="P17" s="60">
        <f>VLOOKUP($A17,'Return Data'!$B$7:$R$2292,15,0)</f>
        <v>16.287500000000001</v>
      </c>
      <c r="Q17" s="61">
        <f>RANK(P17,P$8:P$27,0)</f>
        <v>1</v>
      </c>
      <c r="R17" s="60">
        <f>VLOOKUP($A17,'Return Data'!$B$7:$R$2292,16,0)</f>
        <v>13.7583</v>
      </c>
      <c r="S17" s="62">
        <f t="shared" si="7"/>
        <v>6</v>
      </c>
    </row>
    <row r="18" spans="1:19" x14ac:dyDescent="0.3">
      <c r="A18" s="58" t="s">
        <v>1880</v>
      </c>
      <c r="B18" s="59">
        <f>VLOOKUP($A18,'Return Data'!$B$7:$R$2292,3,0)</f>
        <v>45014</v>
      </c>
      <c r="C18" s="60">
        <f>VLOOKUP($A18,'Return Data'!$B$7:$R$2292,4,0)</f>
        <v>11.6721</v>
      </c>
      <c r="D18" s="60">
        <f>VLOOKUP($A18,'Return Data'!$B$7:$R$2292,10,0)</f>
        <v>-5.9414999999999996</v>
      </c>
      <c r="E18" s="61">
        <f t="shared" si="0"/>
        <v>9</v>
      </c>
      <c r="F18" s="60">
        <f>VLOOKUP($A18,'Return Data'!$B$7:$R$2292,11,0)</f>
        <v>2.2559</v>
      </c>
      <c r="G18" s="61">
        <f t="shared" si="1"/>
        <v>4</v>
      </c>
      <c r="H18" s="60">
        <f>VLOOKUP($A18,'Return Data'!$B$7:$R$2292,12,0)</f>
        <v>11.816700000000001</v>
      </c>
      <c r="I18" s="61">
        <f t="shared" si="2"/>
        <v>3</v>
      </c>
      <c r="J18" s="60">
        <f>VLOOKUP($A18,'Return Data'!$B$7:$R$2292,13,0)</f>
        <v>1.8872</v>
      </c>
      <c r="K18" s="61">
        <f t="shared" si="3"/>
        <v>5</v>
      </c>
      <c r="L18" s="60">
        <f>VLOOKUP($A18,'Return Data'!$B$7:$R$2292,17,0)</f>
        <v>8.3844999999999992</v>
      </c>
      <c r="M18" s="61">
        <f t="shared" si="4"/>
        <v>11</v>
      </c>
      <c r="N18" s="60">
        <f>VLOOKUP($A18,'Return Data'!$B$7:$R$2292,14,0)</f>
        <v>20.589400000000001</v>
      </c>
      <c r="O18" s="61">
        <f t="shared" si="5"/>
        <v>15</v>
      </c>
      <c r="P18" s="60">
        <f>VLOOKUP($A18,'Return Data'!$B$7:$R$2292,15,0)</f>
        <v>6.8038999999999996</v>
      </c>
      <c r="Q18" s="61">
        <f>RANK(P18,P$8:P$27,0)</f>
        <v>14</v>
      </c>
      <c r="R18" s="60">
        <f>VLOOKUP($A18,'Return Data'!$B$7:$R$2292,16,0)</f>
        <v>1.0309999999999999</v>
      </c>
      <c r="S18" s="62">
        <f t="shared" si="7"/>
        <v>20</v>
      </c>
    </row>
    <row r="19" spans="1:19" x14ac:dyDescent="0.3">
      <c r="A19" s="58" t="s">
        <v>771</v>
      </c>
      <c r="B19" s="59">
        <f>VLOOKUP($A19,'Return Data'!$B$7:$R$2292,3,0)</f>
        <v>45014</v>
      </c>
      <c r="C19" s="60">
        <f>VLOOKUP($A19,'Return Data'!$B$7:$R$2292,4,0)</f>
        <v>15.771000000000001</v>
      </c>
      <c r="D19" s="60">
        <f>VLOOKUP($A19,'Return Data'!$B$7:$R$2292,10,0)</f>
        <v>-6.0635000000000003</v>
      </c>
      <c r="E19" s="61">
        <f t="shared" si="0"/>
        <v>10</v>
      </c>
      <c r="F19" s="60">
        <f>VLOOKUP($A19,'Return Data'!$B$7:$R$2292,11,0)</f>
        <v>-1.3449</v>
      </c>
      <c r="G19" s="61">
        <f t="shared" si="1"/>
        <v>10</v>
      </c>
      <c r="H19" s="60">
        <f>VLOOKUP($A19,'Return Data'!$B$7:$R$2292,12,0)</f>
        <v>7.6592000000000002</v>
      </c>
      <c r="I19" s="61">
        <f t="shared" si="2"/>
        <v>10</v>
      </c>
      <c r="J19" s="60">
        <f>VLOOKUP($A19,'Return Data'!$B$7:$R$2292,13,0)</f>
        <v>-1.6709000000000001</v>
      </c>
      <c r="K19" s="61">
        <f t="shared" si="3"/>
        <v>9</v>
      </c>
      <c r="L19" s="60">
        <f>VLOOKUP($A19,'Return Data'!$B$7:$R$2292,17,0)</f>
        <v>8.7583000000000002</v>
      </c>
      <c r="M19" s="61">
        <f t="shared" si="4"/>
        <v>9</v>
      </c>
      <c r="N19" s="60">
        <f>VLOOKUP($A19,'Return Data'!$B$7:$R$2292,14,0)</f>
        <v>25.550899999999999</v>
      </c>
      <c r="O19" s="61">
        <f t="shared" si="5"/>
        <v>8</v>
      </c>
      <c r="P19" s="60"/>
      <c r="Q19" s="61"/>
      <c r="R19" s="60">
        <f>VLOOKUP($A19,'Return Data'!$B$7:$R$2292,16,0)</f>
        <v>13.087899999999999</v>
      </c>
      <c r="S19" s="62">
        <f t="shared" si="7"/>
        <v>9</v>
      </c>
    </row>
    <row r="20" spans="1:19" x14ac:dyDescent="0.3">
      <c r="A20" s="58" t="s">
        <v>775</v>
      </c>
      <c r="B20" s="59">
        <f>VLOOKUP($A20,'Return Data'!$B$7:$R$2292,3,0)</f>
        <v>45014</v>
      </c>
      <c r="C20" s="60">
        <f>VLOOKUP($A20,'Return Data'!$B$7:$R$2292,4,0)</f>
        <v>17.542000000000002</v>
      </c>
      <c r="D20" s="60">
        <f>VLOOKUP($A20,'Return Data'!$B$7:$R$2292,10,0)</f>
        <v>-6.1372999999999998</v>
      </c>
      <c r="E20" s="61">
        <f t="shared" si="0"/>
        <v>11</v>
      </c>
      <c r="F20" s="60">
        <f>VLOOKUP($A20,'Return Data'!$B$7:$R$2292,11,0)</f>
        <v>-2.0274000000000001</v>
      </c>
      <c r="G20" s="61">
        <f t="shared" si="1"/>
        <v>12</v>
      </c>
      <c r="H20" s="60">
        <f>VLOOKUP($A20,'Return Data'!$B$7:$R$2292,12,0)</f>
        <v>2.3573</v>
      </c>
      <c r="I20" s="61">
        <f t="shared" si="2"/>
        <v>19</v>
      </c>
      <c r="J20" s="60">
        <f>VLOOKUP($A20,'Return Data'!$B$7:$R$2292,13,0)</f>
        <v>-6.7906000000000004</v>
      </c>
      <c r="K20" s="61">
        <f t="shared" si="3"/>
        <v>19</v>
      </c>
      <c r="L20" s="60">
        <f>VLOOKUP($A20,'Return Data'!$B$7:$R$2292,17,0)</f>
        <v>6.2609000000000004</v>
      </c>
      <c r="M20" s="61">
        <f t="shared" si="4"/>
        <v>16</v>
      </c>
      <c r="N20" s="60">
        <f>VLOOKUP($A20,'Return Data'!$B$7:$R$2292,14,0)</f>
        <v>27.305900000000001</v>
      </c>
      <c r="O20" s="61">
        <f t="shared" si="5"/>
        <v>7</v>
      </c>
      <c r="P20" s="60"/>
      <c r="Q20" s="61"/>
      <c r="R20" s="60">
        <f>VLOOKUP($A20,'Return Data'!$B$7:$R$2292,16,0)</f>
        <v>15.6007</v>
      </c>
      <c r="S20" s="62">
        <f t="shared" si="7"/>
        <v>2</v>
      </c>
    </row>
    <row r="21" spans="1:19" x14ac:dyDescent="0.3">
      <c r="A21" s="58" t="s">
        <v>1932</v>
      </c>
      <c r="B21" s="59">
        <f>VLOOKUP($A21,'Return Data'!$B$7:$R$2292,3,0)</f>
        <v>45014</v>
      </c>
      <c r="C21" s="60">
        <f>VLOOKUP($A21,'Return Data'!$B$7:$R$2292,4,0)</f>
        <v>31.042400000000001</v>
      </c>
      <c r="D21" s="60">
        <f>VLOOKUP($A21,'Return Data'!$B$7:$R$2292,10,0)</f>
        <v>-7.0258000000000003</v>
      </c>
      <c r="E21" s="61">
        <f t="shared" si="0"/>
        <v>16</v>
      </c>
      <c r="F21" s="60">
        <f>VLOOKUP($A21,'Return Data'!$B$7:$R$2292,11,0)</f>
        <v>-3.4952000000000001</v>
      </c>
      <c r="G21" s="61">
        <f t="shared" si="1"/>
        <v>17</v>
      </c>
      <c r="H21" s="60">
        <f>VLOOKUP($A21,'Return Data'!$B$7:$R$2292,12,0)</f>
        <v>5.8611000000000004</v>
      </c>
      <c r="I21" s="61">
        <f t="shared" si="2"/>
        <v>12</v>
      </c>
      <c r="J21" s="60">
        <f>VLOOKUP($A21,'Return Data'!$B$7:$R$2292,13,0)</f>
        <v>0.98570000000000002</v>
      </c>
      <c r="K21" s="61">
        <f t="shared" si="3"/>
        <v>6</v>
      </c>
      <c r="L21" s="60">
        <f>VLOOKUP($A21,'Return Data'!$B$7:$R$2292,17,0)</f>
        <v>2.8022999999999998</v>
      </c>
      <c r="M21" s="61">
        <f t="shared" si="4"/>
        <v>19</v>
      </c>
      <c r="N21" s="60">
        <f>VLOOKUP($A21,'Return Data'!$B$7:$R$2292,14,0)</f>
        <v>18.811499999999999</v>
      </c>
      <c r="O21" s="61">
        <f t="shared" si="5"/>
        <v>18</v>
      </c>
      <c r="P21" s="60">
        <f>VLOOKUP($A21,'Return Data'!$B$7:$R$2292,15,0)</f>
        <v>8.6295000000000002</v>
      </c>
      <c r="Q21" s="61">
        <f>RANK(P21,P$8:P$27,0)</f>
        <v>10</v>
      </c>
      <c r="R21" s="60">
        <f>VLOOKUP($A21,'Return Data'!$B$7:$R$2292,16,0)</f>
        <v>12.1455</v>
      </c>
      <c r="S21" s="62">
        <f t="shared" si="7"/>
        <v>15</v>
      </c>
    </row>
    <row r="22" spans="1:19" x14ac:dyDescent="0.3">
      <c r="A22" s="58" t="s">
        <v>776</v>
      </c>
      <c r="B22" s="59">
        <f>VLOOKUP($A22,'Return Data'!$B$7:$R$2292,3,0)</f>
        <v>45014</v>
      </c>
      <c r="C22" s="60">
        <f>VLOOKUP($A22,'Return Data'!$B$7:$R$2292,4,0)</f>
        <v>75.797899999999998</v>
      </c>
      <c r="D22" s="60">
        <f>VLOOKUP($A22,'Return Data'!$B$7:$R$2292,10,0)</f>
        <v>-6.9173999999999998</v>
      </c>
      <c r="E22" s="61">
        <f t="shared" si="0"/>
        <v>13</v>
      </c>
      <c r="F22" s="60">
        <f>VLOOKUP($A22,'Return Data'!$B$7:$R$2292,11,0)</f>
        <v>-2.6661000000000001</v>
      </c>
      <c r="G22" s="61">
        <f t="shared" si="1"/>
        <v>13</v>
      </c>
      <c r="H22" s="60">
        <f>VLOOKUP($A22,'Return Data'!$B$7:$R$2292,12,0)</f>
        <v>5.5330000000000004</v>
      </c>
      <c r="I22" s="61">
        <f t="shared" si="2"/>
        <v>14</v>
      </c>
      <c r="J22" s="60">
        <f>VLOOKUP($A22,'Return Data'!$B$7:$R$2292,13,0)</f>
        <v>-0.85580000000000001</v>
      </c>
      <c r="K22" s="61">
        <f t="shared" si="3"/>
        <v>7</v>
      </c>
      <c r="L22" s="60">
        <f>VLOOKUP($A22,'Return Data'!$B$7:$R$2292,17,0)</f>
        <v>9.6199999999999992</v>
      </c>
      <c r="M22" s="61">
        <f t="shared" si="4"/>
        <v>8</v>
      </c>
      <c r="N22" s="60">
        <f>VLOOKUP($A22,'Return Data'!$B$7:$R$2292,14,0)</f>
        <v>33.2468</v>
      </c>
      <c r="O22" s="61">
        <f t="shared" si="5"/>
        <v>2</v>
      </c>
      <c r="P22" s="60">
        <f>VLOOKUP($A22,'Return Data'!$B$7:$R$2292,15,0)</f>
        <v>10.654500000000001</v>
      </c>
      <c r="Q22" s="61">
        <f>RANK(P22,P$8:P$27,0)</f>
        <v>7</v>
      </c>
      <c r="R22" s="60">
        <f>VLOOKUP($A22,'Return Data'!$B$7:$R$2292,16,0)</f>
        <v>13.260999999999999</v>
      </c>
      <c r="S22" s="62">
        <f t="shared" si="7"/>
        <v>7</v>
      </c>
    </row>
    <row r="23" spans="1:19" x14ac:dyDescent="0.3">
      <c r="A23" s="58" t="s">
        <v>778</v>
      </c>
      <c r="B23" s="59">
        <f>VLOOKUP($A23,'Return Data'!$B$7:$R$2292,3,0)</f>
        <v>45014</v>
      </c>
      <c r="C23" s="60">
        <f>VLOOKUP($A23,'Return Data'!$B$7:$R$2292,4,0)</f>
        <v>53.759599999999999</v>
      </c>
      <c r="D23" s="60">
        <f>VLOOKUP($A23,'Return Data'!$B$7:$R$2292,10,0)</f>
        <v>-8.6082999999999998</v>
      </c>
      <c r="E23" s="61">
        <f t="shared" si="0"/>
        <v>19</v>
      </c>
      <c r="F23" s="60">
        <f>VLOOKUP($A23,'Return Data'!$B$7:$R$2292,11,0)</f>
        <v>-3.3525</v>
      </c>
      <c r="G23" s="61">
        <f t="shared" si="1"/>
        <v>15</v>
      </c>
      <c r="H23" s="60">
        <f>VLOOKUP($A23,'Return Data'!$B$7:$R$2292,12,0)</f>
        <v>8.0760000000000005</v>
      </c>
      <c r="I23" s="61">
        <f t="shared" si="2"/>
        <v>8</v>
      </c>
      <c r="J23" s="60">
        <f>VLOOKUP($A23,'Return Data'!$B$7:$R$2292,13,0)</f>
        <v>-1.2190000000000001</v>
      </c>
      <c r="K23" s="61">
        <f t="shared" si="3"/>
        <v>8</v>
      </c>
      <c r="L23" s="60">
        <f>VLOOKUP($A23,'Return Data'!$B$7:$R$2292,17,0)</f>
        <v>10.5101</v>
      </c>
      <c r="M23" s="61">
        <f t="shared" si="4"/>
        <v>5</v>
      </c>
      <c r="N23" s="60">
        <f>VLOOKUP($A23,'Return Data'!$B$7:$R$2292,14,0)</f>
        <v>32.1873</v>
      </c>
      <c r="O23" s="61">
        <f t="shared" si="5"/>
        <v>3</v>
      </c>
      <c r="P23" s="60">
        <f>VLOOKUP($A23,'Return Data'!$B$7:$R$2292,15,0)</f>
        <v>11.2593</v>
      </c>
      <c r="Q23" s="61">
        <f>RANK(P23,P$8:P$27,0)</f>
        <v>5</v>
      </c>
      <c r="R23" s="60">
        <f>VLOOKUP($A23,'Return Data'!$B$7:$R$2292,16,0)</f>
        <v>12.151999999999999</v>
      </c>
      <c r="S23" s="62">
        <f t="shared" si="7"/>
        <v>13</v>
      </c>
    </row>
    <row r="24" spans="1:19" x14ac:dyDescent="0.3">
      <c r="A24" s="58" t="s">
        <v>781</v>
      </c>
      <c r="B24" s="59">
        <f>VLOOKUP($A24,'Return Data'!$B$7:$R$2292,3,0)</f>
        <v>45014</v>
      </c>
      <c r="C24" s="60">
        <f>VLOOKUP($A24,'Return Data'!$B$7:$R$2292,4,0)</f>
        <v>216.4427</v>
      </c>
      <c r="D24" s="60">
        <f>VLOOKUP($A24,'Return Data'!$B$7:$R$2292,10,0)</f>
        <v>-5.7629999999999999</v>
      </c>
      <c r="E24" s="61">
        <f t="shared" si="0"/>
        <v>8</v>
      </c>
      <c r="F24" s="60">
        <f>VLOOKUP($A24,'Return Data'!$B$7:$R$2292,11,0)</f>
        <v>-4.8669000000000002</v>
      </c>
      <c r="G24" s="61">
        <f t="shared" si="1"/>
        <v>18</v>
      </c>
      <c r="H24" s="60">
        <f>VLOOKUP($A24,'Return Data'!$B$7:$R$2292,12,0)</f>
        <v>4.7205000000000004</v>
      </c>
      <c r="I24" s="61">
        <f t="shared" si="2"/>
        <v>18</v>
      </c>
      <c r="J24" s="60">
        <f>VLOOKUP($A24,'Return Data'!$B$7:$R$2292,13,0)</f>
        <v>-6.6761999999999997</v>
      </c>
      <c r="K24" s="61">
        <f t="shared" si="3"/>
        <v>18</v>
      </c>
      <c r="L24" s="60">
        <f>VLOOKUP($A24,'Return Data'!$B$7:$R$2292,17,0)</f>
        <v>8.1679999999999993</v>
      </c>
      <c r="M24" s="61">
        <f t="shared" si="4"/>
        <v>14</v>
      </c>
      <c r="N24" s="60">
        <f>VLOOKUP($A24,'Return Data'!$B$7:$R$2292,14,0)</f>
        <v>21.7288</v>
      </c>
      <c r="O24" s="61">
        <f t="shared" si="5"/>
        <v>13</v>
      </c>
      <c r="P24" s="60">
        <f>VLOOKUP($A24,'Return Data'!$B$7:$R$2292,15,0)</f>
        <v>10.6714</v>
      </c>
      <c r="Q24" s="61">
        <f>RANK(P24,P$8:P$27,0)</f>
        <v>6</v>
      </c>
      <c r="R24" s="60">
        <f>VLOOKUP($A24,'Return Data'!$B$7:$R$2292,16,0)</f>
        <v>18.108799999999999</v>
      </c>
      <c r="S24" s="62">
        <f t="shared" si="7"/>
        <v>1</v>
      </c>
    </row>
    <row r="25" spans="1:19" x14ac:dyDescent="0.3">
      <c r="A25" s="58" t="s">
        <v>1785</v>
      </c>
      <c r="B25" s="59">
        <f>VLOOKUP($A25,'Return Data'!$B$7:$R$2292,3,0)</f>
        <v>45014</v>
      </c>
      <c r="C25" s="60">
        <f>VLOOKUP($A25,'Return Data'!$B$7:$R$2292,4,0)</f>
        <v>103.1332</v>
      </c>
      <c r="D25" s="60">
        <f>VLOOKUP($A25,'Return Data'!$B$7:$R$2292,10,0)</f>
        <v>-6.2462999999999997</v>
      </c>
      <c r="E25" s="61">
        <f t="shared" si="0"/>
        <v>12</v>
      </c>
      <c r="F25" s="60">
        <f>VLOOKUP($A25,'Return Data'!$B$7:$R$2292,11,0)</f>
        <v>-1.3220000000000001</v>
      </c>
      <c r="G25" s="61">
        <f t="shared" si="1"/>
        <v>9</v>
      </c>
      <c r="H25" s="60">
        <f>VLOOKUP($A25,'Return Data'!$B$7:$R$2292,12,0)</f>
        <v>7.6798999999999999</v>
      </c>
      <c r="I25" s="61">
        <f t="shared" si="2"/>
        <v>9</v>
      </c>
      <c r="J25" s="60">
        <f>VLOOKUP($A25,'Return Data'!$B$7:$R$2292,13,0)</f>
        <v>-4.5922999999999998</v>
      </c>
      <c r="K25" s="61">
        <f t="shared" si="3"/>
        <v>16</v>
      </c>
      <c r="L25" s="60">
        <f>VLOOKUP($A25,'Return Data'!$B$7:$R$2292,17,0)</f>
        <v>8.4311000000000007</v>
      </c>
      <c r="M25" s="61">
        <f t="shared" si="4"/>
        <v>10</v>
      </c>
      <c r="N25" s="60">
        <f>VLOOKUP($A25,'Return Data'!$B$7:$R$2292,14,0)</f>
        <v>23.3414</v>
      </c>
      <c r="O25" s="61">
        <f t="shared" si="5"/>
        <v>12</v>
      </c>
      <c r="P25" s="60">
        <f>VLOOKUP($A25,'Return Data'!$B$7:$R$2292,15,0)</f>
        <v>12.043799999999999</v>
      </c>
      <c r="Q25" s="61">
        <f>RANK(P25,P$8:P$27,0)</f>
        <v>3</v>
      </c>
      <c r="R25" s="60">
        <f>VLOOKUP($A25,'Return Data'!$B$7:$R$2292,16,0)</f>
        <v>14.361000000000001</v>
      </c>
      <c r="S25" s="62">
        <f t="shared" si="7"/>
        <v>5</v>
      </c>
    </row>
    <row r="26" spans="1:19" x14ac:dyDescent="0.3">
      <c r="A26" s="58" t="s">
        <v>785</v>
      </c>
      <c r="B26" s="59">
        <f>VLOOKUP($A26,'Return Data'!$B$7:$R$2292,3,0)</f>
        <v>45014</v>
      </c>
      <c r="C26" s="60">
        <f>VLOOKUP($A26,'Return Data'!$B$7:$R$2292,4,0)</f>
        <v>14.623799999999999</v>
      </c>
      <c r="D26" s="60">
        <f>VLOOKUP($A26,'Return Data'!$B$7:$R$2292,10,0)</f>
        <v>-7.5023</v>
      </c>
      <c r="E26" s="61">
        <f t="shared" si="0"/>
        <v>17</v>
      </c>
      <c r="F26" s="60">
        <f>VLOOKUP($A26,'Return Data'!$B$7:$R$2292,11,0)</f>
        <v>1.2035</v>
      </c>
      <c r="G26" s="61">
        <f t="shared" si="1"/>
        <v>5</v>
      </c>
      <c r="H26" s="60">
        <f>VLOOKUP($A26,'Return Data'!$B$7:$R$2292,12,0)</f>
        <v>8.1809999999999992</v>
      </c>
      <c r="I26" s="61">
        <f t="shared" si="2"/>
        <v>7</v>
      </c>
      <c r="J26" s="60">
        <f>VLOOKUP($A26,'Return Data'!$B$7:$R$2292,13,0)</f>
        <v>-2.5931000000000002</v>
      </c>
      <c r="K26" s="61">
        <f t="shared" si="3"/>
        <v>13</v>
      </c>
      <c r="L26" s="60">
        <f>VLOOKUP($A26,'Return Data'!$B$7:$R$2292,17,0)</f>
        <v>9.8285999999999998</v>
      </c>
      <c r="M26" s="61">
        <f t="shared" si="4"/>
        <v>6</v>
      </c>
      <c r="N26" s="60"/>
      <c r="O26" s="61"/>
      <c r="P26" s="60"/>
      <c r="Q26" s="61"/>
      <c r="R26" s="60">
        <f>VLOOKUP($A26,'Return Data'!$B$7:$R$2292,16,0)</f>
        <v>12.1478</v>
      </c>
      <c r="S26" s="62">
        <f t="shared" si="7"/>
        <v>14</v>
      </c>
    </row>
    <row r="27" spans="1:19" x14ac:dyDescent="0.3">
      <c r="A27" s="58" t="s">
        <v>787</v>
      </c>
      <c r="B27" s="59">
        <f>VLOOKUP($A27,'Return Data'!$B$7:$R$2292,3,0)</f>
        <v>45014</v>
      </c>
      <c r="C27" s="60">
        <f>VLOOKUP($A27,'Return Data'!$B$7:$R$2292,4,0)</f>
        <v>16.89</v>
      </c>
      <c r="D27" s="60">
        <f>VLOOKUP($A27,'Return Data'!$B$7:$R$2292,10,0)</f>
        <v>-7.5026999999999999</v>
      </c>
      <c r="E27" s="61">
        <f t="shared" si="0"/>
        <v>18</v>
      </c>
      <c r="F27" s="60">
        <f>VLOOKUP($A27,'Return Data'!$B$7:$R$2292,11,0)</f>
        <v>-2.9868000000000001</v>
      </c>
      <c r="G27" s="61">
        <f t="shared" si="1"/>
        <v>14</v>
      </c>
      <c r="H27" s="60">
        <f>VLOOKUP($A27,'Return Data'!$B$7:$R$2292,12,0)</f>
        <v>4.9067999999999996</v>
      </c>
      <c r="I27" s="61">
        <f t="shared" si="2"/>
        <v>17</v>
      </c>
      <c r="J27" s="60">
        <f>VLOOKUP($A27,'Return Data'!$B$7:$R$2292,13,0)</f>
        <v>-2.1436999999999999</v>
      </c>
      <c r="K27" s="61">
        <f t="shared" si="3"/>
        <v>11</v>
      </c>
      <c r="L27" s="60">
        <f>VLOOKUP($A27,'Return Data'!$B$7:$R$2292,17,0)</f>
        <v>8.3033999999999999</v>
      </c>
      <c r="M27" s="61">
        <f t="shared" si="4"/>
        <v>12</v>
      </c>
      <c r="N27" s="60">
        <f>VLOOKUP($A27,'Return Data'!$B$7:$R$2292,14,0)</f>
        <v>25.4223</v>
      </c>
      <c r="O27" s="61">
        <f>RANK(N27,N$8:N$27,0)</f>
        <v>9</v>
      </c>
      <c r="P27" s="60"/>
      <c r="Q27" s="61"/>
      <c r="R27" s="60">
        <f>VLOOKUP($A27,'Return Data'!$B$7:$R$2292,16,0)</f>
        <v>15.4452</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-6.1522650000000016</v>
      </c>
      <c r="E29" s="69"/>
      <c r="F29" s="70">
        <f>AVERAGE(F8:F27)</f>
        <v>-1.5786549999999999</v>
      </c>
      <c r="G29" s="69"/>
      <c r="H29" s="70">
        <f>AVERAGE(H8:H27)</f>
        <v>7.3244550000000004</v>
      </c>
      <c r="I29" s="69"/>
      <c r="J29" s="70">
        <f>AVERAGE(J8:J27)</f>
        <v>-1.7409600000000001</v>
      </c>
      <c r="K29" s="69"/>
      <c r="L29" s="70">
        <f>AVERAGE(L8:L27)</f>
        <v>8.6773000000000025</v>
      </c>
      <c r="M29" s="69"/>
      <c r="N29" s="70">
        <f>AVERAGE(N8:N27)</f>
        <v>25.259615789473688</v>
      </c>
      <c r="O29" s="69"/>
      <c r="P29" s="70">
        <f>AVERAGE(P8:P27)</f>
        <v>9.9397466666666663</v>
      </c>
      <c r="Q29" s="69"/>
      <c r="R29" s="70">
        <f>AVERAGE(R8:R27)</f>
        <v>11.999599999999997</v>
      </c>
      <c r="S29" s="71"/>
    </row>
    <row r="30" spans="1:19" x14ac:dyDescent="0.3">
      <c r="A30" s="68" t="s">
        <v>28</v>
      </c>
      <c r="B30" s="69"/>
      <c r="C30" s="69"/>
      <c r="D30" s="70">
        <f>MIN(D8:D27)</f>
        <v>-9.1620000000000008</v>
      </c>
      <c r="E30" s="69"/>
      <c r="F30" s="70">
        <f>MIN(F8:F27)</f>
        <v>-9.7768999999999995</v>
      </c>
      <c r="G30" s="69"/>
      <c r="H30" s="70">
        <f>MIN(H8:H27)</f>
        <v>-1.7472000000000001</v>
      </c>
      <c r="I30" s="69"/>
      <c r="J30" s="70">
        <f>MIN(J8:J27)</f>
        <v>-15.7735</v>
      </c>
      <c r="K30" s="69"/>
      <c r="L30" s="70">
        <f>MIN(L8:L27)</f>
        <v>-1.6331</v>
      </c>
      <c r="M30" s="69"/>
      <c r="N30" s="70">
        <f>MIN(N8:N27)</f>
        <v>14.591699999999999</v>
      </c>
      <c r="O30" s="69"/>
      <c r="P30" s="70">
        <f>MIN(P8:P27)</f>
        <v>5.4101999999999997</v>
      </c>
      <c r="Q30" s="69"/>
      <c r="R30" s="70">
        <f>MIN(R8:R27)</f>
        <v>1.0309999999999999</v>
      </c>
      <c r="S30" s="71"/>
    </row>
    <row r="31" spans="1:19" ht="15" thickBot="1" x14ac:dyDescent="0.35">
      <c r="A31" s="72" t="s">
        <v>29</v>
      </c>
      <c r="B31" s="73"/>
      <c r="C31" s="73"/>
      <c r="D31" s="74">
        <f>MAX(D8:D27)</f>
        <v>-3.2486000000000002</v>
      </c>
      <c r="E31" s="73"/>
      <c r="F31" s="74">
        <f>MAX(F8:F27)</f>
        <v>4.1725000000000003</v>
      </c>
      <c r="G31" s="73"/>
      <c r="H31" s="74">
        <f>MAX(H8:H27)</f>
        <v>16.5076</v>
      </c>
      <c r="I31" s="73"/>
      <c r="J31" s="74">
        <f>MAX(J8:J27)</f>
        <v>13.1014</v>
      </c>
      <c r="K31" s="73"/>
      <c r="L31" s="74">
        <f>MAX(L8:L27)</f>
        <v>21.781700000000001</v>
      </c>
      <c r="M31" s="73"/>
      <c r="N31" s="74">
        <f>MAX(N8:N27)</f>
        <v>35.572699999999998</v>
      </c>
      <c r="O31" s="73"/>
      <c r="P31" s="74">
        <f>MAX(P8:P27)</f>
        <v>16.287500000000001</v>
      </c>
      <c r="Q31" s="73"/>
      <c r="R31" s="74">
        <f>MAX(R8:R27)</f>
        <v>18.108799999999999</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45014</v>
      </c>
      <c r="C8" s="60">
        <f>VLOOKUP($A8,'Return Data'!$B$7:$R$2292,4,0)</f>
        <v>54.054499999999997</v>
      </c>
      <c r="D8" s="60">
        <f>VLOOKUP($A8,'Return Data'!$B$7:$R$2292,10,0)</f>
        <v>-5.5452000000000004</v>
      </c>
      <c r="E8" s="61">
        <f t="shared" ref="E8:E28" si="0">RANK(D8,D$8:D$28,0)</f>
        <v>21</v>
      </c>
      <c r="F8" s="60">
        <f>VLOOKUP($A8,'Return Data'!$B$7:$R$2292,11,0)</f>
        <v>-4.5746000000000002</v>
      </c>
      <c r="G8" s="61">
        <f t="shared" ref="G8:G28" si="1">RANK(F8,F$8:F$28,0)</f>
        <v>17</v>
      </c>
      <c r="H8" s="60">
        <f>VLOOKUP($A8,'Return Data'!$B$7:$R$2292,12,0)</f>
        <v>6.1219999999999999</v>
      </c>
      <c r="I8" s="61">
        <f t="shared" ref="I8:I28" si="2">RANK(H8,H$8:H$28,0)</f>
        <v>19</v>
      </c>
      <c r="J8" s="60">
        <f>VLOOKUP($A8,'Return Data'!$B$7:$R$2292,13,0)</f>
        <v>-3.3946000000000001</v>
      </c>
      <c r="K8" s="61">
        <f t="shared" ref="K8:K28" si="3">RANK(J8,J$8:J$28,0)</f>
        <v>21</v>
      </c>
      <c r="L8" s="60">
        <f>VLOOKUP($A8,'Return Data'!$B$7:$R$2292,17,0)</f>
        <v>9.0626999999999995</v>
      </c>
      <c r="M8" s="61">
        <f t="shared" ref="M8:M28" si="4">RANK(L8,L$8:L$28,0)</f>
        <v>20</v>
      </c>
      <c r="N8" s="60">
        <f>VLOOKUP($A8,'Return Data'!$B$7:$R$2292,14,0)</f>
        <v>35.539700000000003</v>
      </c>
      <c r="O8" s="61">
        <f>RANK(N8,N$8:N$28,0)</f>
        <v>19</v>
      </c>
      <c r="P8" s="60">
        <f>VLOOKUP($A8,'Return Data'!$B$7:$R$2292,15,0)</f>
        <v>5.1306000000000003</v>
      </c>
      <c r="Q8" s="61">
        <f>RANK(P8,P$8:P$28,0)</f>
        <v>14</v>
      </c>
      <c r="R8" s="60">
        <f>VLOOKUP($A8,'Return Data'!$B$7:$R$2292,16,0)</f>
        <v>14.6953</v>
      </c>
      <c r="S8" s="62">
        <f t="shared" ref="S8:S28" si="5">RANK(R8,R$8:R$28,0)</f>
        <v>18</v>
      </c>
    </row>
    <row r="9" spans="1:20" x14ac:dyDescent="0.3">
      <c r="A9" s="58" t="s">
        <v>1265</v>
      </c>
      <c r="B9" s="59">
        <f>VLOOKUP($A9,'Return Data'!$B$7:$R$2292,3,0)</f>
        <v>45014</v>
      </c>
      <c r="C9" s="60">
        <f>VLOOKUP($A9,'Return Data'!$B$7:$R$2292,4,0)</f>
        <v>68.5</v>
      </c>
      <c r="D9" s="60">
        <f>VLOOKUP($A9,'Return Data'!$B$7:$R$2292,10,0)</f>
        <v>-3.8866000000000001</v>
      </c>
      <c r="E9" s="61">
        <f t="shared" si="0"/>
        <v>11</v>
      </c>
      <c r="F9" s="60">
        <f>VLOOKUP($A9,'Return Data'!$B$7:$R$2292,11,0)</f>
        <v>-2.1288999999999998</v>
      </c>
      <c r="G9" s="61">
        <f t="shared" si="1"/>
        <v>12</v>
      </c>
      <c r="H9" s="60">
        <f>VLOOKUP($A9,'Return Data'!$B$7:$R$2292,12,0)</f>
        <v>9.7228999999999992</v>
      </c>
      <c r="I9" s="61">
        <f t="shared" si="2"/>
        <v>13</v>
      </c>
      <c r="J9" s="60">
        <f>VLOOKUP($A9,'Return Data'!$B$7:$R$2292,13,0)</f>
        <v>1.3613</v>
      </c>
      <c r="K9" s="61">
        <f t="shared" si="3"/>
        <v>13</v>
      </c>
      <c r="L9" s="60">
        <f>VLOOKUP($A9,'Return Data'!$B$7:$R$2292,17,0)</f>
        <v>20.849599999999999</v>
      </c>
      <c r="M9" s="61">
        <f t="shared" si="4"/>
        <v>8</v>
      </c>
      <c r="N9" s="60">
        <f>VLOOKUP($A9,'Return Data'!$B$7:$R$2292,14,0)</f>
        <v>37.786700000000003</v>
      </c>
      <c r="O9" s="61">
        <f>RANK(N9,N$8:N$28,0)</f>
        <v>18</v>
      </c>
      <c r="P9" s="60">
        <f>VLOOKUP($A9,'Return Data'!$B$7:$R$2292,15,0)</f>
        <v>18.898700000000002</v>
      </c>
      <c r="Q9" s="61">
        <f>RANK(P9,P$8:P$28,0)</f>
        <v>2</v>
      </c>
      <c r="R9" s="60">
        <f>VLOOKUP($A9,'Return Data'!$B$7:$R$2292,16,0)</f>
        <v>22.893699999999999</v>
      </c>
      <c r="S9" s="62">
        <f t="shared" si="5"/>
        <v>8</v>
      </c>
    </row>
    <row r="10" spans="1:20" x14ac:dyDescent="0.3">
      <c r="A10" s="58" t="s">
        <v>2074</v>
      </c>
      <c r="B10" s="59">
        <f>VLOOKUP($A10,'Return Data'!$B$7:$R$2292,3,0)</f>
        <v>45014</v>
      </c>
      <c r="C10" s="60">
        <f>VLOOKUP($A10,'Return Data'!$B$7:$R$2292,4,0)</f>
        <v>21.129000000000001</v>
      </c>
      <c r="D10" s="60">
        <f>VLOOKUP($A10,'Return Data'!$B$7:$R$2292,10,0)</f>
        <v>-4.9569999999999999</v>
      </c>
      <c r="E10" s="61">
        <f t="shared" si="0"/>
        <v>17</v>
      </c>
      <c r="F10" s="60">
        <f>VLOOKUP($A10,'Return Data'!$B$7:$R$2292,11,0)</f>
        <v>-4.8285999999999998</v>
      </c>
      <c r="G10" s="61">
        <f t="shared" si="1"/>
        <v>19</v>
      </c>
      <c r="H10" s="60">
        <f>VLOOKUP($A10,'Return Data'!$B$7:$R$2292,12,0)</f>
        <v>6.1759000000000004</v>
      </c>
      <c r="I10" s="61">
        <f t="shared" si="2"/>
        <v>18</v>
      </c>
      <c r="J10" s="60">
        <f>VLOOKUP($A10,'Return Data'!$B$7:$R$2292,13,0)</f>
        <v>-2.4064999999999999</v>
      </c>
      <c r="K10" s="61">
        <f t="shared" si="3"/>
        <v>20</v>
      </c>
      <c r="L10" s="60">
        <f>VLOOKUP($A10,'Return Data'!$B$7:$R$2292,17,0)</f>
        <v>14.037000000000001</v>
      </c>
      <c r="M10" s="61">
        <f t="shared" si="4"/>
        <v>19</v>
      </c>
      <c r="N10" s="60"/>
      <c r="O10" s="61"/>
      <c r="P10" s="60"/>
      <c r="Q10" s="61"/>
      <c r="R10" s="60">
        <f>VLOOKUP($A10,'Return Data'!$B$7:$R$2292,16,0)</f>
        <v>27.386900000000001</v>
      </c>
      <c r="S10" s="62">
        <f t="shared" si="5"/>
        <v>1</v>
      </c>
    </row>
    <row r="11" spans="1:20" x14ac:dyDescent="0.3">
      <c r="A11" s="58" t="s">
        <v>1909</v>
      </c>
      <c r="B11" s="59">
        <f>VLOOKUP($A11,'Return Data'!$B$7:$R$2292,3,0)</f>
        <v>45014</v>
      </c>
      <c r="C11" s="60">
        <f>VLOOKUP($A11,'Return Data'!$B$7:$R$2292,4,0)</f>
        <v>27.17</v>
      </c>
      <c r="D11" s="60">
        <f>VLOOKUP($A11,'Return Data'!$B$7:$R$2292,10,0)</f>
        <v>-5.0663999999999998</v>
      </c>
      <c r="E11" s="61">
        <f t="shared" si="0"/>
        <v>19</v>
      </c>
      <c r="F11" s="60">
        <f>VLOOKUP($A11,'Return Data'!$B$7:$R$2292,11,0)</f>
        <v>-4.7000999999999999</v>
      </c>
      <c r="G11" s="61">
        <f t="shared" si="1"/>
        <v>18</v>
      </c>
      <c r="H11" s="60">
        <f>VLOOKUP($A11,'Return Data'!$B$7:$R$2292,12,0)</f>
        <v>10.4472</v>
      </c>
      <c r="I11" s="61">
        <f t="shared" si="2"/>
        <v>12</v>
      </c>
      <c r="J11" s="60">
        <f>VLOOKUP($A11,'Return Data'!$B$7:$R$2292,13,0)</f>
        <v>-1.4509000000000001</v>
      </c>
      <c r="K11" s="61">
        <f t="shared" si="3"/>
        <v>18</v>
      </c>
      <c r="L11" s="60">
        <f>VLOOKUP($A11,'Return Data'!$B$7:$R$2292,17,0)</f>
        <v>20.190100000000001</v>
      </c>
      <c r="M11" s="61">
        <f t="shared" si="4"/>
        <v>11</v>
      </c>
      <c r="N11" s="60">
        <f>VLOOKUP($A11,'Return Data'!$B$7:$R$2292,14,0)</f>
        <v>43.8474</v>
      </c>
      <c r="O11" s="61">
        <f t="shared" ref="O11:O20" si="6">RANK(N11,N$8:N$28,0)</f>
        <v>10</v>
      </c>
      <c r="P11" s="60"/>
      <c r="Q11" s="61"/>
      <c r="R11" s="60">
        <f>VLOOKUP($A11,'Return Data'!$B$7:$R$2292,16,0)</f>
        <v>26.328299999999999</v>
      </c>
      <c r="S11" s="62">
        <f t="shared" si="5"/>
        <v>2</v>
      </c>
    </row>
    <row r="12" spans="1:20" x14ac:dyDescent="0.3">
      <c r="A12" s="58" t="s">
        <v>1267</v>
      </c>
      <c r="B12" s="59">
        <f>VLOOKUP($A12,'Return Data'!$B$7:$R$2292,3,0)</f>
        <v>45014</v>
      </c>
      <c r="C12" s="60">
        <f>VLOOKUP($A12,'Return Data'!$B$7:$R$2292,4,0)</f>
        <v>25.01</v>
      </c>
      <c r="D12" s="60">
        <f>VLOOKUP($A12,'Return Data'!$B$7:$R$2292,10,0)</f>
        <v>-4.6875</v>
      </c>
      <c r="E12" s="61">
        <f t="shared" si="0"/>
        <v>15</v>
      </c>
      <c r="F12" s="60">
        <f>VLOOKUP($A12,'Return Data'!$B$7:$R$2292,11,0)</f>
        <v>-2.7227000000000001</v>
      </c>
      <c r="G12" s="61">
        <f t="shared" si="1"/>
        <v>13</v>
      </c>
      <c r="H12" s="60">
        <f>VLOOKUP($A12,'Return Data'!$B$7:$R$2292,12,0)</f>
        <v>8.5503</v>
      </c>
      <c r="I12" s="61">
        <f t="shared" si="2"/>
        <v>15</v>
      </c>
      <c r="J12" s="60">
        <f>VLOOKUP($A12,'Return Data'!$B$7:$R$2292,13,0)</f>
        <v>-0.98970000000000002</v>
      </c>
      <c r="K12" s="61">
        <f t="shared" si="3"/>
        <v>16</v>
      </c>
      <c r="L12" s="60">
        <f>VLOOKUP($A12,'Return Data'!$B$7:$R$2292,17,0)</f>
        <v>26.0137</v>
      </c>
      <c r="M12" s="61">
        <f t="shared" si="4"/>
        <v>4</v>
      </c>
      <c r="N12" s="60">
        <f>VLOOKUP($A12,'Return Data'!$B$7:$R$2292,14,0)</f>
        <v>49.026800000000001</v>
      </c>
      <c r="O12" s="61">
        <f t="shared" si="6"/>
        <v>3</v>
      </c>
      <c r="P12" s="60"/>
      <c r="Q12" s="61"/>
      <c r="R12" s="60">
        <f>VLOOKUP($A12,'Return Data'!$B$7:$R$2292,16,0)</f>
        <v>24.934100000000001</v>
      </c>
      <c r="S12" s="62">
        <f t="shared" si="5"/>
        <v>4</v>
      </c>
    </row>
    <row r="13" spans="1:20" x14ac:dyDescent="0.3">
      <c r="A13" s="58" t="s">
        <v>1269</v>
      </c>
      <c r="B13" s="59">
        <f>VLOOKUP($A13,'Return Data'!$B$7:$R$2292,3,0)</f>
        <v>45014</v>
      </c>
      <c r="C13" s="60">
        <f>VLOOKUP($A13,'Return Data'!$B$7:$R$2292,4,0)</f>
        <v>115.709</v>
      </c>
      <c r="D13" s="60">
        <f>VLOOKUP($A13,'Return Data'!$B$7:$R$2292,10,0)</f>
        <v>-4.5800999999999998</v>
      </c>
      <c r="E13" s="61">
        <f t="shared" si="0"/>
        <v>14</v>
      </c>
      <c r="F13" s="60">
        <f>VLOOKUP($A13,'Return Data'!$B$7:$R$2292,11,0)</f>
        <v>-3.3494999999999999</v>
      </c>
      <c r="G13" s="61">
        <f t="shared" si="1"/>
        <v>14</v>
      </c>
      <c r="H13" s="60">
        <f>VLOOKUP($A13,'Return Data'!$B$7:$R$2292,12,0)</f>
        <v>8.0170999999999992</v>
      </c>
      <c r="I13" s="61">
        <f t="shared" si="2"/>
        <v>17</v>
      </c>
      <c r="J13" s="60">
        <f>VLOOKUP($A13,'Return Data'!$B$7:$R$2292,13,0)</f>
        <v>-0.81859999999999999</v>
      </c>
      <c r="K13" s="61">
        <f t="shared" si="3"/>
        <v>15</v>
      </c>
      <c r="L13" s="60">
        <f>VLOOKUP($A13,'Return Data'!$B$7:$R$2292,17,0)</f>
        <v>18.516999999999999</v>
      </c>
      <c r="M13" s="61">
        <f t="shared" si="4"/>
        <v>14</v>
      </c>
      <c r="N13" s="60">
        <f>VLOOKUP($A13,'Return Data'!$B$7:$R$2292,14,0)</f>
        <v>41.6175</v>
      </c>
      <c r="O13" s="61">
        <f t="shared" si="6"/>
        <v>12</v>
      </c>
      <c r="P13" s="60">
        <f>VLOOKUP($A13,'Return Data'!$B$7:$R$2292,15,0)</f>
        <v>12.3187</v>
      </c>
      <c r="Q13" s="61">
        <f>RANK(P13,P$8:P$28,0)</f>
        <v>10</v>
      </c>
      <c r="R13" s="60">
        <f>VLOOKUP($A13,'Return Data'!$B$7:$R$2292,16,0)</f>
        <v>20.225999999999999</v>
      </c>
      <c r="S13" s="62">
        <f t="shared" si="5"/>
        <v>9</v>
      </c>
    </row>
    <row r="14" spans="1:20" x14ac:dyDescent="0.3">
      <c r="A14" s="58" t="s">
        <v>1271</v>
      </c>
      <c r="B14" s="59">
        <f>VLOOKUP($A14,'Return Data'!$B$7:$R$2292,3,0)</f>
        <v>45014</v>
      </c>
      <c r="C14" s="60">
        <f>VLOOKUP($A14,'Return Data'!$B$7:$R$2292,4,0)</f>
        <v>25.806000000000001</v>
      </c>
      <c r="D14" s="60">
        <f>VLOOKUP($A14,'Return Data'!$B$7:$R$2292,10,0)</f>
        <v>-3.9097</v>
      </c>
      <c r="E14" s="61">
        <f t="shared" si="0"/>
        <v>12</v>
      </c>
      <c r="F14" s="60">
        <f>VLOOKUP($A14,'Return Data'!$B$7:$R$2292,11,0)</f>
        <v>-1.8559000000000001</v>
      </c>
      <c r="G14" s="61">
        <f t="shared" si="1"/>
        <v>11</v>
      </c>
      <c r="H14" s="60">
        <f>VLOOKUP($A14,'Return Data'!$B$7:$R$2292,12,0)</f>
        <v>12.0733</v>
      </c>
      <c r="I14" s="61">
        <f t="shared" si="2"/>
        <v>9</v>
      </c>
      <c r="J14" s="60">
        <f>VLOOKUP($A14,'Return Data'!$B$7:$R$2292,13,0)</f>
        <v>2.4780000000000002</v>
      </c>
      <c r="K14" s="61">
        <f t="shared" si="3"/>
        <v>11</v>
      </c>
      <c r="L14" s="60">
        <f>VLOOKUP($A14,'Return Data'!$B$7:$R$2292,17,0)</f>
        <v>19.87</v>
      </c>
      <c r="M14" s="61">
        <f t="shared" si="4"/>
        <v>12</v>
      </c>
      <c r="N14" s="60">
        <f>VLOOKUP($A14,'Return Data'!$B$7:$R$2292,14,0)</f>
        <v>44.724499999999999</v>
      </c>
      <c r="O14" s="61">
        <f t="shared" si="6"/>
        <v>9</v>
      </c>
      <c r="P14" s="60"/>
      <c r="Q14" s="61"/>
      <c r="R14" s="60">
        <f>VLOOKUP($A14,'Return Data'!$B$7:$R$2292,16,0)</f>
        <v>25.734999999999999</v>
      </c>
      <c r="S14" s="62">
        <f t="shared" si="5"/>
        <v>3</v>
      </c>
    </row>
    <row r="15" spans="1:20" x14ac:dyDescent="0.3">
      <c r="A15" s="58" t="s">
        <v>1274</v>
      </c>
      <c r="B15" s="59">
        <f>VLOOKUP($A15,'Return Data'!$B$7:$R$2292,3,0)</f>
        <v>45014</v>
      </c>
      <c r="C15" s="60">
        <f>VLOOKUP($A15,'Return Data'!$B$7:$R$2292,4,0)</f>
        <v>105.7169</v>
      </c>
      <c r="D15" s="60">
        <f>VLOOKUP($A15,'Return Data'!$B$7:$R$2292,10,0)</f>
        <v>-1.23E-2</v>
      </c>
      <c r="E15" s="61">
        <f t="shared" si="0"/>
        <v>1</v>
      </c>
      <c r="F15" s="60">
        <f>VLOOKUP($A15,'Return Data'!$B$7:$R$2292,11,0)</f>
        <v>4.7022000000000004</v>
      </c>
      <c r="G15" s="61">
        <f t="shared" si="1"/>
        <v>2</v>
      </c>
      <c r="H15" s="60">
        <f>VLOOKUP($A15,'Return Data'!$B$7:$R$2292,12,0)</f>
        <v>19.989799999999999</v>
      </c>
      <c r="I15" s="61">
        <f t="shared" si="2"/>
        <v>3</v>
      </c>
      <c r="J15" s="60">
        <f>VLOOKUP($A15,'Return Data'!$B$7:$R$2292,13,0)</f>
        <v>9.6327999999999996</v>
      </c>
      <c r="K15" s="61">
        <f t="shared" si="3"/>
        <v>3</v>
      </c>
      <c r="L15" s="60">
        <f>VLOOKUP($A15,'Return Data'!$B$7:$R$2292,17,0)</f>
        <v>20.846399999999999</v>
      </c>
      <c r="M15" s="61">
        <f t="shared" si="4"/>
        <v>9</v>
      </c>
      <c r="N15" s="60">
        <f>VLOOKUP($A15,'Return Data'!$B$7:$R$2292,14,0)</f>
        <v>42.550899999999999</v>
      </c>
      <c r="O15" s="61">
        <f t="shared" si="6"/>
        <v>11</v>
      </c>
      <c r="P15" s="60">
        <f>VLOOKUP($A15,'Return Data'!$B$7:$R$2292,15,0)</f>
        <v>11.1097</v>
      </c>
      <c r="Q15" s="61">
        <f>RANK(P15,P$8:P$28,0)</f>
        <v>12</v>
      </c>
      <c r="R15" s="60">
        <f>VLOOKUP($A15,'Return Data'!$B$7:$R$2292,16,0)</f>
        <v>19.393699999999999</v>
      </c>
      <c r="S15" s="62">
        <f t="shared" si="5"/>
        <v>12</v>
      </c>
    </row>
    <row r="16" spans="1:20" x14ac:dyDescent="0.3">
      <c r="A16" s="58" t="s">
        <v>1275</v>
      </c>
      <c r="B16" s="59">
        <f>VLOOKUP($A16,'Return Data'!$B$7:$R$2292,3,0)</f>
        <v>45014</v>
      </c>
      <c r="C16" s="60">
        <f>VLOOKUP($A16,'Return Data'!$B$7:$R$2292,4,0)</f>
        <v>87.837999999999994</v>
      </c>
      <c r="D16" s="60">
        <f>VLOOKUP($A16,'Return Data'!$B$7:$R$2292,10,0)</f>
        <v>-0.21920000000000001</v>
      </c>
      <c r="E16" s="61">
        <f t="shared" si="0"/>
        <v>2</v>
      </c>
      <c r="F16" s="60">
        <f>VLOOKUP($A16,'Return Data'!$B$7:$R$2292,11,0)</f>
        <v>6.0692000000000004</v>
      </c>
      <c r="G16" s="61">
        <f t="shared" si="1"/>
        <v>1</v>
      </c>
      <c r="H16" s="60">
        <f>VLOOKUP($A16,'Return Data'!$B$7:$R$2292,12,0)</f>
        <v>22.519600000000001</v>
      </c>
      <c r="I16" s="61">
        <f t="shared" si="2"/>
        <v>1</v>
      </c>
      <c r="J16" s="60">
        <f>VLOOKUP($A16,'Return Data'!$B$7:$R$2292,13,0)</f>
        <v>12.8399</v>
      </c>
      <c r="K16" s="61">
        <f t="shared" si="3"/>
        <v>2</v>
      </c>
      <c r="L16" s="60">
        <f>VLOOKUP($A16,'Return Data'!$B$7:$R$2292,17,0)</f>
        <v>24.587499999999999</v>
      </c>
      <c r="M16" s="61">
        <f t="shared" si="4"/>
        <v>6</v>
      </c>
      <c r="N16" s="60">
        <f>VLOOKUP($A16,'Return Data'!$B$7:$R$2292,14,0)</f>
        <v>46.216000000000001</v>
      </c>
      <c r="O16" s="61">
        <f t="shared" si="6"/>
        <v>6</v>
      </c>
      <c r="P16" s="60">
        <f>VLOOKUP($A16,'Return Data'!$B$7:$R$2292,15,0)</f>
        <v>13.4901</v>
      </c>
      <c r="Q16" s="61">
        <f>RANK(P16,P$8:P$28,0)</f>
        <v>7</v>
      </c>
      <c r="R16" s="60">
        <f>VLOOKUP($A16,'Return Data'!$B$7:$R$2292,16,0)</f>
        <v>18.1511</v>
      </c>
      <c r="S16" s="62">
        <f t="shared" si="5"/>
        <v>14</v>
      </c>
    </row>
    <row r="17" spans="1:19" x14ac:dyDescent="0.3">
      <c r="A17" s="102" t="s">
        <v>1978</v>
      </c>
      <c r="B17" s="59">
        <f>VLOOKUP($A17,'Return Data'!$B$7:$R$2292,3,0)</f>
        <v>45014</v>
      </c>
      <c r="C17" s="60">
        <f>VLOOKUP($A17,'Return Data'!$B$7:$R$2292,4,0)</f>
        <v>50.397500000000001</v>
      </c>
      <c r="D17" s="60">
        <f>VLOOKUP($A17,'Return Data'!$B$7:$R$2292,10,0)</f>
        <v>-0.52110000000000001</v>
      </c>
      <c r="E17" s="61">
        <f t="shared" si="0"/>
        <v>3</v>
      </c>
      <c r="F17" s="60">
        <f>VLOOKUP($A17,'Return Data'!$B$7:$R$2292,11,0)</f>
        <v>0.86760000000000004</v>
      </c>
      <c r="G17" s="61">
        <f t="shared" si="1"/>
        <v>7</v>
      </c>
      <c r="H17" s="60">
        <f>VLOOKUP($A17,'Return Data'!$B$7:$R$2292,12,0)</f>
        <v>13.841200000000001</v>
      </c>
      <c r="I17" s="61">
        <f t="shared" si="2"/>
        <v>7</v>
      </c>
      <c r="J17" s="60">
        <f>VLOOKUP($A17,'Return Data'!$B$7:$R$2292,13,0)</f>
        <v>5.1196000000000002</v>
      </c>
      <c r="K17" s="61">
        <f t="shared" si="3"/>
        <v>9</v>
      </c>
      <c r="L17" s="60">
        <f>VLOOKUP($A17,'Return Data'!$B$7:$R$2292,17,0)</f>
        <v>26.528500000000001</v>
      </c>
      <c r="M17" s="61">
        <f t="shared" si="4"/>
        <v>3</v>
      </c>
      <c r="N17" s="60">
        <f>VLOOKUP($A17,'Return Data'!$B$7:$R$2292,14,0)</f>
        <v>47.5608</v>
      </c>
      <c r="O17" s="61">
        <f t="shared" si="6"/>
        <v>4</v>
      </c>
      <c r="P17" s="60">
        <f>VLOOKUP($A17,'Return Data'!$B$7:$R$2292,15,0)</f>
        <v>12.813000000000001</v>
      </c>
      <c r="Q17" s="61">
        <f>RANK(P17,P$8:P$28,0)</f>
        <v>8</v>
      </c>
      <c r="R17" s="60">
        <f>VLOOKUP($A17,'Return Data'!$B$7:$R$2292,16,0)</f>
        <v>19.965499999999999</v>
      </c>
      <c r="S17" s="62">
        <f t="shared" si="5"/>
        <v>11</v>
      </c>
    </row>
    <row r="18" spans="1:19" x14ac:dyDescent="0.3">
      <c r="A18" s="58" t="s">
        <v>1280</v>
      </c>
      <c r="B18" s="59">
        <f>VLOOKUP($A18,'Return Data'!$B$7:$R$2292,3,0)</f>
        <v>45014</v>
      </c>
      <c r="C18" s="60">
        <f>VLOOKUP($A18,'Return Data'!$B$7:$R$2292,4,0)</f>
        <v>56.9</v>
      </c>
      <c r="D18" s="60">
        <f>VLOOKUP($A18,'Return Data'!$B$7:$R$2292,10,0)</f>
        <v>-3.0663999999999998</v>
      </c>
      <c r="E18" s="61">
        <f t="shared" si="0"/>
        <v>8</v>
      </c>
      <c r="F18" s="60">
        <f>VLOOKUP($A18,'Return Data'!$B$7:$R$2292,11,0)</f>
        <v>-1.6932</v>
      </c>
      <c r="G18" s="61">
        <f t="shared" si="1"/>
        <v>10</v>
      </c>
      <c r="H18" s="60">
        <f>VLOOKUP($A18,'Return Data'!$B$7:$R$2292,12,0)</f>
        <v>8.5464000000000002</v>
      </c>
      <c r="I18" s="61">
        <f t="shared" si="2"/>
        <v>16</v>
      </c>
      <c r="J18" s="60">
        <f>VLOOKUP($A18,'Return Data'!$B$7:$R$2292,13,0)</f>
        <v>5.3704000000000001</v>
      </c>
      <c r="K18" s="61">
        <f t="shared" si="3"/>
        <v>8</v>
      </c>
      <c r="L18" s="60">
        <f>VLOOKUP($A18,'Return Data'!$B$7:$R$2292,17,0)</f>
        <v>21.4727</v>
      </c>
      <c r="M18" s="61">
        <f t="shared" si="4"/>
        <v>7</v>
      </c>
      <c r="N18" s="60">
        <f>VLOOKUP($A18,'Return Data'!$B$7:$R$2292,14,0)</f>
        <v>44.835099999999997</v>
      </c>
      <c r="O18" s="61">
        <f t="shared" si="6"/>
        <v>8</v>
      </c>
      <c r="P18" s="60">
        <f>VLOOKUP($A18,'Return Data'!$B$7:$R$2292,15,0)</f>
        <v>14.7318</v>
      </c>
      <c r="Q18" s="61">
        <f>RANK(P18,P$8:P$28,0)</f>
        <v>6</v>
      </c>
      <c r="R18" s="60">
        <f>VLOOKUP($A18,'Return Data'!$B$7:$R$2292,16,0)</f>
        <v>16.141999999999999</v>
      </c>
      <c r="S18" s="62">
        <f t="shared" si="5"/>
        <v>15</v>
      </c>
    </row>
    <row r="19" spans="1:19" x14ac:dyDescent="0.3">
      <c r="A19" s="58" t="s">
        <v>1282</v>
      </c>
      <c r="B19" s="59">
        <f>VLOOKUP($A19,'Return Data'!$B$7:$R$2292,3,0)</f>
        <v>45014</v>
      </c>
      <c r="C19" s="60">
        <f>VLOOKUP($A19,'Return Data'!$B$7:$R$2292,4,0)</f>
        <v>18.79</v>
      </c>
      <c r="D19" s="60">
        <f>VLOOKUP($A19,'Return Data'!$B$7:$R$2292,10,0)</f>
        <v>-4.5224000000000002</v>
      </c>
      <c r="E19" s="61">
        <f t="shared" si="0"/>
        <v>13</v>
      </c>
      <c r="F19" s="60">
        <f>VLOOKUP($A19,'Return Data'!$B$7:$R$2292,11,0)</f>
        <v>-5.3400999999999996</v>
      </c>
      <c r="G19" s="61">
        <f t="shared" si="1"/>
        <v>20</v>
      </c>
      <c r="H19" s="60">
        <f>VLOOKUP($A19,'Return Data'!$B$7:$R$2292,12,0)</f>
        <v>8.8643999999999998</v>
      </c>
      <c r="I19" s="61">
        <f t="shared" si="2"/>
        <v>14</v>
      </c>
      <c r="J19" s="60">
        <f>VLOOKUP($A19,'Return Data'!$B$7:$R$2292,13,0)</f>
        <v>0.53500000000000003</v>
      </c>
      <c r="K19" s="61">
        <f t="shared" si="3"/>
        <v>14</v>
      </c>
      <c r="L19" s="60">
        <f>VLOOKUP($A19,'Return Data'!$B$7:$R$2292,17,0)</f>
        <v>20.3643</v>
      </c>
      <c r="M19" s="61">
        <f t="shared" si="4"/>
        <v>10</v>
      </c>
      <c r="N19" s="60">
        <f>VLOOKUP($A19,'Return Data'!$B$7:$R$2292,14,0)</f>
        <v>40.171199999999999</v>
      </c>
      <c r="O19" s="61">
        <f t="shared" si="6"/>
        <v>14</v>
      </c>
      <c r="P19" s="60">
        <f>VLOOKUP($A19,'Return Data'!$B$7:$R$2292,15,0)</f>
        <v>12.137700000000001</v>
      </c>
      <c r="Q19" s="61">
        <f>RANK(P19,P$8:P$28,0)</f>
        <v>11</v>
      </c>
      <c r="R19" s="60">
        <f>VLOOKUP($A19,'Return Data'!$B$7:$R$2292,16,0)</f>
        <v>11.5457</v>
      </c>
      <c r="S19" s="62">
        <f t="shared" si="5"/>
        <v>21</v>
      </c>
    </row>
    <row r="20" spans="1:19" x14ac:dyDescent="0.3">
      <c r="A20" s="58" t="s">
        <v>1283</v>
      </c>
      <c r="B20" s="59">
        <f>VLOOKUP($A20,'Return Data'!$B$7:$R$2292,3,0)</f>
        <v>45014</v>
      </c>
      <c r="C20" s="60">
        <f>VLOOKUP($A20,'Return Data'!$B$7:$R$2292,4,0)</f>
        <v>22.41</v>
      </c>
      <c r="D20" s="60">
        <f>VLOOKUP($A20,'Return Data'!$B$7:$R$2292,10,0)</f>
        <v>-2.5228000000000002</v>
      </c>
      <c r="E20" s="61">
        <f t="shared" si="0"/>
        <v>6</v>
      </c>
      <c r="F20" s="60">
        <f>VLOOKUP($A20,'Return Data'!$B$7:$R$2292,11,0)</f>
        <v>-0.22259999999999999</v>
      </c>
      <c r="G20" s="61">
        <f t="shared" si="1"/>
        <v>8</v>
      </c>
      <c r="H20" s="60">
        <f>VLOOKUP($A20,'Return Data'!$B$7:$R$2292,12,0)</f>
        <v>13.8141</v>
      </c>
      <c r="I20" s="61">
        <f t="shared" si="2"/>
        <v>8</v>
      </c>
      <c r="J20" s="60">
        <f>VLOOKUP($A20,'Return Data'!$B$7:$R$2292,13,0)</f>
        <v>3.2719</v>
      </c>
      <c r="K20" s="61">
        <f t="shared" si="3"/>
        <v>10</v>
      </c>
      <c r="L20" s="60">
        <f>VLOOKUP($A20,'Return Data'!$B$7:$R$2292,17,0)</f>
        <v>19.424299999999999</v>
      </c>
      <c r="M20" s="61">
        <f t="shared" si="4"/>
        <v>13</v>
      </c>
      <c r="N20" s="60">
        <f>VLOOKUP($A20,'Return Data'!$B$7:$R$2292,14,0)</f>
        <v>38.391300000000001</v>
      </c>
      <c r="O20" s="61">
        <f t="shared" si="6"/>
        <v>17</v>
      </c>
      <c r="P20" s="60"/>
      <c r="Q20" s="61"/>
      <c r="R20" s="60">
        <f>VLOOKUP($A20,'Return Data'!$B$7:$R$2292,16,0)</f>
        <v>20.060099999999998</v>
      </c>
      <c r="S20" s="62">
        <f t="shared" si="5"/>
        <v>10</v>
      </c>
    </row>
    <row r="21" spans="1:19" x14ac:dyDescent="0.3">
      <c r="A21" s="58" t="s">
        <v>1285</v>
      </c>
      <c r="B21" s="59">
        <f>VLOOKUP($A21,'Return Data'!$B$7:$R$2292,3,0)</f>
        <v>45014</v>
      </c>
      <c r="C21" s="60">
        <f>VLOOKUP($A21,'Return Data'!$B$7:$R$2292,4,0)</f>
        <v>14.956300000000001</v>
      </c>
      <c r="D21" s="60">
        <f>VLOOKUP($A21,'Return Data'!$B$7:$R$2292,10,0)</f>
        <v>-1.4016</v>
      </c>
      <c r="E21" s="61">
        <f t="shared" si="0"/>
        <v>5</v>
      </c>
      <c r="F21" s="60">
        <f>VLOOKUP($A21,'Return Data'!$B$7:$R$2292,11,0)</f>
        <v>1.9266000000000001</v>
      </c>
      <c r="G21" s="61">
        <f t="shared" si="1"/>
        <v>5</v>
      </c>
      <c r="H21" s="60">
        <f>VLOOKUP($A21,'Return Data'!$B$7:$R$2292,12,0)</f>
        <v>15.309200000000001</v>
      </c>
      <c r="I21" s="61">
        <f t="shared" si="2"/>
        <v>6</v>
      </c>
      <c r="J21" s="60">
        <f>VLOOKUP($A21,'Return Data'!$B$7:$R$2292,13,0)</f>
        <v>6.0511999999999997</v>
      </c>
      <c r="K21" s="61">
        <f t="shared" si="3"/>
        <v>7</v>
      </c>
      <c r="L21" s="60">
        <f>VLOOKUP($A21,'Return Data'!$B$7:$R$2292,17,0)</f>
        <v>8.6748999999999992</v>
      </c>
      <c r="M21" s="61">
        <f t="shared" si="4"/>
        <v>21</v>
      </c>
      <c r="N21" s="60"/>
      <c r="O21" s="61"/>
      <c r="P21" s="60"/>
      <c r="Q21" s="61"/>
      <c r="R21" s="60">
        <f>VLOOKUP($A21,'Return Data'!$B$7:$R$2292,16,0)</f>
        <v>13.807700000000001</v>
      </c>
      <c r="S21" s="62">
        <f t="shared" si="5"/>
        <v>19</v>
      </c>
    </row>
    <row r="22" spans="1:19" x14ac:dyDescent="0.3">
      <c r="A22" s="108" t="s">
        <v>1288</v>
      </c>
      <c r="B22" s="59">
        <f>VLOOKUP($A22,'Return Data'!$B$7:$R$2292,3,0)</f>
        <v>45014</v>
      </c>
      <c r="C22" s="60">
        <f>VLOOKUP($A22,'Return Data'!$B$7:$R$2292,4,0)</f>
        <v>177.26599999999999</v>
      </c>
      <c r="D22" s="60">
        <f>VLOOKUP($A22,'Return Data'!$B$7:$R$2292,10,0)</f>
        <v>-3.5129999999999999</v>
      </c>
      <c r="E22" s="61">
        <f t="shared" si="0"/>
        <v>10</v>
      </c>
      <c r="F22" s="60">
        <f>VLOOKUP($A22,'Return Data'!$B$7:$R$2292,11,0)</f>
        <v>-4.4706999999999999</v>
      </c>
      <c r="G22" s="61">
        <f t="shared" si="1"/>
        <v>16</v>
      </c>
      <c r="H22" s="60">
        <f>VLOOKUP($A22,'Return Data'!$B$7:$R$2292,12,0)</f>
        <v>6</v>
      </c>
      <c r="I22" s="61">
        <f t="shared" si="2"/>
        <v>20</v>
      </c>
      <c r="J22" s="60">
        <f>VLOOKUP($A22,'Return Data'!$B$7:$R$2292,13,0)</f>
        <v>-2.1947999999999999</v>
      </c>
      <c r="K22" s="61">
        <f t="shared" si="3"/>
        <v>19</v>
      </c>
      <c r="L22" s="60">
        <f>VLOOKUP($A22,'Return Data'!$B$7:$R$2292,17,0)</f>
        <v>16.6356</v>
      </c>
      <c r="M22" s="61">
        <f t="shared" si="4"/>
        <v>17</v>
      </c>
      <c r="N22" s="60">
        <f>VLOOKUP($A22,'Return Data'!$B$7:$R$2292,14,0)</f>
        <v>45.806199999999997</v>
      </c>
      <c r="O22" s="61">
        <f t="shared" ref="O22:O28" si="7">RANK(N22,N$8:N$28,0)</f>
        <v>7</v>
      </c>
      <c r="P22" s="60">
        <f>VLOOKUP($A22,'Return Data'!$B$7:$R$2292,15,0)</f>
        <v>16.549099999999999</v>
      </c>
      <c r="Q22" s="61">
        <f>RANK(P22,P$8:P$28,0)</f>
        <v>4</v>
      </c>
      <c r="R22" s="60">
        <f>VLOOKUP($A22,'Return Data'!$B$7:$R$2292,16,0)</f>
        <v>18.773299999999999</v>
      </c>
      <c r="S22" s="62">
        <f t="shared" si="5"/>
        <v>13</v>
      </c>
    </row>
    <row r="23" spans="1:19" x14ac:dyDescent="0.3">
      <c r="A23" s="58" t="s">
        <v>1290</v>
      </c>
      <c r="B23" s="59">
        <f>VLOOKUP($A23,'Return Data'!$B$7:$R$2292,3,0)</f>
        <v>45014</v>
      </c>
      <c r="C23" s="60">
        <f>VLOOKUP($A23,'Return Data'!$B$7:$R$2292,4,0)</f>
        <v>98.696100000000001</v>
      </c>
      <c r="D23" s="60">
        <f>VLOOKUP($A23,'Return Data'!$B$7:$R$2292,10,0)</f>
        <v>-2.7463000000000002</v>
      </c>
      <c r="E23" s="61">
        <f t="shared" si="0"/>
        <v>7</v>
      </c>
      <c r="F23" s="60">
        <f>VLOOKUP($A23,'Return Data'!$B$7:$R$2292,11,0)</f>
        <v>1.2170000000000001</v>
      </c>
      <c r="G23" s="61">
        <f t="shared" si="1"/>
        <v>6</v>
      </c>
      <c r="H23" s="60">
        <f>VLOOKUP($A23,'Return Data'!$B$7:$R$2292,12,0)</f>
        <v>15.336499999999999</v>
      </c>
      <c r="I23" s="61">
        <f t="shared" si="2"/>
        <v>5</v>
      </c>
      <c r="J23" s="60">
        <f>VLOOKUP($A23,'Return Data'!$B$7:$R$2292,13,0)</f>
        <v>8.2705000000000002</v>
      </c>
      <c r="K23" s="61">
        <f t="shared" si="3"/>
        <v>4</v>
      </c>
      <c r="L23" s="60">
        <f>VLOOKUP($A23,'Return Data'!$B$7:$R$2292,17,0)</f>
        <v>25.497199999999999</v>
      </c>
      <c r="M23" s="61">
        <f t="shared" si="4"/>
        <v>5</v>
      </c>
      <c r="N23" s="60">
        <f>VLOOKUP($A23,'Return Data'!$B$7:$R$2292,14,0)</f>
        <v>50.420699999999997</v>
      </c>
      <c r="O23" s="61">
        <f t="shared" si="7"/>
        <v>2</v>
      </c>
      <c r="P23" s="60">
        <f>VLOOKUP($A23,'Return Data'!$B$7:$R$2292,15,0)</f>
        <v>16.7197</v>
      </c>
      <c r="Q23" s="61">
        <f>RANK(P23,P$8:P$28,0)</f>
        <v>3</v>
      </c>
      <c r="R23" s="60">
        <f>VLOOKUP($A23,'Return Data'!$B$7:$R$2292,16,0)</f>
        <v>23.8934</v>
      </c>
      <c r="S23" s="62">
        <f t="shared" si="5"/>
        <v>6</v>
      </c>
    </row>
    <row r="24" spans="1:19" x14ac:dyDescent="0.3">
      <c r="A24" s="58" t="s">
        <v>1294</v>
      </c>
      <c r="B24" s="59">
        <f>VLOOKUP($A24,'Return Data'!$B$7:$R$2292,3,0)</f>
        <v>45014</v>
      </c>
      <c r="C24" s="60">
        <f>VLOOKUP($A24,'Return Data'!$B$7:$R$2292,4,0)</f>
        <v>144.35579999999999</v>
      </c>
      <c r="D24" s="60">
        <f>VLOOKUP($A24,'Return Data'!$B$7:$R$2292,10,0)</f>
        <v>-5.0338000000000003</v>
      </c>
      <c r="E24" s="61">
        <f t="shared" si="0"/>
        <v>18</v>
      </c>
      <c r="F24" s="60">
        <f>VLOOKUP($A24,'Return Data'!$B$7:$R$2292,11,0)</f>
        <v>4.6463999999999999</v>
      </c>
      <c r="G24" s="61">
        <f t="shared" si="1"/>
        <v>3</v>
      </c>
      <c r="H24" s="60">
        <f>VLOOKUP($A24,'Return Data'!$B$7:$R$2292,12,0)</f>
        <v>18.907499999999999</v>
      </c>
      <c r="I24" s="61">
        <f t="shared" si="2"/>
        <v>4</v>
      </c>
      <c r="J24" s="60">
        <f>VLOOKUP($A24,'Return Data'!$B$7:$R$2292,13,0)</f>
        <v>6.4747000000000003</v>
      </c>
      <c r="K24" s="61">
        <f t="shared" si="3"/>
        <v>5</v>
      </c>
      <c r="L24" s="60">
        <f>VLOOKUP($A24,'Return Data'!$B$7:$R$2292,17,0)</f>
        <v>31.063600000000001</v>
      </c>
      <c r="M24" s="61">
        <f t="shared" si="4"/>
        <v>1</v>
      </c>
      <c r="N24" s="60">
        <f>VLOOKUP($A24,'Return Data'!$B$7:$R$2292,14,0)</f>
        <v>68.429199999999994</v>
      </c>
      <c r="O24" s="61">
        <f t="shared" si="7"/>
        <v>1</v>
      </c>
      <c r="P24" s="60">
        <f>VLOOKUP($A24,'Return Data'!$B$7:$R$2292,15,0)</f>
        <v>22.884399999999999</v>
      </c>
      <c r="Q24" s="61">
        <f>RANK(P24,P$8:P$28,0)</f>
        <v>1</v>
      </c>
      <c r="R24" s="60">
        <f>VLOOKUP($A24,'Return Data'!$B$7:$R$2292,16,0)</f>
        <v>15.1496</v>
      </c>
      <c r="S24" s="62">
        <f t="shared" si="5"/>
        <v>17</v>
      </c>
    </row>
    <row r="25" spans="1:19" x14ac:dyDescent="0.3">
      <c r="A25" s="58" t="s">
        <v>1295</v>
      </c>
      <c r="B25" s="59">
        <f>VLOOKUP($A25,'Return Data'!$B$7:$R$2292,3,0)</f>
        <v>45014</v>
      </c>
      <c r="C25" s="60">
        <f>VLOOKUP($A25,'Return Data'!$B$7:$R$2292,4,0)</f>
        <v>120.0371</v>
      </c>
      <c r="D25" s="60">
        <f>VLOOKUP($A25,'Return Data'!$B$7:$R$2292,10,0)</f>
        <v>-5.4983000000000004</v>
      </c>
      <c r="E25" s="61">
        <f t="shared" si="0"/>
        <v>20</v>
      </c>
      <c r="F25" s="60">
        <f>VLOOKUP($A25,'Return Data'!$B$7:$R$2292,11,0)</f>
        <v>-4.1254999999999997</v>
      </c>
      <c r="G25" s="61">
        <f t="shared" si="1"/>
        <v>15</v>
      </c>
      <c r="H25" s="60">
        <f>VLOOKUP($A25,'Return Data'!$B$7:$R$2292,12,0)</f>
        <v>11.631500000000001</v>
      </c>
      <c r="I25" s="61">
        <f t="shared" si="2"/>
        <v>11</v>
      </c>
      <c r="J25" s="60">
        <f>VLOOKUP($A25,'Return Data'!$B$7:$R$2292,13,0)</f>
        <v>6.3846999999999996</v>
      </c>
      <c r="K25" s="61">
        <f t="shared" si="3"/>
        <v>6</v>
      </c>
      <c r="L25" s="60">
        <f>VLOOKUP($A25,'Return Data'!$B$7:$R$2292,17,0)</f>
        <v>18.399899999999999</v>
      </c>
      <c r="M25" s="61">
        <f t="shared" si="4"/>
        <v>16</v>
      </c>
      <c r="N25" s="60">
        <f>VLOOKUP($A25,'Return Data'!$B$7:$R$2292,14,0)</f>
        <v>39.375700000000002</v>
      </c>
      <c r="O25" s="61">
        <f t="shared" si="7"/>
        <v>15</v>
      </c>
      <c r="P25" s="60">
        <f>VLOOKUP($A25,'Return Data'!$B$7:$R$2292,15,0)</f>
        <v>15.6015</v>
      </c>
      <c r="Q25" s="61">
        <f>RANK(P25,P$8:P$28,0)</f>
        <v>5</v>
      </c>
      <c r="R25" s="60">
        <f>VLOOKUP($A25,'Return Data'!$B$7:$R$2292,16,0)</f>
        <v>24.440799999999999</v>
      </c>
      <c r="S25" s="62">
        <f t="shared" si="5"/>
        <v>5</v>
      </c>
    </row>
    <row r="26" spans="1:19" x14ac:dyDescent="0.3">
      <c r="A26" s="58" t="s">
        <v>1298</v>
      </c>
      <c r="B26" s="59">
        <f>VLOOKUP($A26,'Return Data'!$B$7:$R$2292,3,0)</f>
        <v>45014</v>
      </c>
      <c r="C26" s="60">
        <f>VLOOKUP($A26,'Return Data'!$B$7:$R$2292,4,0)</f>
        <v>154.899</v>
      </c>
      <c r="D26" s="60">
        <f>VLOOKUP($A26,'Return Data'!$B$7:$R$2292,10,0)</f>
        <v>-3.2536</v>
      </c>
      <c r="E26" s="61">
        <f t="shared" si="0"/>
        <v>9</v>
      </c>
      <c r="F26" s="60">
        <f>VLOOKUP($A26,'Return Data'!$B$7:$R$2292,11,0)</f>
        <v>-1.3001</v>
      </c>
      <c r="G26" s="61">
        <f t="shared" si="1"/>
        <v>9</v>
      </c>
      <c r="H26" s="60">
        <f>VLOOKUP($A26,'Return Data'!$B$7:$R$2292,12,0)</f>
        <v>11.6853</v>
      </c>
      <c r="I26" s="61">
        <f t="shared" si="2"/>
        <v>10</v>
      </c>
      <c r="J26" s="60">
        <f>VLOOKUP($A26,'Return Data'!$B$7:$R$2292,13,0)</f>
        <v>1.421</v>
      </c>
      <c r="K26" s="61">
        <f t="shared" si="3"/>
        <v>12</v>
      </c>
      <c r="L26" s="60">
        <f>VLOOKUP($A26,'Return Data'!$B$7:$R$2292,17,0)</f>
        <v>18.482399999999998</v>
      </c>
      <c r="M26" s="61">
        <f t="shared" si="4"/>
        <v>15</v>
      </c>
      <c r="N26" s="60">
        <f>VLOOKUP($A26,'Return Data'!$B$7:$R$2292,14,0)</f>
        <v>40.6708</v>
      </c>
      <c r="O26" s="61">
        <f t="shared" si="7"/>
        <v>13</v>
      </c>
      <c r="P26" s="60">
        <f>VLOOKUP($A26,'Return Data'!$B$7:$R$2292,15,0)</f>
        <v>8.8856000000000002</v>
      </c>
      <c r="Q26" s="61">
        <f>RANK(P26,P$8:P$28,0)</f>
        <v>13</v>
      </c>
      <c r="R26" s="60">
        <f>VLOOKUP($A26,'Return Data'!$B$7:$R$2292,16,0)</f>
        <v>15.786300000000001</v>
      </c>
      <c r="S26" s="62">
        <f t="shared" si="5"/>
        <v>16</v>
      </c>
    </row>
    <row r="27" spans="1:19" x14ac:dyDescent="0.3">
      <c r="A27" s="58" t="s">
        <v>1299</v>
      </c>
      <c r="B27" s="59">
        <f>VLOOKUP($A27,'Return Data'!$B$7:$R$2292,3,0)</f>
        <v>45014</v>
      </c>
      <c r="C27" s="60">
        <f>VLOOKUP($A27,'Return Data'!$B$7:$R$2292,4,0)</f>
        <v>25.275600000000001</v>
      </c>
      <c r="D27" s="60">
        <f>VLOOKUP($A27,'Return Data'!$B$7:$R$2292,10,0)</f>
        <v>-1.0553999999999999</v>
      </c>
      <c r="E27" s="61">
        <f t="shared" si="0"/>
        <v>4</v>
      </c>
      <c r="F27" s="60">
        <f>VLOOKUP($A27,'Return Data'!$B$7:$R$2292,11,0)</f>
        <v>3.9001999999999999</v>
      </c>
      <c r="G27" s="61">
        <f t="shared" si="1"/>
        <v>4</v>
      </c>
      <c r="H27" s="60">
        <f>VLOOKUP($A27,'Return Data'!$B$7:$R$2292,12,0)</f>
        <v>20.678899999999999</v>
      </c>
      <c r="I27" s="61">
        <f t="shared" si="2"/>
        <v>2</v>
      </c>
      <c r="J27" s="60">
        <f>VLOOKUP($A27,'Return Data'!$B$7:$R$2292,13,0)</f>
        <v>18.333100000000002</v>
      </c>
      <c r="K27" s="61">
        <f t="shared" si="3"/>
        <v>1</v>
      </c>
      <c r="L27" s="60">
        <f>VLOOKUP($A27,'Return Data'!$B$7:$R$2292,17,0)</f>
        <v>27.000599999999999</v>
      </c>
      <c r="M27" s="61">
        <f t="shared" si="4"/>
        <v>2</v>
      </c>
      <c r="N27" s="60">
        <f>VLOOKUP($A27,'Return Data'!$B$7:$R$2292,14,0)</f>
        <v>47.297600000000003</v>
      </c>
      <c r="O27" s="61">
        <f t="shared" si="7"/>
        <v>5</v>
      </c>
      <c r="P27" s="60"/>
      <c r="Q27" s="61"/>
      <c r="R27" s="60">
        <f>VLOOKUP($A27,'Return Data'!$B$7:$R$2292,16,0)</f>
        <v>23.589400000000001</v>
      </c>
      <c r="S27" s="62">
        <f t="shared" si="5"/>
        <v>7</v>
      </c>
    </row>
    <row r="28" spans="1:19" x14ac:dyDescent="0.3">
      <c r="A28" s="58" t="s">
        <v>1301</v>
      </c>
      <c r="B28" s="59">
        <f>VLOOKUP($A28,'Return Data'!$B$7:$R$2292,3,0)</f>
        <v>45014</v>
      </c>
      <c r="C28" s="60">
        <f>VLOOKUP($A28,'Return Data'!$B$7:$R$2292,4,0)</f>
        <v>29.64</v>
      </c>
      <c r="D28" s="60">
        <f>VLOOKUP($A28,'Return Data'!$B$7:$R$2292,10,0)</f>
        <v>-4.8780000000000001</v>
      </c>
      <c r="E28" s="61">
        <f t="shared" si="0"/>
        <v>16</v>
      </c>
      <c r="F28" s="60">
        <f>VLOOKUP($A28,'Return Data'!$B$7:$R$2292,11,0)</f>
        <v>-10.1273</v>
      </c>
      <c r="G28" s="61">
        <f t="shared" si="1"/>
        <v>21</v>
      </c>
      <c r="H28" s="60">
        <f>VLOOKUP($A28,'Return Data'!$B$7:$R$2292,12,0)</f>
        <v>5.3678999999999997</v>
      </c>
      <c r="I28" s="61">
        <f t="shared" si="2"/>
        <v>21</v>
      </c>
      <c r="J28" s="60">
        <f>VLOOKUP($A28,'Return Data'!$B$7:$R$2292,13,0)</f>
        <v>-1.3315999999999999</v>
      </c>
      <c r="K28" s="61">
        <f t="shared" si="3"/>
        <v>17</v>
      </c>
      <c r="L28" s="60">
        <f>VLOOKUP($A28,'Return Data'!$B$7:$R$2292,17,0)</f>
        <v>16.476800000000001</v>
      </c>
      <c r="M28" s="61">
        <f t="shared" si="4"/>
        <v>18</v>
      </c>
      <c r="N28" s="60">
        <f>VLOOKUP($A28,'Return Data'!$B$7:$R$2292,14,0)</f>
        <v>38.735100000000003</v>
      </c>
      <c r="O28" s="61">
        <f t="shared" si="7"/>
        <v>16</v>
      </c>
      <c r="P28" s="60">
        <f>VLOOKUP($A28,'Return Data'!$B$7:$R$2292,15,0)</f>
        <v>12.606199999999999</v>
      </c>
      <c r="Q28" s="61">
        <f>RANK(P28,P$8:P$28,0)</f>
        <v>9</v>
      </c>
      <c r="R28" s="60">
        <f>VLOOKUP($A28,'Return Data'!$B$7:$R$2292,16,0)</f>
        <v>13.132999999999999</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-3.3750809523809528</v>
      </c>
      <c r="E30" s="69"/>
      <c r="F30" s="70">
        <f>AVERAGE(F8:F28)</f>
        <v>-1.3386</v>
      </c>
      <c r="G30" s="69"/>
      <c r="H30" s="70">
        <f>AVERAGE(H8:H28)</f>
        <v>12.076238095238095</v>
      </c>
      <c r="I30" s="69"/>
      <c r="J30" s="70">
        <f>AVERAGE(J8:J28)</f>
        <v>3.5693999999999995</v>
      </c>
      <c r="K30" s="69"/>
      <c r="L30" s="70">
        <f>AVERAGE(L8:L28)</f>
        <v>20.190228571428573</v>
      </c>
      <c r="M30" s="69"/>
      <c r="N30" s="70">
        <f>AVERAGE(N8:N28)</f>
        <v>44.368589473684217</v>
      </c>
      <c r="O30" s="69"/>
      <c r="P30" s="70">
        <f>AVERAGE(P8:P28)</f>
        <v>13.848342857142857</v>
      </c>
      <c r="Q30" s="69"/>
      <c r="R30" s="70">
        <f>AVERAGE(R8:R28)</f>
        <v>19.810995238095238</v>
      </c>
      <c r="S30" s="71"/>
    </row>
    <row r="31" spans="1:19" x14ac:dyDescent="0.3">
      <c r="A31" s="68" t="s">
        <v>28</v>
      </c>
      <c r="B31" s="69"/>
      <c r="C31" s="69"/>
      <c r="D31" s="70">
        <f>MIN(D8:D28)</f>
        <v>-5.5452000000000004</v>
      </c>
      <c r="E31" s="69"/>
      <c r="F31" s="70">
        <f>MIN(F8:F28)</f>
        <v>-10.1273</v>
      </c>
      <c r="G31" s="69"/>
      <c r="H31" s="70">
        <f>MIN(H8:H28)</f>
        <v>5.3678999999999997</v>
      </c>
      <c r="I31" s="69"/>
      <c r="J31" s="70">
        <f>MIN(J8:J28)</f>
        <v>-3.3946000000000001</v>
      </c>
      <c r="K31" s="69"/>
      <c r="L31" s="70">
        <f>MIN(L8:L28)</f>
        <v>8.6748999999999992</v>
      </c>
      <c r="M31" s="69"/>
      <c r="N31" s="70">
        <f>MIN(N8:N28)</f>
        <v>35.539700000000003</v>
      </c>
      <c r="O31" s="69"/>
      <c r="P31" s="70">
        <f>MIN(P8:P28)</f>
        <v>5.1306000000000003</v>
      </c>
      <c r="Q31" s="69"/>
      <c r="R31" s="70">
        <f>MIN(R8:R28)</f>
        <v>11.5457</v>
      </c>
      <c r="S31" s="71"/>
    </row>
    <row r="32" spans="1:19" ht="15" thickBot="1" x14ac:dyDescent="0.35">
      <c r="A32" s="72" t="s">
        <v>29</v>
      </c>
      <c r="B32" s="73"/>
      <c r="C32" s="73"/>
      <c r="D32" s="74">
        <f>MAX(D8:D28)</f>
        <v>-1.23E-2</v>
      </c>
      <c r="E32" s="73"/>
      <c r="F32" s="74">
        <f>MAX(F8:F28)</f>
        <v>6.0692000000000004</v>
      </c>
      <c r="G32" s="73"/>
      <c r="H32" s="74">
        <f>MAX(H8:H28)</f>
        <v>22.519600000000001</v>
      </c>
      <c r="I32" s="73"/>
      <c r="J32" s="74">
        <f>MAX(J8:J28)</f>
        <v>18.333100000000002</v>
      </c>
      <c r="K32" s="73"/>
      <c r="L32" s="74">
        <f>MAX(L8:L28)</f>
        <v>31.063600000000001</v>
      </c>
      <c r="M32" s="73"/>
      <c r="N32" s="74">
        <f>MAX(N8:N28)</f>
        <v>68.429199999999994</v>
      </c>
      <c r="O32" s="73"/>
      <c r="P32" s="74">
        <f>MAX(P8:P28)</f>
        <v>22.884399999999999</v>
      </c>
      <c r="Q32" s="73"/>
      <c r="R32" s="74">
        <f>MAX(R8:R28)</f>
        <v>27.386900000000001</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45014</v>
      </c>
      <c r="C8" s="60">
        <f>VLOOKUP($A8,'Return Data'!$B$7:$R$2292,4,0)</f>
        <v>48.7363</v>
      </c>
      <c r="D8" s="60">
        <f>VLOOKUP($A8,'Return Data'!$B$7:$R$2292,10,0)</f>
        <v>-5.7882999999999996</v>
      </c>
      <c r="E8" s="61">
        <f t="shared" ref="E8:E28" si="0">RANK(D8,D$8:D$28,0)</f>
        <v>21</v>
      </c>
      <c r="F8" s="60">
        <f>VLOOKUP($A8,'Return Data'!$B$7:$R$2292,11,0)</f>
        <v>-5.0617000000000001</v>
      </c>
      <c r="G8" s="61">
        <f t="shared" ref="G8:G28" si="1">RANK(F8,F$8:F$28,0)</f>
        <v>16</v>
      </c>
      <c r="H8" s="60">
        <f>VLOOKUP($A8,'Return Data'!$B$7:$R$2292,12,0)</f>
        <v>5.2736000000000001</v>
      </c>
      <c r="I8" s="61">
        <f t="shared" ref="I8:I28" si="2">RANK(H8,H$8:H$28,0)</f>
        <v>18</v>
      </c>
      <c r="J8" s="60">
        <f>VLOOKUP($A8,'Return Data'!$B$7:$R$2292,13,0)</f>
        <v>-4.4032</v>
      </c>
      <c r="K8" s="61">
        <f t="shared" ref="K8:K28" si="3">RANK(J8,J$8:J$28,0)</f>
        <v>21</v>
      </c>
      <c r="L8" s="60">
        <f>VLOOKUP($A8,'Return Data'!$B$7:$R$2292,17,0)</f>
        <v>7.9249000000000001</v>
      </c>
      <c r="M8" s="61">
        <f t="shared" ref="M8:M28" si="4">RANK(L8,L$8:L$28,0)</f>
        <v>20</v>
      </c>
      <c r="N8" s="60">
        <f>VLOOKUP($A8,'Return Data'!$B$7:$R$2292,14,0)</f>
        <v>34.086799999999997</v>
      </c>
      <c r="O8" s="61">
        <f>RANK(N8,N$8:N$28,0)</f>
        <v>19</v>
      </c>
      <c r="P8" s="60">
        <f>VLOOKUP($A8,'Return Data'!$B$7:$R$2292,15,0)</f>
        <v>3.9655999999999998</v>
      </c>
      <c r="Q8" s="61">
        <f>RANK(P8,P$8:P$28,0)</f>
        <v>14</v>
      </c>
      <c r="R8" s="60">
        <f>VLOOKUP($A8,'Return Data'!$B$7:$R$2292,16,0)</f>
        <v>10.4339</v>
      </c>
      <c r="S8" s="62">
        <f t="shared" ref="S8:S28" si="5">RANK(R8,R$8:R$28,0)</f>
        <v>20</v>
      </c>
    </row>
    <row r="9" spans="1:20" x14ac:dyDescent="0.3">
      <c r="A9" s="58" t="s">
        <v>1266</v>
      </c>
      <c r="B9" s="59">
        <f>VLOOKUP($A9,'Return Data'!$B$7:$R$2292,3,0)</f>
        <v>45014</v>
      </c>
      <c r="C9" s="60">
        <f>VLOOKUP($A9,'Return Data'!$B$7:$R$2292,4,0)</f>
        <v>60.78</v>
      </c>
      <c r="D9" s="60">
        <f>VLOOKUP($A9,'Return Data'!$B$7:$R$2292,10,0)</f>
        <v>-4.1778000000000004</v>
      </c>
      <c r="E9" s="61">
        <f t="shared" si="0"/>
        <v>11</v>
      </c>
      <c r="F9" s="60">
        <f>VLOOKUP($A9,'Return Data'!$B$7:$R$2292,11,0)</f>
        <v>-2.7519999999999998</v>
      </c>
      <c r="G9" s="61">
        <f t="shared" si="1"/>
        <v>12</v>
      </c>
      <c r="H9" s="60">
        <f>VLOOKUP($A9,'Return Data'!$B$7:$R$2292,12,0)</f>
        <v>8.6326999999999998</v>
      </c>
      <c r="I9" s="61">
        <f t="shared" si="2"/>
        <v>13</v>
      </c>
      <c r="J9" s="60">
        <f>VLOOKUP($A9,'Return Data'!$B$7:$R$2292,13,0)</f>
        <v>-1.6500000000000001E-2</v>
      </c>
      <c r="K9" s="61">
        <f t="shared" si="3"/>
        <v>13</v>
      </c>
      <c r="L9" s="60">
        <f>VLOOKUP($A9,'Return Data'!$B$7:$R$2292,17,0)</f>
        <v>19.0822</v>
      </c>
      <c r="M9" s="61">
        <f t="shared" si="4"/>
        <v>10</v>
      </c>
      <c r="N9" s="60">
        <f>VLOOKUP($A9,'Return Data'!$B$7:$R$2292,14,0)</f>
        <v>35.686199999999999</v>
      </c>
      <c r="O9" s="61">
        <f>RANK(N9,N$8:N$28,0)</f>
        <v>18</v>
      </c>
      <c r="P9" s="60">
        <f>VLOOKUP($A9,'Return Data'!$B$7:$R$2292,15,0)</f>
        <v>17.2195</v>
      </c>
      <c r="Q9" s="61">
        <f>RANK(P9,P$8:P$28,0)</f>
        <v>2</v>
      </c>
      <c r="R9" s="60">
        <f>VLOOKUP($A9,'Return Data'!$B$7:$R$2292,16,0)</f>
        <v>21.3294</v>
      </c>
      <c r="S9" s="62">
        <f t="shared" si="5"/>
        <v>5</v>
      </c>
    </row>
    <row r="10" spans="1:20" x14ac:dyDescent="0.3">
      <c r="A10" s="58" t="s">
        <v>2075</v>
      </c>
      <c r="B10" s="59">
        <f>VLOOKUP($A10,'Return Data'!$B$7:$R$2292,3,0)</f>
        <v>45014</v>
      </c>
      <c r="C10" s="60">
        <f>VLOOKUP($A10,'Return Data'!$B$7:$R$2292,4,0)</f>
        <v>19.998000000000001</v>
      </c>
      <c r="D10" s="60">
        <f>VLOOKUP($A10,'Return Data'!$B$7:$R$2292,10,0)</f>
        <v>-5.3079999999999998</v>
      </c>
      <c r="E10" s="61">
        <f t="shared" si="0"/>
        <v>17</v>
      </c>
      <c r="F10" s="60">
        <f>VLOOKUP($A10,'Return Data'!$B$7:$R$2292,11,0)</f>
        <v>-5.5674000000000001</v>
      </c>
      <c r="G10" s="61">
        <f t="shared" si="1"/>
        <v>19</v>
      </c>
      <c r="H10" s="60">
        <f>VLOOKUP($A10,'Return Data'!$B$7:$R$2292,12,0)</f>
        <v>4.9212999999999996</v>
      </c>
      <c r="I10" s="61">
        <f t="shared" si="2"/>
        <v>20</v>
      </c>
      <c r="J10" s="60">
        <f>VLOOKUP($A10,'Return Data'!$B$7:$R$2292,13,0)</f>
        <v>-3.9942000000000002</v>
      </c>
      <c r="K10" s="61">
        <f t="shared" si="3"/>
        <v>20</v>
      </c>
      <c r="L10" s="60">
        <f>VLOOKUP($A10,'Return Data'!$B$7:$R$2292,17,0)</f>
        <v>12.1313</v>
      </c>
      <c r="M10" s="61">
        <f t="shared" si="4"/>
        <v>19</v>
      </c>
      <c r="N10" s="60"/>
      <c r="O10" s="61"/>
      <c r="P10" s="60"/>
      <c r="Q10" s="61"/>
      <c r="R10" s="60">
        <f>VLOOKUP($A10,'Return Data'!$B$7:$R$2292,16,0)</f>
        <v>25.139299999999999</v>
      </c>
      <c r="S10" s="62">
        <f t="shared" si="5"/>
        <v>1</v>
      </c>
    </row>
    <row r="11" spans="1:20" x14ac:dyDescent="0.3">
      <c r="A11" s="58" t="s">
        <v>1910</v>
      </c>
      <c r="B11" s="59">
        <f>VLOOKUP($A11,'Return Data'!$B$7:$R$2292,3,0)</f>
        <v>45014</v>
      </c>
      <c r="C11" s="60">
        <f>VLOOKUP($A11,'Return Data'!$B$7:$R$2292,4,0)</f>
        <v>25.2</v>
      </c>
      <c r="D11" s="60">
        <f>VLOOKUP($A11,'Return Data'!$B$7:$R$2292,10,0)</f>
        <v>-5.4054000000000002</v>
      </c>
      <c r="E11" s="61">
        <f t="shared" si="0"/>
        <v>19</v>
      </c>
      <c r="F11" s="60">
        <f>VLOOKUP($A11,'Return Data'!$B$7:$R$2292,11,0)</f>
        <v>-5.5472000000000001</v>
      </c>
      <c r="G11" s="61">
        <f t="shared" si="1"/>
        <v>18</v>
      </c>
      <c r="H11" s="60">
        <f>VLOOKUP($A11,'Return Data'!$B$7:$R$2292,12,0)</f>
        <v>8.9494000000000007</v>
      </c>
      <c r="I11" s="61">
        <f t="shared" si="2"/>
        <v>12</v>
      </c>
      <c r="J11" s="60">
        <f>VLOOKUP($A11,'Return Data'!$B$7:$R$2292,13,0)</f>
        <v>-3.1514000000000002</v>
      </c>
      <c r="K11" s="61">
        <f t="shared" si="3"/>
        <v>18</v>
      </c>
      <c r="L11" s="60">
        <f>VLOOKUP($A11,'Return Data'!$B$7:$R$2292,17,0)</f>
        <v>18.240200000000002</v>
      </c>
      <c r="M11" s="61">
        <f t="shared" si="4"/>
        <v>11</v>
      </c>
      <c r="N11" s="60">
        <f>VLOOKUP($A11,'Return Data'!$B$7:$R$2292,14,0)</f>
        <v>41.435299999999998</v>
      </c>
      <c r="O11" s="61">
        <f t="shared" ref="O11:O20" si="6">RANK(N11,N$8:N$28,0)</f>
        <v>10</v>
      </c>
      <c r="P11" s="60"/>
      <c r="Q11" s="61"/>
      <c r="R11" s="60">
        <f>VLOOKUP($A11,'Return Data'!$B$7:$R$2292,16,0)</f>
        <v>24.124400000000001</v>
      </c>
      <c r="S11" s="62">
        <f t="shared" si="5"/>
        <v>2</v>
      </c>
    </row>
    <row r="12" spans="1:20" x14ac:dyDescent="0.3">
      <c r="A12" s="58" t="s">
        <v>1268</v>
      </c>
      <c r="B12" s="59">
        <f>VLOOKUP($A12,'Return Data'!$B$7:$R$2292,3,0)</f>
        <v>45014</v>
      </c>
      <c r="C12" s="60">
        <f>VLOOKUP($A12,'Return Data'!$B$7:$R$2292,4,0)</f>
        <v>23.3</v>
      </c>
      <c r="D12" s="60">
        <f>VLOOKUP($A12,'Return Data'!$B$7:$R$2292,10,0)</f>
        <v>-5.0529999999999999</v>
      </c>
      <c r="E12" s="61">
        <f t="shared" si="0"/>
        <v>15</v>
      </c>
      <c r="F12" s="60">
        <f>VLOOKUP($A12,'Return Data'!$B$7:$R$2292,11,0)</f>
        <v>-3.4796999999999998</v>
      </c>
      <c r="G12" s="61">
        <f t="shared" si="1"/>
        <v>13</v>
      </c>
      <c r="H12" s="60">
        <f>VLOOKUP($A12,'Return Data'!$B$7:$R$2292,12,0)</f>
        <v>7.2744</v>
      </c>
      <c r="I12" s="61">
        <f t="shared" si="2"/>
        <v>17</v>
      </c>
      <c r="J12" s="60">
        <f>VLOOKUP($A12,'Return Data'!$B$7:$R$2292,13,0)</f>
        <v>-2.5920000000000001</v>
      </c>
      <c r="K12" s="61">
        <f t="shared" si="3"/>
        <v>17</v>
      </c>
      <c r="L12" s="60">
        <f>VLOOKUP($A12,'Return Data'!$B$7:$R$2292,17,0)</f>
        <v>23.8644</v>
      </c>
      <c r="M12" s="61">
        <f t="shared" si="4"/>
        <v>5</v>
      </c>
      <c r="N12" s="60">
        <f>VLOOKUP($A12,'Return Data'!$B$7:$R$2292,14,0)</f>
        <v>46.532499999999999</v>
      </c>
      <c r="O12" s="61">
        <f t="shared" si="6"/>
        <v>3</v>
      </c>
      <c r="P12" s="60"/>
      <c r="Q12" s="61"/>
      <c r="R12" s="60">
        <f>VLOOKUP($A12,'Return Data'!$B$7:$R$2292,16,0)</f>
        <v>22.803699999999999</v>
      </c>
      <c r="S12" s="62">
        <f t="shared" si="5"/>
        <v>4</v>
      </c>
    </row>
    <row r="13" spans="1:20" x14ac:dyDescent="0.3">
      <c r="A13" s="58" t="s">
        <v>1270</v>
      </c>
      <c r="B13" s="59">
        <f>VLOOKUP($A13,'Return Data'!$B$7:$R$2292,3,0)</f>
        <v>45014</v>
      </c>
      <c r="C13" s="60">
        <f>VLOOKUP($A13,'Return Data'!$B$7:$R$2292,4,0)</f>
        <v>107.46</v>
      </c>
      <c r="D13" s="60">
        <f>VLOOKUP($A13,'Return Data'!$B$7:$R$2292,10,0)</f>
        <v>-4.7957000000000001</v>
      </c>
      <c r="E13" s="61">
        <f t="shared" si="0"/>
        <v>14</v>
      </c>
      <c r="F13" s="60">
        <f>VLOOKUP($A13,'Return Data'!$B$7:$R$2292,11,0)</f>
        <v>-3.7847</v>
      </c>
      <c r="G13" s="61">
        <f t="shared" si="1"/>
        <v>14</v>
      </c>
      <c r="H13" s="60">
        <f>VLOOKUP($A13,'Return Data'!$B$7:$R$2292,12,0)</f>
        <v>7.2862</v>
      </c>
      <c r="I13" s="61">
        <f t="shared" si="2"/>
        <v>16</v>
      </c>
      <c r="J13" s="60">
        <f>VLOOKUP($A13,'Return Data'!$B$7:$R$2292,13,0)</f>
        <v>-1.7158</v>
      </c>
      <c r="K13" s="61">
        <f t="shared" si="3"/>
        <v>15</v>
      </c>
      <c r="L13" s="60">
        <f>VLOOKUP($A13,'Return Data'!$B$7:$R$2292,17,0)</f>
        <v>17.463999999999999</v>
      </c>
      <c r="M13" s="61">
        <f t="shared" si="4"/>
        <v>14</v>
      </c>
      <c r="N13" s="60">
        <f>VLOOKUP($A13,'Return Data'!$B$7:$R$2292,14,0)</f>
        <v>40.354100000000003</v>
      </c>
      <c r="O13" s="61">
        <f t="shared" si="6"/>
        <v>12</v>
      </c>
      <c r="P13" s="60">
        <f>VLOOKUP($A13,'Return Data'!$B$7:$R$2292,15,0)</f>
        <v>11.3948</v>
      </c>
      <c r="Q13" s="61">
        <f>RANK(P13,P$8:P$28,0)</f>
        <v>10</v>
      </c>
      <c r="R13" s="60">
        <f>VLOOKUP($A13,'Return Data'!$B$7:$R$2292,16,0)</f>
        <v>16.216799999999999</v>
      </c>
      <c r="S13" s="62">
        <f t="shared" si="5"/>
        <v>12</v>
      </c>
    </row>
    <row r="14" spans="1:20" x14ac:dyDescent="0.3">
      <c r="A14" s="58" t="s">
        <v>1272</v>
      </c>
      <c r="B14" s="59">
        <f>VLOOKUP($A14,'Return Data'!$B$7:$R$2292,3,0)</f>
        <v>45014</v>
      </c>
      <c r="C14" s="60">
        <f>VLOOKUP($A14,'Return Data'!$B$7:$R$2292,4,0)</f>
        <v>24.148</v>
      </c>
      <c r="D14" s="60">
        <f>VLOOKUP($A14,'Return Data'!$B$7:$R$2292,10,0)</f>
        <v>-4.2999000000000001</v>
      </c>
      <c r="E14" s="61">
        <f t="shared" si="0"/>
        <v>12</v>
      </c>
      <c r="F14" s="60">
        <f>VLOOKUP($A14,'Return Data'!$B$7:$R$2292,11,0)</f>
        <v>-2.6604000000000001</v>
      </c>
      <c r="G14" s="61">
        <f t="shared" si="1"/>
        <v>11</v>
      </c>
      <c r="H14" s="60">
        <f>VLOOKUP($A14,'Return Data'!$B$7:$R$2292,12,0)</f>
        <v>10.6945</v>
      </c>
      <c r="I14" s="61">
        <f t="shared" si="2"/>
        <v>11</v>
      </c>
      <c r="J14" s="60">
        <f>VLOOKUP($A14,'Return Data'!$B$7:$R$2292,13,0)</f>
        <v>0.76780000000000004</v>
      </c>
      <c r="K14" s="61">
        <f t="shared" si="3"/>
        <v>11</v>
      </c>
      <c r="L14" s="60">
        <f>VLOOKUP($A14,'Return Data'!$B$7:$R$2292,17,0)</f>
        <v>17.885300000000001</v>
      </c>
      <c r="M14" s="61">
        <f t="shared" si="4"/>
        <v>12</v>
      </c>
      <c r="N14" s="60">
        <f>VLOOKUP($A14,'Return Data'!$B$7:$R$2292,14,0)</f>
        <v>42.375100000000003</v>
      </c>
      <c r="O14" s="61">
        <f t="shared" si="6"/>
        <v>9</v>
      </c>
      <c r="P14" s="60"/>
      <c r="Q14" s="61"/>
      <c r="R14" s="60">
        <f>VLOOKUP($A14,'Return Data'!$B$7:$R$2292,16,0)</f>
        <v>23.734100000000002</v>
      </c>
      <c r="S14" s="62">
        <f t="shared" si="5"/>
        <v>3</v>
      </c>
    </row>
    <row r="15" spans="1:20" x14ac:dyDescent="0.3">
      <c r="A15" s="58" t="s">
        <v>1273</v>
      </c>
      <c r="B15" s="59">
        <f>VLOOKUP($A15,'Return Data'!$B$7:$R$2292,3,0)</f>
        <v>45014</v>
      </c>
      <c r="C15" s="60">
        <f>VLOOKUP($A15,'Return Data'!$B$7:$R$2292,4,0)</f>
        <v>95.245500000000007</v>
      </c>
      <c r="D15" s="60">
        <f>VLOOKUP($A15,'Return Data'!$B$7:$R$2292,10,0)</f>
        <v>-0.21970000000000001</v>
      </c>
      <c r="E15" s="61">
        <f t="shared" si="0"/>
        <v>1</v>
      </c>
      <c r="F15" s="60">
        <f>VLOOKUP($A15,'Return Data'!$B$7:$R$2292,11,0)</f>
        <v>4.2735000000000003</v>
      </c>
      <c r="G15" s="61">
        <f t="shared" si="1"/>
        <v>2</v>
      </c>
      <c r="H15" s="60">
        <f>VLOOKUP($A15,'Return Data'!$B$7:$R$2292,12,0)</f>
        <v>19.254799999999999</v>
      </c>
      <c r="I15" s="61">
        <f t="shared" si="2"/>
        <v>2</v>
      </c>
      <c r="J15" s="60">
        <f>VLOOKUP($A15,'Return Data'!$B$7:$R$2292,13,0)</f>
        <v>8.7367000000000008</v>
      </c>
      <c r="K15" s="61">
        <f t="shared" si="3"/>
        <v>3</v>
      </c>
      <c r="L15" s="60">
        <f>VLOOKUP($A15,'Return Data'!$B$7:$R$2292,17,0)</f>
        <v>19.846900000000002</v>
      </c>
      <c r="M15" s="61">
        <f t="shared" si="4"/>
        <v>8</v>
      </c>
      <c r="N15" s="60">
        <f>VLOOKUP($A15,'Return Data'!$B$7:$R$2292,14,0)</f>
        <v>41.363599999999998</v>
      </c>
      <c r="O15" s="61">
        <f t="shared" si="6"/>
        <v>11</v>
      </c>
      <c r="P15" s="60">
        <f>VLOOKUP($A15,'Return Data'!$B$7:$R$2292,15,0)</f>
        <v>10.088800000000001</v>
      </c>
      <c r="Q15" s="61">
        <f>RANK(P15,P$8:P$28,0)</f>
        <v>12</v>
      </c>
      <c r="R15" s="60">
        <f>VLOOKUP($A15,'Return Data'!$B$7:$R$2292,16,0)</f>
        <v>13.987</v>
      </c>
      <c r="S15" s="62">
        <f t="shared" si="5"/>
        <v>15</v>
      </c>
    </row>
    <row r="16" spans="1:20" x14ac:dyDescent="0.3">
      <c r="A16" s="58" t="s">
        <v>1276</v>
      </c>
      <c r="B16" s="59">
        <f>VLOOKUP($A16,'Return Data'!$B$7:$R$2292,3,0)</f>
        <v>45014</v>
      </c>
      <c r="C16" s="60">
        <f>VLOOKUP($A16,'Return Data'!$B$7:$R$2292,4,0)</f>
        <v>78.849000000000004</v>
      </c>
      <c r="D16" s="60">
        <f>VLOOKUP($A16,'Return Data'!$B$7:$R$2292,10,0)</f>
        <v>-0.46710000000000002</v>
      </c>
      <c r="E16" s="61">
        <f t="shared" si="0"/>
        <v>2</v>
      </c>
      <c r="F16" s="60">
        <f>VLOOKUP($A16,'Return Data'!$B$7:$R$2292,11,0)</f>
        <v>5.5429000000000004</v>
      </c>
      <c r="G16" s="61">
        <f t="shared" si="1"/>
        <v>1</v>
      </c>
      <c r="H16" s="60">
        <f>VLOOKUP($A16,'Return Data'!$B$7:$R$2292,12,0)</f>
        <v>21.605499999999999</v>
      </c>
      <c r="I16" s="61">
        <f t="shared" si="2"/>
        <v>1</v>
      </c>
      <c r="J16" s="60">
        <f>VLOOKUP($A16,'Return Data'!$B$7:$R$2292,13,0)</f>
        <v>11.7158</v>
      </c>
      <c r="K16" s="61">
        <f t="shared" si="3"/>
        <v>2</v>
      </c>
      <c r="L16" s="60">
        <f>VLOOKUP($A16,'Return Data'!$B$7:$R$2292,17,0)</f>
        <v>23.357299999999999</v>
      </c>
      <c r="M16" s="61">
        <f t="shared" si="4"/>
        <v>6</v>
      </c>
      <c r="N16" s="60">
        <f>VLOOKUP($A16,'Return Data'!$B$7:$R$2292,14,0)</f>
        <v>44.778599999999997</v>
      </c>
      <c r="O16" s="61">
        <f t="shared" si="6"/>
        <v>5</v>
      </c>
      <c r="P16" s="60">
        <f>VLOOKUP($A16,'Return Data'!$B$7:$R$2292,15,0)</f>
        <v>12.243399999999999</v>
      </c>
      <c r="Q16" s="61">
        <f>RANK(P16,P$8:P$28,0)</f>
        <v>7</v>
      </c>
      <c r="R16" s="60">
        <f>VLOOKUP($A16,'Return Data'!$B$7:$R$2292,16,0)</f>
        <v>14.764699999999999</v>
      </c>
      <c r="S16" s="62">
        <f t="shared" si="5"/>
        <v>14</v>
      </c>
    </row>
    <row r="17" spans="1:19" x14ac:dyDescent="0.3">
      <c r="A17" s="102" t="s">
        <v>1979</v>
      </c>
      <c r="B17" s="59">
        <f>VLOOKUP($A17,'Return Data'!$B$7:$R$2292,3,0)</f>
        <v>45014</v>
      </c>
      <c r="C17" s="60">
        <f>VLOOKUP($A17,'Return Data'!$B$7:$R$2292,4,0)</f>
        <v>46.434600000000003</v>
      </c>
      <c r="D17" s="60">
        <f>VLOOKUP($A17,'Return Data'!$B$7:$R$2292,10,0)</f>
        <v>-0.78159999999999996</v>
      </c>
      <c r="E17" s="61">
        <f t="shared" si="0"/>
        <v>3</v>
      </c>
      <c r="F17" s="60">
        <f>VLOOKUP($A17,'Return Data'!$B$7:$R$2292,11,0)</f>
        <v>0.3362</v>
      </c>
      <c r="G17" s="61">
        <f t="shared" si="1"/>
        <v>7</v>
      </c>
      <c r="H17" s="60">
        <f>VLOOKUP($A17,'Return Data'!$B$7:$R$2292,12,0)</f>
        <v>12.935600000000001</v>
      </c>
      <c r="I17" s="61">
        <f t="shared" si="2"/>
        <v>7</v>
      </c>
      <c r="J17" s="60">
        <f>VLOOKUP($A17,'Return Data'!$B$7:$R$2292,13,0)</f>
        <v>4.0038999999999998</v>
      </c>
      <c r="K17" s="61">
        <f t="shared" si="3"/>
        <v>8</v>
      </c>
      <c r="L17" s="60">
        <f>VLOOKUP($A17,'Return Data'!$B$7:$R$2292,17,0)</f>
        <v>25.182300000000001</v>
      </c>
      <c r="M17" s="61">
        <f t="shared" si="4"/>
        <v>2</v>
      </c>
      <c r="N17" s="60">
        <f>VLOOKUP($A17,'Return Data'!$B$7:$R$2292,14,0)</f>
        <v>45.985599999999998</v>
      </c>
      <c r="O17" s="61">
        <f t="shared" si="6"/>
        <v>4</v>
      </c>
      <c r="P17" s="60">
        <f>VLOOKUP($A17,'Return Data'!$B$7:$R$2292,15,0)</f>
        <v>11.6097</v>
      </c>
      <c r="Q17" s="61">
        <f>RANK(P17,P$8:P$28,0)</f>
        <v>9</v>
      </c>
      <c r="R17" s="60">
        <f>VLOOKUP($A17,'Return Data'!$B$7:$R$2292,16,0)</f>
        <v>18.864799999999999</v>
      </c>
      <c r="S17" s="62">
        <f t="shared" si="5"/>
        <v>9</v>
      </c>
    </row>
    <row r="18" spans="1:19" x14ac:dyDescent="0.3">
      <c r="A18" s="58" t="s">
        <v>1279</v>
      </c>
      <c r="B18" s="59">
        <f>VLOOKUP($A18,'Return Data'!$B$7:$R$2292,3,0)</f>
        <v>45014</v>
      </c>
      <c r="C18" s="60">
        <f>VLOOKUP($A18,'Return Data'!$B$7:$R$2292,4,0)</f>
        <v>51.96</v>
      </c>
      <c r="D18" s="60">
        <f>VLOOKUP($A18,'Return Data'!$B$7:$R$2292,10,0)</f>
        <v>-3.3481999999999998</v>
      </c>
      <c r="E18" s="61">
        <f t="shared" si="0"/>
        <v>8</v>
      </c>
      <c r="F18" s="60">
        <f>VLOOKUP($A18,'Return Data'!$B$7:$R$2292,11,0)</f>
        <v>-2.2940999999999998</v>
      </c>
      <c r="G18" s="61">
        <f t="shared" si="1"/>
        <v>10</v>
      </c>
      <c r="H18" s="60">
        <f>VLOOKUP($A18,'Return Data'!$B$7:$R$2292,12,0)</f>
        <v>7.5553999999999997</v>
      </c>
      <c r="I18" s="61">
        <f t="shared" si="2"/>
        <v>15</v>
      </c>
      <c r="J18" s="60">
        <f>VLOOKUP($A18,'Return Data'!$B$7:$R$2292,13,0)</f>
        <v>4.0449000000000002</v>
      </c>
      <c r="K18" s="61">
        <f t="shared" si="3"/>
        <v>7</v>
      </c>
      <c r="L18" s="60">
        <f>VLOOKUP($A18,'Return Data'!$B$7:$R$2292,17,0)</f>
        <v>19.849900000000002</v>
      </c>
      <c r="M18" s="61">
        <f t="shared" si="4"/>
        <v>7</v>
      </c>
      <c r="N18" s="60">
        <f>VLOOKUP($A18,'Return Data'!$B$7:$R$2292,14,0)</f>
        <v>42.796999999999997</v>
      </c>
      <c r="O18" s="61">
        <f t="shared" si="6"/>
        <v>8</v>
      </c>
      <c r="P18" s="60">
        <f>VLOOKUP($A18,'Return Data'!$B$7:$R$2292,15,0)</f>
        <v>13.292999999999999</v>
      </c>
      <c r="Q18" s="61">
        <f>RANK(P18,P$8:P$28,0)</f>
        <v>6</v>
      </c>
      <c r="R18" s="60">
        <f>VLOOKUP($A18,'Return Data'!$B$7:$R$2292,16,0)</f>
        <v>11.251899999999999</v>
      </c>
      <c r="S18" s="62">
        <f t="shared" si="5"/>
        <v>18</v>
      </c>
    </row>
    <row r="19" spans="1:19" x14ac:dyDescent="0.3">
      <c r="A19" s="58" t="s">
        <v>1281</v>
      </c>
      <c r="B19" s="59">
        <f>VLOOKUP($A19,'Return Data'!$B$7:$R$2292,3,0)</f>
        <v>45014</v>
      </c>
      <c r="C19" s="60">
        <f>VLOOKUP($A19,'Return Data'!$B$7:$R$2292,4,0)</f>
        <v>17.22</v>
      </c>
      <c r="D19" s="60">
        <f>VLOOKUP($A19,'Return Data'!$B$7:$R$2292,10,0)</f>
        <v>-4.7565999999999997</v>
      </c>
      <c r="E19" s="61">
        <f t="shared" si="0"/>
        <v>13</v>
      </c>
      <c r="F19" s="60">
        <f>VLOOKUP($A19,'Return Data'!$B$7:$R$2292,11,0)</f>
        <v>-5.7470999999999997</v>
      </c>
      <c r="G19" s="61">
        <f t="shared" si="1"/>
        <v>20</v>
      </c>
      <c r="H19" s="60">
        <f>VLOOKUP($A19,'Return Data'!$B$7:$R$2292,12,0)</f>
        <v>8.0978999999999992</v>
      </c>
      <c r="I19" s="61">
        <f t="shared" si="2"/>
        <v>14</v>
      </c>
      <c r="J19" s="60">
        <f>VLOOKUP($A19,'Return Data'!$B$7:$R$2292,13,0)</f>
        <v>-0.40489999999999998</v>
      </c>
      <c r="K19" s="61">
        <f t="shared" si="3"/>
        <v>14</v>
      </c>
      <c r="L19" s="60">
        <f>VLOOKUP($A19,'Return Data'!$B$7:$R$2292,17,0)</f>
        <v>19.209299999999999</v>
      </c>
      <c r="M19" s="61">
        <f t="shared" si="4"/>
        <v>9</v>
      </c>
      <c r="N19" s="60">
        <f>VLOOKUP($A19,'Return Data'!$B$7:$R$2292,14,0)</f>
        <v>38.7866</v>
      </c>
      <c r="O19" s="61">
        <f t="shared" si="6"/>
        <v>14</v>
      </c>
      <c r="P19" s="60">
        <f>VLOOKUP($A19,'Return Data'!$B$7:$R$2292,15,0)</f>
        <v>10.6844</v>
      </c>
      <c r="Q19" s="61">
        <f>RANK(P19,P$8:P$28,0)</f>
        <v>11</v>
      </c>
      <c r="R19" s="60">
        <f>VLOOKUP($A19,'Return Data'!$B$7:$R$2292,16,0)</f>
        <v>9.8724000000000007</v>
      </c>
      <c r="S19" s="62">
        <f t="shared" si="5"/>
        <v>21</v>
      </c>
    </row>
    <row r="20" spans="1:19" x14ac:dyDescent="0.3">
      <c r="A20" s="58" t="s">
        <v>1284</v>
      </c>
      <c r="B20" s="59">
        <f>VLOOKUP($A20,'Return Data'!$B$7:$R$2292,3,0)</f>
        <v>45014</v>
      </c>
      <c r="C20" s="60">
        <f>VLOOKUP($A20,'Return Data'!$B$7:$R$2292,4,0)</f>
        <v>20.88</v>
      </c>
      <c r="D20" s="60">
        <f>VLOOKUP($A20,'Return Data'!$B$7:$R$2292,10,0)</f>
        <v>-2.8837000000000002</v>
      </c>
      <c r="E20" s="61">
        <f t="shared" si="0"/>
        <v>6</v>
      </c>
      <c r="F20" s="60">
        <f>VLOOKUP($A20,'Return Data'!$B$7:$R$2292,11,0)</f>
        <v>-0.94879999999999998</v>
      </c>
      <c r="G20" s="61">
        <f t="shared" si="1"/>
        <v>8</v>
      </c>
      <c r="H20" s="60">
        <f>VLOOKUP($A20,'Return Data'!$B$7:$R$2292,12,0)</f>
        <v>12.5</v>
      </c>
      <c r="I20" s="61">
        <f t="shared" si="2"/>
        <v>8</v>
      </c>
      <c r="J20" s="60">
        <f>VLOOKUP($A20,'Return Data'!$B$7:$R$2292,13,0)</f>
        <v>1.7048000000000001</v>
      </c>
      <c r="K20" s="61">
        <f t="shared" si="3"/>
        <v>10</v>
      </c>
      <c r="L20" s="60">
        <f>VLOOKUP($A20,'Return Data'!$B$7:$R$2292,17,0)</f>
        <v>17.552499999999998</v>
      </c>
      <c r="M20" s="61">
        <f t="shared" si="4"/>
        <v>13</v>
      </c>
      <c r="N20" s="60">
        <f>VLOOKUP($A20,'Return Data'!$B$7:$R$2292,14,0)</f>
        <v>36.201000000000001</v>
      </c>
      <c r="O20" s="61">
        <f t="shared" si="6"/>
        <v>17</v>
      </c>
      <c r="P20" s="60"/>
      <c r="Q20" s="61"/>
      <c r="R20" s="60">
        <f>VLOOKUP($A20,'Return Data'!$B$7:$R$2292,16,0)</f>
        <v>18.151800000000001</v>
      </c>
      <c r="S20" s="62">
        <f t="shared" si="5"/>
        <v>10</v>
      </c>
    </row>
    <row r="21" spans="1:19" x14ac:dyDescent="0.3">
      <c r="A21" s="58" t="s">
        <v>1286</v>
      </c>
      <c r="B21" s="59">
        <f>VLOOKUP($A21,'Return Data'!$B$7:$R$2292,3,0)</f>
        <v>45014</v>
      </c>
      <c r="C21" s="60">
        <f>VLOOKUP($A21,'Return Data'!$B$7:$R$2292,4,0)</f>
        <v>13.9963</v>
      </c>
      <c r="D21" s="60">
        <f>VLOOKUP($A21,'Return Data'!$B$7:$R$2292,10,0)</f>
        <v>-1.8389</v>
      </c>
      <c r="E21" s="61">
        <f t="shared" si="0"/>
        <v>5</v>
      </c>
      <c r="F21" s="60">
        <f>VLOOKUP($A21,'Return Data'!$B$7:$R$2292,11,0)</f>
        <v>1.0066999999999999</v>
      </c>
      <c r="G21" s="61">
        <f t="shared" si="1"/>
        <v>5</v>
      </c>
      <c r="H21" s="60">
        <f>VLOOKUP($A21,'Return Data'!$B$7:$R$2292,12,0)</f>
        <v>13.662599999999999</v>
      </c>
      <c r="I21" s="61">
        <f t="shared" si="2"/>
        <v>6</v>
      </c>
      <c r="J21" s="60">
        <f>VLOOKUP($A21,'Return Data'!$B$7:$R$2292,13,0)</f>
        <v>3.996</v>
      </c>
      <c r="K21" s="61">
        <f t="shared" si="3"/>
        <v>9</v>
      </c>
      <c r="L21" s="60">
        <f>VLOOKUP($A21,'Return Data'!$B$7:$R$2292,17,0)</f>
        <v>6.4218000000000002</v>
      </c>
      <c r="M21" s="61">
        <f t="shared" si="4"/>
        <v>21</v>
      </c>
      <c r="N21" s="60"/>
      <c r="O21" s="61"/>
      <c r="P21" s="60"/>
      <c r="Q21" s="61"/>
      <c r="R21" s="60">
        <f>VLOOKUP($A21,'Return Data'!$B$7:$R$2292,16,0)</f>
        <v>11.407500000000001</v>
      </c>
      <c r="S21" s="62">
        <f t="shared" si="5"/>
        <v>17</v>
      </c>
    </row>
    <row r="22" spans="1:19" x14ac:dyDescent="0.3">
      <c r="A22" s="108" t="s">
        <v>1287</v>
      </c>
      <c r="B22" s="59">
        <f>VLOOKUP($A22,'Return Data'!$B$7:$R$2292,3,0)</f>
        <v>45014</v>
      </c>
      <c r="C22" s="60">
        <f>VLOOKUP($A22,'Return Data'!$B$7:$R$2292,4,0)</f>
        <v>155.249</v>
      </c>
      <c r="D22" s="60">
        <f>VLOOKUP($A22,'Return Data'!$B$7:$R$2292,10,0)</f>
        <v>-3.8134000000000001</v>
      </c>
      <c r="E22" s="61">
        <f t="shared" si="0"/>
        <v>10</v>
      </c>
      <c r="F22" s="60">
        <f>VLOOKUP($A22,'Return Data'!$B$7:$R$2292,11,0)</f>
        <v>-5.0807000000000002</v>
      </c>
      <c r="G22" s="61">
        <f t="shared" si="1"/>
        <v>17</v>
      </c>
      <c r="H22" s="60">
        <f>VLOOKUP($A22,'Return Data'!$B$7:$R$2292,12,0)</f>
        <v>4.9717000000000002</v>
      </c>
      <c r="I22" s="61">
        <f t="shared" si="2"/>
        <v>19</v>
      </c>
      <c r="J22" s="60">
        <f>VLOOKUP($A22,'Return Data'!$B$7:$R$2292,13,0)</f>
        <v>-3.4983</v>
      </c>
      <c r="K22" s="61">
        <f t="shared" si="3"/>
        <v>19</v>
      </c>
      <c r="L22" s="60">
        <f>VLOOKUP($A22,'Return Data'!$B$7:$R$2292,17,0)</f>
        <v>15.0116</v>
      </c>
      <c r="M22" s="61">
        <f t="shared" si="4"/>
        <v>18</v>
      </c>
      <c r="N22" s="60">
        <f>VLOOKUP($A22,'Return Data'!$B$7:$R$2292,14,0)</f>
        <v>43.755899999999997</v>
      </c>
      <c r="O22" s="61">
        <f t="shared" ref="O22:O28" si="7">RANK(N22,N$8:N$28,0)</f>
        <v>7</v>
      </c>
      <c r="P22" s="60">
        <f>VLOOKUP($A22,'Return Data'!$B$7:$R$2292,15,0)</f>
        <v>14.9664</v>
      </c>
      <c r="Q22" s="61">
        <f>RANK(P22,P$8:P$28,0)</f>
        <v>4</v>
      </c>
      <c r="R22" s="60">
        <f>VLOOKUP($A22,'Return Data'!$B$7:$R$2292,16,0)</f>
        <v>16.3584</v>
      </c>
      <c r="S22" s="62">
        <f t="shared" si="5"/>
        <v>11</v>
      </c>
    </row>
    <row r="23" spans="1:19" x14ac:dyDescent="0.3">
      <c r="A23" s="58" t="s">
        <v>1289</v>
      </c>
      <c r="B23" s="59">
        <f>VLOOKUP($A23,'Return Data'!$B$7:$R$2292,3,0)</f>
        <v>45014</v>
      </c>
      <c r="C23" s="60">
        <f>VLOOKUP($A23,'Return Data'!$B$7:$R$2292,4,0)</f>
        <v>89.687899999999999</v>
      </c>
      <c r="D23" s="60">
        <f>VLOOKUP($A23,'Return Data'!$B$7:$R$2292,10,0)</f>
        <v>-2.9624000000000001</v>
      </c>
      <c r="E23" s="61">
        <f t="shared" si="0"/>
        <v>7</v>
      </c>
      <c r="F23" s="60">
        <f>VLOOKUP($A23,'Return Data'!$B$7:$R$2292,11,0)</f>
        <v>0.75129999999999997</v>
      </c>
      <c r="G23" s="61">
        <f t="shared" si="1"/>
        <v>6</v>
      </c>
      <c r="H23" s="60">
        <f>VLOOKUP($A23,'Return Data'!$B$7:$R$2292,12,0)</f>
        <v>14.5412</v>
      </c>
      <c r="I23" s="61">
        <f t="shared" si="2"/>
        <v>5</v>
      </c>
      <c r="J23" s="60">
        <f>VLOOKUP($A23,'Return Data'!$B$7:$R$2292,13,0)</f>
        <v>7.2690999999999999</v>
      </c>
      <c r="K23" s="61">
        <f t="shared" si="3"/>
        <v>4</v>
      </c>
      <c r="L23" s="60">
        <f>VLOOKUP($A23,'Return Data'!$B$7:$R$2292,17,0)</f>
        <v>24.3703</v>
      </c>
      <c r="M23" s="61">
        <f t="shared" si="4"/>
        <v>4</v>
      </c>
      <c r="N23" s="60">
        <f>VLOOKUP($A23,'Return Data'!$B$7:$R$2292,14,0)</f>
        <v>49.0854</v>
      </c>
      <c r="O23" s="61">
        <f t="shared" si="7"/>
        <v>2</v>
      </c>
      <c r="P23" s="60">
        <f>VLOOKUP($A23,'Return Data'!$B$7:$R$2292,15,0)</f>
        <v>15.6335</v>
      </c>
      <c r="Q23" s="61">
        <f>RANK(P23,P$8:P$28,0)</f>
        <v>3</v>
      </c>
      <c r="R23" s="60">
        <f>VLOOKUP($A23,'Return Data'!$B$7:$R$2292,16,0)</f>
        <v>19.117999999999999</v>
      </c>
      <c r="S23" s="62">
        <f t="shared" si="5"/>
        <v>8</v>
      </c>
    </row>
    <row r="24" spans="1:19" x14ac:dyDescent="0.3">
      <c r="A24" s="58" t="s">
        <v>1293</v>
      </c>
      <c r="B24" s="59">
        <f>VLOOKUP($A24,'Return Data'!$B$7:$R$2292,3,0)</f>
        <v>45014</v>
      </c>
      <c r="C24" s="60">
        <f>VLOOKUP($A24,'Return Data'!$B$7:$R$2292,4,0)</f>
        <v>152.730512673455</v>
      </c>
      <c r="D24" s="60">
        <f>VLOOKUP($A24,'Return Data'!$B$7:$R$2292,10,0)</f>
        <v>-5.3311999999999999</v>
      </c>
      <c r="E24" s="61">
        <f t="shared" si="0"/>
        <v>18</v>
      </c>
      <c r="F24" s="60">
        <f>VLOOKUP($A24,'Return Data'!$B$7:$R$2292,11,0)</f>
        <v>3.9781</v>
      </c>
      <c r="G24" s="61">
        <f t="shared" si="1"/>
        <v>3</v>
      </c>
      <c r="H24" s="60">
        <f>VLOOKUP($A24,'Return Data'!$B$7:$R$2292,12,0)</f>
        <v>17.644300000000001</v>
      </c>
      <c r="I24" s="61">
        <f t="shared" si="2"/>
        <v>4</v>
      </c>
      <c r="J24" s="60">
        <f>VLOOKUP($A24,'Return Data'!$B$7:$R$2292,13,0)</f>
        <v>4.9619999999999997</v>
      </c>
      <c r="K24" s="61">
        <f t="shared" si="3"/>
        <v>6</v>
      </c>
      <c r="L24" s="60">
        <f>VLOOKUP($A24,'Return Data'!$B$7:$R$2292,17,0)</f>
        <v>28.915199999999999</v>
      </c>
      <c r="M24" s="61">
        <f t="shared" si="4"/>
        <v>1</v>
      </c>
      <c r="N24" s="60">
        <f>VLOOKUP($A24,'Return Data'!$B$7:$R$2292,14,0)</f>
        <v>66.010000000000005</v>
      </c>
      <c r="O24" s="61">
        <f t="shared" si="7"/>
        <v>1</v>
      </c>
      <c r="P24" s="60">
        <f>VLOOKUP($A24,'Return Data'!$B$7:$R$2292,15,0)</f>
        <v>21.657399999999999</v>
      </c>
      <c r="Q24" s="61">
        <f>RANK(P24,P$8:P$28,0)</f>
        <v>1</v>
      </c>
      <c r="R24" s="60">
        <f>VLOOKUP($A24,'Return Data'!$B$7:$R$2292,16,0)</f>
        <v>10.849600000000001</v>
      </c>
      <c r="S24" s="62">
        <f t="shared" si="5"/>
        <v>19</v>
      </c>
    </row>
    <row r="25" spans="1:19" x14ac:dyDescent="0.3">
      <c r="A25" s="58" t="s">
        <v>1296</v>
      </c>
      <c r="B25" s="59">
        <f>VLOOKUP($A25,'Return Data'!$B$7:$R$2292,3,0)</f>
        <v>45014</v>
      </c>
      <c r="C25" s="60">
        <f>VLOOKUP($A25,'Return Data'!$B$7:$R$2292,4,0)</f>
        <v>107.196</v>
      </c>
      <c r="D25" s="60">
        <f>VLOOKUP($A25,'Return Data'!$B$7:$R$2292,10,0)</f>
        <v>-5.7587000000000002</v>
      </c>
      <c r="E25" s="61">
        <f t="shared" si="0"/>
        <v>20</v>
      </c>
      <c r="F25" s="60">
        <f>VLOOKUP($A25,'Return Data'!$B$7:$R$2292,11,0)</f>
        <v>-4.6429999999999998</v>
      </c>
      <c r="G25" s="61">
        <f t="shared" si="1"/>
        <v>15</v>
      </c>
      <c r="H25" s="60">
        <f>VLOOKUP($A25,'Return Data'!$B$7:$R$2292,12,0)</f>
        <v>10.739100000000001</v>
      </c>
      <c r="I25" s="61">
        <f t="shared" si="2"/>
        <v>9</v>
      </c>
      <c r="J25" s="60">
        <f>VLOOKUP($A25,'Return Data'!$B$7:$R$2292,13,0)</f>
        <v>5.2671000000000001</v>
      </c>
      <c r="K25" s="61">
        <f t="shared" si="3"/>
        <v>5</v>
      </c>
      <c r="L25" s="60">
        <f>VLOOKUP($A25,'Return Data'!$B$7:$R$2292,17,0)</f>
        <v>17.154199999999999</v>
      </c>
      <c r="M25" s="61">
        <f t="shared" si="4"/>
        <v>16</v>
      </c>
      <c r="N25" s="60">
        <f>VLOOKUP($A25,'Return Data'!$B$7:$R$2292,14,0)</f>
        <v>37.884999999999998</v>
      </c>
      <c r="O25" s="61">
        <f t="shared" si="7"/>
        <v>15</v>
      </c>
      <c r="P25" s="60">
        <f>VLOOKUP($A25,'Return Data'!$B$7:$R$2292,15,0)</f>
        <v>14.290100000000001</v>
      </c>
      <c r="Q25" s="61">
        <f>RANK(P25,P$8:P$28,0)</f>
        <v>5</v>
      </c>
      <c r="R25" s="60">
        <f>VLOOKUP($A25,'Return Data'!$B$7:$R$2292,16,0)</f>
        <v>19.118200000000002</v>
      </c>
      <c r="S25" s="62">
        <f t="shared" si="5"/>
        <v>7</v>
      </c>
    </row>
    <row r="26" spans="1:19" x14ac:dyDescent="0.3">
      <c r="A26" s="58" t="s">
        <v>1297</v>
      </c>
      <c r="B26" s="59">
        <f>VLOOKUP($A26,'Return Data'!$B$7:$R$2292,3,0)</f>
        <v>45014</v>
      </c>
      <c r="C26" s="60">
        <f>VLOOKUP($A26,'Return Data'!$B$7:$R$2292,4,0)</f>
        <v>143.5146</v>
      </c>
      <c r="D26" s="60">
        <f>VLOOKUP($A26,'Return Data'!$B$7:$R$2292,10,0)</f>
        <v>-3.5156000000000001</v>
      </c>
      <c r="E26" s="61">
        <f t="shared" si="0"/>
        <v>9</v>
      </c>
      <c r="F26" s="60">
        <f>VLOOKUP($A26,'Return Data'!$B$7:$R$2292,11,0)</f>
        <v>-1.8566</v>
      </c>
      <c r="G26" s="61">
        <f t="shared" si="1"/>
        <v>9</v>
      </c>
      <c r="H26" s="60">
        <f>VLOOKUP($A26,'Return Data'!$B$7:$R$2292,12,0)</f>
        <v>10.711</v>
      </c>
      <c r="I26" s="61">
        <f t="shared" si="2"/>
        <v>10</v>
      </c>
      <c r="J26" s="60">
        <f>VLOOKUP($A26,'Return Data'!$B$7:$R$2292,13,0)</f>
        <v>0.22020000000000001</v>
      </c>
      <c r="K26" s="61">
        <f t="shared" si="3"/>
        <v>12</v>
      </c>
      <c r="L26" s="60">
        <f>VLOOKUP($A26,'Return Data'!$B$7:$R$2292,17,0)</f>
        <v>17.156300000000002</v>
      </c>
      <c r="M26" s="61">
        <f t="shared" si="4"/>
        <v>15</v>
      </c>
      <c r="N26" s="60">
        <f>VLOOKUP($A26,'Return Data'!$B$7:$R$2292,14,0)</f>
        <v>39.161700000000003</v>
      </c>
      <c r="O26" s="61">
        <f t="shared" si="7"/>
        <v>13</v>
      </c>
      <c r="P26" s="60">
        <f>VLOOKUP($A26,'Return Data'!$B$7:$R$2292,15,0)</f>
        <v>7.8079999999999998</v>
      </c>
      <c r="Q26" s="61">
        <f>RANK(P26,P$8:P$28,0)</f>
        <v>13</v>
      </c>
      <c r="R26" s="60">
        <f>VLOOKUP($A26,'Return Data'!$B$7:$R$2292,16,0)</f>
        <v>15.831099999999999</v>
      </c>
      <c r="S26" s="62">
        <f t="shared" si="5"/>
        <v>13</v>
      </c>
    </row>
    <row r="27" spans="1:19" x14ac:dyDescent="0.3">
      <c r="A27" s="58" t="s">
        <v>1300</v>
      </c>
      <c r="B27" s="59">
        <f>VLOOKUP($A27,'Return Data'!$B$7:$R$2292,3,0)</f>
        <v>45014</v>
      </c>
      <c r="C27" s="60">
        <f>VLOOKUP($A27,'Return Data'!$B$7:$R$2292,4,0)</f>
        <v>23.254300000000001</v>
      </c>
      <c r="D27" s="60">
        <f>VLOOKUP($A27,'Return Data'!$B$7:$R$2292,10,0)</f>
        <v>-1.5199</v>
      </c>
      <c r="E27" s="61">
        <f t="shared" si="0"/>
        <v>4</v>
      </c>
      <c r="F27" s="60">
        <f>VLOOKUP($A27,'Return Data'!$B$7:$R$2292,11,0)</f>
        <v>2.8965000000000001</v>
      </c>
      <c r="G27" s="61">
        <f t="shared" si="1"/>
        <v>4</v>
      </c>
      <c r="H27" s="60">
        <f>VLOOKUP($A27,'Return Data'!$B$7:$R$2292,12,0)</f>
        <v>18.909500000000001</v>
      </c>
      <c r="I27" s="61">
        <f t="shared" si="2"/>
        <v>3</v>
      </c>
      <c r="J27" s="60">
        <f>VLOOKUP($A27,'Return Data'!$B$7:$R$2292,13,0)</f>
        <v>16.069500000000001</v>
      </c>
      <c r="K27" s="61">
        <f t="shared" si="3"/>
        <v>1</v>
      </c>
      <c r="L27" s="60">
        <f>VLOOKUP($A27,'Return Data'!$B$7:$R$2292,17,0)</f>
        <v>24.632400000000001</v>
      </c>
      <c r="M27" s="61">
        <f t="shared" si="4"/>
        <v>3</v>
      </c>
      <c r="N27" s="60">
        <f>VLOOKUP($A27,'Return Data'!$B$7:$R$2292,14,0)</f>
        <v>44.607199999999999</v>
      </c>
      <c r="O27" s="61">
        <f t="shared" si="7"/>
        <v>6</v>
      </c>
      <c r="P27" s="60"/>
      <c r="Q27" s="61"/>
      <c r="R27" s="60">
        <f>VLOOKUP($A27,'Return Data'!$B$7:$R$2292,16,0)</f>
        <v>21.258800000000001</v>
      </c>
      <c r="S27" s="62">
        <f t="shared" si="5"/>
        <v>6</v>
      </c>
    </row>
    <row r="28" spans="1:19" x14ac:dyDescent="0.3">
      <c r="A28" s="58" t="s">
        <v>1302</v>
      </c>
      <c r="B28" s="59">
        <f>VLOOKUP($A28,'Return Data'!$B$7:$R$2292,3,0)</f>
        <v>45014</v>
      </c>
      <c r="C28" s="60">
        <f>VLOOKUP($A28,'Return Data'!$B$7:$R$2292,4,0)</f>
        <v>27.58</v>
      </c>
      <c r="D28" s="60">
        <f>VLOOKUP($A28,'Return Data'!$B$7:$R$2292,10,0)</f>
        <v>-5.1256000000000004</v>
      </c>
      <c r="E28" s="61">
        <f t="shared" si="0"/>
        <v>16</v>
      </c>
      <c r="F28" s="60">
        <f>VLOOKUP($A28,'Return Data'!$B$7:$R$2292,11,0)</f>
        <v>-10.5997</v>
      </c>
      <c r="G28" s="61">
        <f t="shared" si="1"/>
        <v>21</v>
      </c>
      <c r="H28" s="60">
        <f>VLOOKUP($A28,'Return Data'!$B$7:$R$2292,12,0)</f>
        <v>4.5488999999999997</v>
      </c>
      <c r="I28" s="61">
        <f t="shared" si="2"/>
        <v>21</v>
      </c>
      <c r="J28" s="60">
        <f>VLOOKUP($A28,'Return Data'!$B$7:$R$2292,13,0)</f>
        <v>-2.3371</v>
      </c>
      <c r="K28" s="61">
        <f t="shared" si="3"/>
        <v>16</v>
      </c>
      <c r="L28" s="60">
        <f>VLOOKUP($A28,'Return Data'!$B$7:$R$2292,17,0)</f>
        <v>15.416</v>
      </c>
      <c r="M28" s="61">
        <f t="shared" si="4"/>
        <v>17</v>
      </c>
      <c r="N28" s="60">
        <f>VLOOKUP($A28,'Return Data'!$B$7:$R$2292,14,0)</f>
        <v>37.546599999999998</v>
      </c>
      <c r="O28" s="61">
        <f t="shared" si="7"/>
        <v>16</v>
      </c>
      <c r="P28" s="60">
        <f>VLOOKUP($A28,'Return Data'!$B$7:$R$2292,15,0)</f>
        <v>11.7441</v>
      </c>
      <c r="Q28" s="61">
        <f>RANK(P28,P$8:P$28,0)</f>
        <v>8</v>
      </c>
      <c r="R28" s="60">
        <f>VLOOKUP($A28,'Return Data'!$B$7:$R$2292,16,0)</f>
        <v>12.2112</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-3.6738428571428585</v>
      </c>
      <c r="E30" s="69"/>
      <c r="F30" s="70">
        <f>AVERAGE(F8:F28)</f>
        <v>-1.9637095238095237</v>
      </c>
      <c r="G30" s="69"/>
      <c r="H30" s="70">
        <f>AVERAGE(H8:H28)</f>
        <v>10.986171428571431</v>
      </c>
      <c r="I30" s="69"/>
      <c r="J30" s="70">
        <f>AVERAGE(J8:J28)</f>
        <v>2.2211619047619044</v>
      </c>
      <c r="K30" s="69"/>
      <c r="L30" s="70">
        <f>AVERAGE(L8:L28)</f>
        <v>18.60325238095238</v>
      </c>
      <c r="M30" s="69"/>
      <c r="N30" s="70">
        <f>AVERAGE(N8:N28)</f>
        <v>42.549168421052634</v>
      </c>
      <c r="O30" s="69"/>
      <c r="P30" s="70">
        <f>AVERAGE(P8:P28)</f>
        <v>12.614192857142855</v>
      </c>
      <c r="Q30" s="69"/>
      <c r="R30" s="70">
        <f>AVERAGE(R8:R28)</f>
        <v>16.991761904761908</v>
      </c>
      <c r="S30" s="71"/>
    </row>
    <row r="31" spans="1:19" x14ac:dyDescent="0.3">
      <c r="A31" s="68" t="s">
        <v>28</v>
      </c>
      <c r="B31" s="69"/>
      <c r="C31" s="69"/>
      <c r="D31" s="70">
        <f>MIN(D8:D28)</f>
        <v>-5.7882999999999996</v>
      </c>
      <c r="E31" s="69"/>
      <c r="F31" s="70">
        <f>MIN(F8:F28)</f>
        <v>-10.5997</v>
      </c>
      <c r="G31" s="69"/>
      <c r="H31" s="70">
        <f>MIN(H8:H28)</f>
        <v>4.5488999999999997</v>
      </c>
      <c r="I31" s="69"/>
      <c r="J31" s="70">
        <f>MIN(J8:J28)</f>
        <v>-4.4032</v>
      </c>
      <c r="K31" s="69"/>
      <c r="L31" s="70">
        <f>MIN(L8:L28)</f>
        <v>6.4218000000000002</v>
      </c>
      <c r="M31" s="69"/>
      <c r="N31" s="70">
        <f>MIN(N8:N28)</f>
        <v>34.086799999999997</v>
      </c>
      <c r="O31" s="69"/>
      <c r="P31" s="70">
        <f>MIN(P8:P28)</f>
        <v>3.9655999999999998</v>
      </c>
      <c r="Q31" s="69"/>
      <c r="R31" s="70">
        <f>MIN(R8:R28)</f>
        <v>9.8724000000000007</v>
      </c>
      <c r="S31" s="71"/>
    </row>
    <row r="32" spans="1:19" ht="15" thickBot="1" x14ac:dyDescent="0.35">
      <c r="A32" s="72" t="s">
        <v>29</v>
      </c>
      <c r="B32" s="73"/>
      <c r="C32" s="73"/>
      <c r="D32" s="74">
        <f>MAX(D8:D28)</f>
        <v>-0.21970000000000001</v>
      </c>
      <c r="E32" s="73"/>
      <c r="F32" s="74">
        <f>MAX(F8:F28)</f>
        <v>5.5429000000000004</v>
      </c>
      <c r="G32" s="73"/>
      <c r="H32" s="74">
        <f>MAX(H8:H28)</f>
        <v>21.605499999999999</v>
      </c>
      <c r="I32" s="73"/>
      <c r="J32" s="74">
        <f>MAX(J8:J28)</f>
        <v>16.069500000000001</v>
      </c>
      <c r="K32" s="73"/>
      <c r="L32" s="74">
        <f>MAX(L8:L28)</f>
        <v>28.915199999999999</v>
      </c>
      <c r="M32" s="73"/>
      <c r="N32" s="74">
        <f>MAX(N8:N28)</f>
        <v>66.010000000000005</v>
      </c>
      <c r="O32" s="73"/>
      <c r="P32" s="74">
        <f>MAX(P8:P28)</f>
        <v>21.657399999999999</v>
      </c>
      <c r="Q32" s="73"/>
      <c r="R32" s="74">
        <f>MAX(R8:R28)</f>
        <v>25.139299999999999</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45014</v>
      </c>
      <c r="C8" s="60">
        <f>VLOOKUP($A8,'Return Data'!$B$7:$R$2292,4,0)</f>
        <v>469.8</v>
      </c>
      <c r="D8" s="60">
        <f>VLOOKUP($A8,'Return Data'!$B$7:$R$2292,10,0)</f>
        <v>-4.3898000000000001</v>
      </c>
      <c r="E8" s="61">
        <f t="shared" ref="E8:E31" si="0">RANK(D8,D$8:D$31,0)</f>
        <v>11</v>
      </c>
      <c r="F8" s="60">
        <f>VLOOKUP($A8,'Return Data'!$B$7:$R$2292,11,0)</f>
        <v>-5.5963000000000003</v>
      </c>
      <c r="G8" s="61">
        <f t="shared" ref="G8:G31" si="1">RANK(F8,F$8:F$31,0)</f>
        <v>20</v>
      </c>
      <c r="H8" s="60">
        <f>VLOOKUP($A8,'Return Data'!$B$7:$R$2292,12,0)</f>
        <v>3.5257999999999998</v>
      </c>
      <c r="I8" s="61">
        <f t="shared" ref="I8:I31" si="2">RANK(H8,H$8:H$31,0)</f>
        <v>24</v>
      </c>
      <c r="J8" s="60">
        <f>VLOOKUP($A8,'Return Data'!$B$7:$R$2292,13,0)</f>
        <v>-5.0812999999999997</v>
      </c>
      <c r="K8" s="61">
        <f t="shared" ref="K8:K31" si="3">RANK(J8,J$8:J$31,0)</f>
        <v>24</v>
      </c>
      <c r="L8" s="60">
        <f>VLOOKUP($A8,'Return Data'!$B$7:$R$2292,17,0)</f>
        <v>12.4382</v>
      </c>
      <c r="M8" s="61">
        <f t="shared" ref="M8:M31" si="4">RANK(L8,L$8:L$31,0)</f>
        <v>17</v>
      </c>
      <c r="N8" s="60">
        <f>VLOOKUP($A8,'Return Data'!$B$7:$R$2292,14,0)</f>
        <v>31.685600000000001</v>
      </c>
      <c r="O8" s="61">
        <f t="shared" ref="O8:O29" si="5">RANK(N8,N$8:N$31,0)</f>
        <v>15</v>
      </c>
      <c r="P8" s="60">
        <f>VLOOKUP($A8,'Return Data'!$B$7:$R$2292,15,0)</f>
        <v>8.0502000000000002</v>
      </c>
      <c r="Q8" s="61">
        <f t="shared" ref="Q8:Q20" si="6">RANK(P8,P$8:P$31,0)</f>
        <v>21</v>
      </c>
      <c r="R8" s="60">
        <f>VLOOKUP($A8,'Return Data'!$B$7:$R$2292,16,0)</f>
        <v>14.257199999999999</v>
      </c>
      <c r="S8" s="62">
        <f t="shared" ref="S8:S31" si="7">RANK(R8,R$8:R$31,0)</f>
        <v>22</v>
      </c>
    </row>
    <row r="9" spans="1:20" x14ac:dyDescent="0.3">
      <c r="A9" s="58" t="s">
        <v>1018</v>
      </c>
      <c r="B9" s="59">
        <f>VLOOKUP($A9,'Return Data'!$B$7:$R$2292,3,0)</f>
        <v>45014</v>
      </c>
      <c r="C9" s="60">
        <f>VLOOKUP($A9,'Return Data'!$B$7:$R$2292,4,0)</f>
        <v>72.209999999999994</v>
      </c>
      <c r="D9" s="60">
        <f>VLOOKUP($A9,'Return Data'!$B$7:$R$2292,10,0)</f>
        <v>-3.8994</v>
      </c>
      <c r="E9" s="61">
        <f t="shared" si="0"/>
        <v>10</v>
      </c>
      <c r="F9" s="60">
        <f>VLOOKUP($A9,'Return Data'!$B$7:$R$2292,11,0)</f>
        <v>-5.0617999999999999</v>
      </c>
      <c r="G9" s="61">
        <f t="shared" si="1"/>
        <v>18</v>
      </c>
      <c r="H9" s="60">
        <f>VLOOKUP($A9,'Return Data'!$B$7:$R$2292,12,0)</f>
        <v>6.7721</v>
      </c>
      <c r="I9" s="61">
        <f t="shared" si="2"/>
        <v>21</v>
      </c>
      <c r="J9" s="60">
        <f>VLOOKUP($A9,'Return Data'!$B$7:$R$2292,13,0)</f>
        <v>-3.3851</v>
      </c>
      <c r="K9" s="61">
        <f t="shared" si="3"/>
        <v>22</v>
      </c>
      <c r="L9" s="60">
        <f>VLOOKUP($A9,'Return Data'!$B$7:$R$2292,17,0)</f>
        <v>10.259</v>
      </c>
      <c r="M9" s="61">
        <f t="shared" si="4"/>
        <v>19</v>
      </c>
      <c r="N9" s="60">
        <f>VLOOKUP($A9,'Return Data'!$B$7:$R$2292,14,0)</f>
        <v>26.935300000000002</v>
      </c>
      <c r="O9" s="61">
        <f t="shared" si="5"/>
        <v>22</v>
      </c>
      <c r="P9" s="60">
        <f>VLOOKUP($A9,'Return Data'!$B$7:$R$2292,15,0)</f>
        <v>15.2278</v>
      </c>
      <c r="Q9" s="61">
        <f t="shared" si="6"/>
        <v>4</v>
      </c>
      <c r="R9" s="60">
        <f>VLOOKUP($A9,'Return Data'!$B$7:$R$2292,16,0)</f>
        <v>17.6252</v>
      </c>
      <c r="S9" s="62">
        <f t="shared" si="7"/>
        <v>13</v>
      </c>
    </row>
    <row r="10" spans="1:20" x14ac:dyDescent="0.3">
      <c r="A10" s="58" t="s">
        <v>1851</v>
      </c>
      <c r="B10" s="59">
        <f>VLOOKUP($A10,'Return Data'!$B$7:$R$2292,3,0)</f>
        <v>45014</v>
      </c>
      <c r="C10" s="60">
        <f>VLOOKUP($A10,'Return Data'!$B$7:$R$2292,4,0)</f>
        <v>65.828900000000004</v>
      </c>
      <c r="D10" s="60">
        <f>VLOOKUP($A10,'Return Data'!$B$7:$R$2292,10,0)</f>
        <v>-3.7915999999999999</v>
      </c>
      <c r="E10" s="61">
        <f t="shared" si="0"/>
        <v>9</v>
      </c>
      <c r="F10" s="60">
        <f>VLOOKUP($A10,'Return Data'!$B$7:$R$2292,11,0)</f>
        <v>-0.86680000000000001</v>
      </c>
      <c r="G10" s="61">
        <f t="shared" si="1"/>
        <v>4</v>
      </c>
      <c r="H10" s="60">
        <f>VLOOKUP($A10,'Return Data'!$B$7:$R$2292,12,0)</f>
        <v>10.0352</v>
      </c>
      <c r="I10" s="61">
        <f t="shared" si="2"/>
        <v>12</v>
      </c>
      <c r="J10" s="60">
        <f>VLOOKUP($A10,'Return Data'!$B$7:$R$2292,13,0)</f>
        <v>0.95230000000000004</v>
      </c>
      <c r="K10" s="61">
        <f t="shared" si="3"/>
        <v>13</v>
      </c>
      <c r="L10" s="60">
        <f>VLOOKUP($A10,'Return Data'!$B$7:$R$2292,17,0)</f>
        <v>13.6234</v>
      </c>
      <c r="M10" s="61">
        <f t="shared" si="4"/>
        <v>12</v>
      </c>
      <c r="N10" s="60">
        <f>VLOOKUP($A10,'Return Data'!$B$7:$R$2292,14,0)</f>
        <v>32.840699999999998</v>
      </c>
      <c r="O10" s="61">
        <f t="shared" si="5"/>
        <v>12</v>
      </c>
      <c r="P10" s="60">
        <f>VLOOKUP($A10,'Return Data'!$B$7:$R$2292,15,0)</f>
        <v>13.600199999999999</v>
      </c>
      <c r="Q10" s="61">
        <f t="shared" si="6"/>
        <v>10</v>
      </c>
      <c r="R10" s="60">
        <f>VLOOKUP($A10,'Return Data'!$B$7:$R$2292,16,0)</f>
        <v>17.642499999999998</v>
      </c>
      <c r="S10" s="62">
        <f t="shared" si="7"/>
        <v>12</v>
      </c>
    </row>
    <row r="11" spans="1:20" x14ac:dyDescent="0.3">
      <c r="A11" s="58" t="s">
        <v>1022</v>
      </c>
      <c r="B11" s="59">
        <f>VLOOKUP($A11,'Return Data'!$B$7:$R$2292,3,0)</f>
        <v>45014</v>
      </c>
      <c r="C11" s="60">
        <f>VLOOKUP($A11,'Return Data'!$B$7:$R$2292,4,0)</f>
        <v>88.515000000000001</v>
      </c>
      <c r="D11" s="60">
        <f>VLOOKUP($A11,'Return Data'!$B$7:$R$2292,10,0)</f>
        <v>-5.2961</v>
      </c>
      <c r="E11" s="61">
        <f t="shared" si="0"/>
        <v>16</v>
      </c>
      <c r="F11" s="60">
        <f>VLOOKUP($A11,'Return Data'!$B$7:$R$2292,11,0)</f>
        <v>-5.7408000000000001</v>
      </c>
      <c r="G11" s="61">
        <f t="shared" si="1"/>
        <v>21</v>
      </c>
      <c r="H11" s="60">
        <f>VLOOKUP($A11,'Return Data'!$B$7:$R$2292,12,0)</f>
        <v>5.1634000000000002</v>
      </c>
      <c r="I11" s="61">
        <f t="shared" si="2"/>
        <v>22</v>
      </c>
      <c r="J11" s="60">
        <f>VLOOKUP($A11,'Return Data'!$B$7:$R$2292,13,0)</f>
        <v>-4.0113000000000003</v>
      </c>
      <c r="K11" s="61">
        <f t="shared" si="3"/>
        <v>23</v>
      </c>
      <c r="L11" s="60">
        <f>VLOOKUP($A11,'Return Data'!$B$7:$R$2292,17,0)</f>
        <v>5.1086999999999998</v>
      </c>
      <c r="M11" s="61">
        <f t="shared" si="4"/>
        <v>24</v>
      </c>
      <c r="N11" s="60">
        <f>VLOOKUP($A11,'Return Data'!$B$7:$R$2292,14,0)</f>
        <v>23.519100000000002</v>
      </c>
      <c r="O11" s="61">
        <f t="shared" si="5"/>
        <v>23</v>
      </c>
      <c r="P11" s="60">
        <f>VLOOKUP($A11,'Return Data'!$B$7:$R$2292,15,0)</f>
        <v>9.3053000000000008</v>
      </c>
      <c r="Q11" s="61">
        <f t="shared" si="6"/>
        <v>18</v>
      </c>
      <c r="R11" s="60">
        <f>VLOOKUP($A11,'Return Data'!$B$7:$R$2292,16,0)</f>
        <v>15.5253</v>
      </c>
      <c r="S11" s="62">
        <f t="shared" si="7"/>
        <v>18</v>
      </c>
    </row>
    <row r="12" spans="1:20" x14ac:dyDescent="0.3">
      <c r="A12" s="58" t="s">
        <v>1024</v>
      </c>
      <c r="B12" s="59">
        <f>VLOOKUP($A12,'Return Data'!$B$7:$R$2292,3,0)</f>
        <v>45014</v>
      </c>
      <c r="C12" s="60">
        <f>VLOOKUP($A12,'Return Data'!$B$7:$R$2292,4,0)</f>
        <v>56.9</v>
      </c>
      <c r="D12" s="60">
        <f>VLOOKUP($A12,'Return Data'!$B$7:$R$2292,10,0)</f>
        <v>-3.2280000000000002</v>
      </c>
      <c r="E12" s="61">
        <f t="shared" si="0"/>
        <v>7</v>
      </c>
      <c r="F12" s="60">
        <f>VLOOKUP($A12,'Return Data'!$B$7:$R$2292,11,0)</f>
        <v>-2.0182000000000002</v>
      </c>
      <c r="G12" s="61">
        <f t="shared" si="1"/>
        <v>10</v>
      </c>
      <c r="H12" s="60">
        <f>VLOOKUP($A12,'Return Data'!$B$7:$R$2292,12,0)</f>
        <v>12.6153</v>
      </c>
      <c r="I12" s="61">
        <f t="shared" si="2"/>
        <v>7</v>
      </c>
      <c r="J12" s="60">
        <f>VLOOKUP($A12,'Return Data'!$B$7:$R$2292,13,0)</f>
        <v>4.3136999999999999</v>
      </c>
      <c r="K12" s="61">
        <f t="shared" si="3"/>
        <v>5</v>
      </c>
      <c r="L12" s="60">
        <f>VLOOKUP($A12,'Return Data'!$B$7:$R$2292,17,0)</f>
        <v>15.8055</v>
      </c>
      <c r="M12" s="61">
        <f t="shared" si="4"/>
        <v>7</v>
      </c>
      <c r="N12" s="60">
        <f>VLOOKUP($A12,'Return Data'!$B$7:$R$2292,14,0)</f>
        <v>38.150500000000001</v>
      </c>
      <c r="O12" s="61">
        <f t="shared" si="5"/>
        <v>4</v>
      </c>
      <c r="P12" s="60">
        <f>VLOOKUP($A12,'Return Data'!$B$7:$R$2292,15,0)</f>
        <v>13.7669</v>
      </c>
      <c r="Q12" s="61">
        <f t="shared" si="6"/>
        <v>9</v>
      </c>
      <c r="R12" s="60">
        <f>VLOOKUP($A12,'Return Data'!$B$7:$R$2292,16,0)</f>
        <v>19.488800000000001</v>
      </c>
      <c r="S12" s="62">
        <f t="shared" si="7"/>
        <v>4</v>
      </c>
    </row>
    <row r="13" spans="1:20" x14ac:dyDescent="0.3">
      <c r="A13" s="58" t="s">
        <v>1027</v>
      </c>
      <c r="B13" s="59">
        <f>VLOOKUP($A13,'Return Data'!$B$7:$R$2292,3,0)</f>
        <v>45014</v>
      </c>
      <c r="C13" s="60">
        <f>VLOOKUP($A13,'Return Data'!$B$7:$R$2292,4,0)</f>
        <v>1607.2919999999999</v>
      </c>
      <c r="D13" s="60">
        <f>VLOOKUP($A13,'Return Data'!$B$7:$R$2292,10,0)</f>
        <v>-4.4516</v>
      </c>
      <c r="E13" s="61">
        <f t="shared" si="0"/>
        <v>12</v>
      </c>
      <c r="F13" s="60">
        <f>VLOOKUP($A13,'Return Data'!$B$7:$R$2292,11,0)</f>
        <v>-1.988</v>
      </c>
      <c r="G13" s="61">
        <f t="shared" si="1"/>
        <v>9</v>
      </c>
      <c r="H13" s="60">
        <f>VLOOKUP($A13,'Return Data'!$B$7:$R$2292,12,0)</f>
        <v>13.2479</v>
      </c>
      <c r="I13" s="61">
        <f t="shared" si="2"/>
        <v>3</v>
      </c>
      <c r="J13" s="60">
        <f>VLOOKUP($A13,'Return Data'!$B$7:$R$2292,13,0)</f>
        <v>4.2191000000000001</v>
      </c>
      <c r="K13" s="61">
        <f t="shared" si="3"/>
        <v>6</v>
      </c>
      <c r="L13" s="60">
        <f>VLOOKUP($A13,'Return Data'!$B$7:$R$2292,17,0)</f>
        <v>9.6278000000000006</v>
      </c>
      <c r="M13" s="61">
        <f t="shared" si="4"/>
        <v>20</v>
      </c>
      <c r="N13" s="60">
        <f>VLOOKUP($A13,'Return Data'!$B$7:$R$2292,14,0)</f>
        <v>29.271000000000001</v>
      </c>
      <c r="O13" s="61">
        <f t="shared" si="5"/>
        <v>18</v>
      </c>
      <c r="P13" s="60">
        <f>VLOOKUP($A13,'Return Data'!$B$7:$R$2292,15,0)</f>
        <v>9.6661000000000001</v>
      </c>
      <c r="Q13" s="61">
        <f t="shared" si="6"/>
        <v>17</v>
      </c>
      <c r="R13" s="60">
        <f>VLOOKUP($A13,'Return Data'!$B$7:$R$2292,16,0)</f>
        <v>16.604500000000002</v>
      </c>
      <c r="S13" s="62">
        <f t="shared" si="7"/>
        <v>16</v>
      </c>
    </row>
    <row r="14" spans="1:20" x14ac:dyDescent="0.3">
      <c r="A14" s="58" t="s">
        <v>1029</v>
      </c>
      <c r="B14" s="59">
        <f>VLOOKUP($A14,'Return Data'!$B$7:$R$2292,3,0)</f>
        <v>45014</v>
      </c>
      <c r="C14" s="60">
        <f>VLOOKUP($A14,'Return Data'!$B$7:$R$2292,4,0)</f>
        <v>107.062</v>
      </c>
      <c r="D14" s="60">
        <f>VLOOKUP($A14,'Return Data'!$B$7:$R$2292,10,0)</f>
        <v>-3.0032999999999999</v>
      </c>
      <c r="E14" s="61">
        <f t="shared" si="0"/>
        <v>4</v>
      </c>
      <c r="F14" s="60">
        <f>VLOOKUP($A14,'Return Data'!$B$7:$R$2292,11,0)</f>
        <v>2.5145</v>
      </c>
      <c r="G14" s="61">
        <f t="shared" si="1"/>
        <v>1</v>
      </c>
      <c r="H14" s="60">
        <f>VLOOKUP($A14,'Return Data'!$B$7:$R$2292,12,0)</f>
        <v>18.1752</v>
      </c>
      <c r="I14" s="61">
        <f t="shared" si="2"/>
        <v>1</v>
      </c>
      <c r="J14" s="60">
        <f>VLOOKUP($A14,'Return Data'!$B$7:$R$2292,13,0)</f>
        <v>10.2811</v>
      </c>
      <c r="K14" s="61">
        <f t="shared" si="3"/>
        <v>2</v>
      </c>
      <c r="L14" s="60">
        <f>VLOOKUP($A14,'Return Data'!$B$7:$R$2292,17,0)</f>
        <v>17.827999999999999</v>
      </c>
      <c r="M14" s="61">
        <f t="shared" si="4"/>
        <v>3</v>
      </c>
      <c r="N14" s="60">
        <f>VLOOKUP($A14,'Return Data'!$B$7:$R$2292,14,0)</f>
        <v>37.130400000000002</v>
      </c>
      <c r="O14" s="61">
        <f t="shared" si="5"/>
        <v>6</v>
      </c>
      <c r="P14" s="60">
        <f>VLOOKUP($A14,'Return Data'!$B$7:$R$2292,15,0)</f>
        <v>13.069000000000001</v>
      </c>
      <c r="Q14" s="61">
        <f t="shared" si="6"/>
        <v>13</v>
      </c>
      <c r="R14" s="60">
        <f>VLOOKUP($A14,'Return Data'!$B$7:$R$2292,16,0)</f>
        <v>18.602</v>
      </c>
      <c r="S14" s="62">
        <f t="shared" si="7"/>
        <v>6</v>
      </c>
    </row>
    <row r="15" spans="1:20" x14ac:dyDescent="0.3">
      <c r="A15" s="102" t="s">
        <v>1969</v>
      </c>
      <c r="B15" s="59">
        <f>VLOOKUP($A15,'Return Data'!$B$7:$R$2292,3,0)</f>
        <v>45014</v>
      </c>
      <c r="C15" s="60">
        <f>VLOOKUP($A15,'Return Data'!$B$7:$R$2292,4,0)</f>
        <v>221.57149999999999</v>
      </c>
      <c r="D15" s="60">
        <f>VLOOKUP($A15,'Return Data'!$B$7:$R$2292,10,0)</f>
        <v>-3.0095999999999998</v>
      </c>
      <c r="E15" s="61">
        <f t="shared" si="0"/>
        <v>5</v>
      </c>
      <c r="F15" s="60">
        <f>VLOOKUP($A15,'Return Data'!$B$7:$R$2292,11,0)</f>
        <v>-1.212</v>
      </c>
      <c r="G15" s="61">
        <f t="shared" si="1"/>
        <v>8</v>
      </c>
      <c r="H15" s="60">
        <f>VLOOKUP($A15,'Return Data'!$B$7:$R$2292,12,0)</f>
        <v>8.7788000000000004</v>
      </c>
      <c r="I15" s="61">
        <f t="shared" si="2"/>
        <v>15</v>
      </c>
      <c r="J15" s="60">
        <f>VLOOKUP($A15,'Return Data'!$B$7:$R$2292,13,0)</f>
        <v>1.1003000000000001</v>
      </c>
      <c r="K15" s="61">
        <f t="shared" si="3"/>
        <v>12</v>
      </c>
      <c r="L15" s="60">
        <f>VLOOKUP($A15,'Return Data'!$B$7:$R$2292,17,0)</f>
        <v>9.5991</v>
      </c>
      <c r="M15" s="61">
        <f t="shared" si="4"/>
        <v>21</v>
      </c>
      <c r="N15" s="60">
        <f>VLOOKUP($A15,'Return Data'!$B$7:$R$2292,14,0)</f>
        <v>28.693899999999999</v>
      </c>
      <c r="O15" s="61">
        <f t="shared" si="5"/>
        <v>19</v>
      </c>
      <c r="P15" s="60">
        <f>VLOOKUP($A15,'Return Data'!$B$7:$R$2292,15,0)</f>
        <v>8.8460999999999999</v>
      </c>
      <c r="Q15" s="61">
        <f t="shared" si="6"/>
        <v>19</v>
      </c>
      <c r="R15" s="60">
        <f>VLOOKUP($A15,'Return Data'!$B$7:$R$2292,16,0)</f>
        <v>17.3919</v>
      </c>
      <c r="S15" s="62">
        <f t="shared" si="7"/>
        <v>14</v>
      </c>
    </row>
    <row r="16" spans="1:20" x14ac:dyDescent="0.3">
      <c r="A16" s="58" t="s">
        <v>1031</v>
      </c>
      <c r="B16" s="59">
        <f>VLOOKUP($A16,'Return Data'!$B$7:$R$2292,3,0)</f>
        <v>45014</v>
      </c>
      <c r="C16" s="60">
        <f>VLOOKUP($A16,'Return Data'!$B$7:$R$2292,4,0)</f>
        <v>171.67</v>
      </c>
      <c r="D16" s="60">
        <f>VLOOKUP($A16,'Return Data'!$B$7:$R$2292,10,0)</f>
        <v>-6.63</v>
      </c>
      <c r="E16" s="61">
        <f t="shared" si="0"/>
        <v>20</v>
      </c>
      <c r="F16" s="60">
        <f>VLOOKUP($A16,'Return Data'!$B$7:$R$2292,11,0)</f>
        <v>-3.5670000000000002</v>
      </c>
      <c r="G16" s="61">
        <f t="shared" si="1"/>
        <v>17</v>
      </c>
      <c r="H16" s="60">
        <f>VLOOKUP($A16,'Return Data'!$B$7:$R$2292,12,0)</f>
        <v>7.3609</v>
      </c>
      <c r="I16" s="61">
        <f t="shared" si="2"/>
        <v>18</v>
      </c>
      <c r="J16" s="60">
        <f>VLOOKUP($A16,'Return Data'!$B$7:$R$2292,13,0)</f>
        <v>0.53290000000000004</v>
      </c>
      <c r="K16" s="61">
        <f t="shared" si="3"/>
        <v>17</v>
      </c>
      <c r="L16" s="60">
        <f>VLOOKUP($A16,'Return Data'!$B$7:$R$2292,17,0)</f>
        <v>12.5783</v>
      </c>
      <c r="M16" s="61">
        <f t="shared" si="4"/>
        <v>15</v>
      </c>
      <c r="N16" s="60">
        <f>VLOOKUP($A16,'Return Data'!$B$7:$R$2292,14,0)</f>
        <v>35.578400000000002</v>
      </c>
      <c r="O16" s="61">
        <f t="shared" si="5"/>
        <v>9</v>
      </c>
      <c r="P16" s="60">
        <f>VLOOKUP($A16,'Return Data'!$B$7:$R$2292,15,0)</f>
        <v>10.7189</v>
      </c>
      <c r="Q16" s="61">
        <f t="shared" si="6"/>
        <v>15</v>
      </c>
      <c r="R16" s="60">
        <f>VLOOKUP($A16,'Return Data'!$B$7:$R$2292,16,0)</f>
        <v>17.087599999999998</v>
      </c>
      <c r="S16" s="62">
        <f t="shared" si="7"/>
        <v>15</v>
      </c>
    </row>
    <row r="17" spans="1:19" x14ac:dyDescent="0.3">
      <c r="A17" s="58" t="s">
        <v>1033</v>
      </c>
      <c r="B17" s="59">
        <f>VLOOKUP($A17,'Return Data'!$B$7:$R$2292,3,0)</f>
        <v>45014</v>
      </c>
      <c r="C17" s="60">
        <f>VLOOKUP($A17,'Return Data'!$B$7:$R$2292,4,0)</f>
        <v>16.98</v>
      </c>
      <c r="D17" s="60">
        <f>VLOOKUP($A17,'Return Data'!$B$7:$R$2292,10,0)</f>
        <v>-7.5667</v>
      </c>
      <c r="E17" s="61">
        <f t="shared" si="0"/>
        <v>23</v>
      </c>
      <c r="F17" s="60">
        <f>VLOOKUP($A17,'Return Data'!$B$7:$R$2292,11,0)</f>
        <v>-6.2914000000000003</v>
      </c>
      <c r="G17" s="61">
        <f t="shared" si="1"/>
        <v>23</v>
      </c>
      <c r="H17" s="60">
        <f>VLOOKUP($A17,'Return Data'!$B$7:$R$2292,12,0)</f>
        <v>5.0092999999999996</v>
      </c>
      <c r="I17" s="61">
        <f t="shared" si="2"/>
        <v>23</v>
      </c>
      <c r="J17" s="60">
        <f>VLOOKUP($A17,'Return Data'!$B$7:$R$2292,13,0)</f>
        <v>-2.8048000000000002</v>
      </c>
      <c r="K17" s="61">
        <f t="shared" si="3"/>
        <v>21</v>
      </c>
      <c r="L17" s="60">
        <f>VLOOKUP($A17,'Return Data'!$B$7:$R$2292,17,0)</f>
        <v>5.9821999999999997</v>
      </c>
      <c r="M17" s="61">
        <f t="shared" si="4"/>
        <v>23</v>
      </c>
      <c r="N17" s="60">
        <f>VLOOKUP($A17,'Return Data'!$B$7:$R$2292,14,0)</f>
        <v>27.5593</v>
      </c>
      <c r="O17" s="61">
        <f t="shared" si="5"/>
        <v>21</v>
      </c>
      <c r="P17" s="60">
        <f>VLOOKUP($A17,'Return Data'!$B$7:$R$2292,15,0)</f>
        <v>7.4688999999999997</v>
      </c>
      <c r="Q17" s="61">
        <f t="shared" si="6"/>
        <v>22</v>
      </c>
      <c r="R17" s="60">
        <f>VLOOKUP($A17,'Return Data'!$B$7:$R$2292,16,0)</f>
        <v>8.9519000000000002</v>
      </c>
      <c r="S17" s="62">
        <f t="shared" si="7"/>
        <v>24</v>
      </c>
    </row>
    <row r="18" spans="1:19" x14ac:dyDescent="0.3">
      <c r="A18" s="58" t="s">
        <v>1035</v>
      </c>
      <c r="B18" s="59">
        <f>VLOOKUP($A18,'Return Data'!$B$7:$R$2292,3,0)</f>
        <v>45014</v>
      </c>
      <c r="C18" s="60">
        <f>VLOOKUP($A18,'Return Data'!$B$7:$R$2292,4,0)</f>
        <v>98.74</v>
      </c>
      <c r="D18" s="60">
        <f>VLOOKUP($A18,'Return Data'!$B$7:$R$2292,10,0)</f>
        <v>-5.2217000000000002</v>
      </c>
      <c r="E18" s="61">
        <f t="shared" si="0"/>
        <v>15</v>
      </c>
      <c r="F18" s="60">
        <f>VLOOKUP($A18,'Return Data'!$B$7:$R$2292,11,0)</f>
        <v>-1.0522</v>
      </c>
      <c r="G18" s="61">
        <f t="shared" si="1"/>
        <v>6</v>
      </c>
      <c r="H18" s="60">
        <f>VLOOKUP($A18,'Return Data'!$B$7:$R$2292,12,0)</f>
        <v>11.1561</v>
      </c>
      <c r="I18" s="61">
        <f t="shared" si="2"/>
        <v>9</v>
      </c>
      <c r="J18" s="60">
        <f>VLOOKUP($A18,'Return Data'!$B$7:$R$2292,13,0)</f>
        <v>1.5426</v>
      </c>
      <c r="K18" s="61">
        <f t="shared" si="3"/>
        <v>10</v>
      </c>
      <c r="L18" s="60">
        <f>VLOOKUP($A18,'Return Data'!$B$7:$R$2292,17,0)</f>
        <v>13.204700000000001</v>
      </c>
      <c r="M18" s="61">
        <f t="shared" si="4"/>
        <v>13</v>
      </c>
      <c r="N18" s="60">
        <f>VLOOKUP($A18,'Return Data'!$B$7:$R$2292,14,0)</f>
        <v>31.1462</v>
      </c>
      <c r="O18" s="61">
        <f t="shared" si="5"/>
        <v>16</v>
      </c>
      <c r="P18" s="60">
        <f>VLOOKUP($A18,'Return Data'!$B$7:$R$2292,15,0)</f>
        <v>14.3977</v>
      </c>
      <c r="Q18" s="61">
        <f t="shared" si="6"/>
        <v>8</v>
      </c>
      <c r="R18" s="60">
        <f>VLOOKUP($A18,'Return Data'!$B$7:$R$2292,16,0)</f>
        <v>18.302800000000001</v>
      </c>
      <c r="S18" s="62">
        <f t="shared" si="7"/>
        <v>7</v>
      </c>
    </row>
    <row r="19" spans="1:19" x14ac:dyDescent="0.3">
      <c r="A19" s="108" t="s">
        <v>1037</v>
      </c>
      <c r="B19" s="59">
        <f>VLOOKUP($A19,'Return Data'!$B$7:$R$2292,3,0)</f>
        <v>45014</v>
      </c>
      <c r="C19" s="60">
        <f>VLOOKUP($A19,'Return Data'!$B$7:$R$2292,4,0)</f>
        <v>82.923000000000002</v>
      </c>
      <c r="D19" s="60">
        <f>VLOOKUP($A19,'Return Data'!$B$7:$R$2292,10,0)</f>
        <v>-3.1894999999999998</v>
      </c>
      <c r="E19" s="61">
        <f t="shared" si="0"/>
        <v>6</v>
      </c>
      <c r="F19" s="60">
        <f>VLOOKUP($A19,'Return Data'!$B$7:$R$2292,11,0)</f>
        <v>-1.1067</v>
      </c>
      <c r="G19" s="61">
        <f t="shared" si="1"/>
        <v>7</v>
      </c>
      <c r="H19" s="60">
        <f>VLOOKUP($A19,'Return Data'!$B$7:$R$2292,12,0)</f>
        <v>13.020300000000001</v>
      </c>
      <c r="I19" s="61">
        <f t="shared" si="2"/>
        <v>5</v>
      </c>
      <c r="J19" s="60">
        <f>VLOOKUP($A19,'Return Data'!$B$7:$R$2292,13,0)</f>
        <v>5.2042000000000002</v>
      </c>
      <c r="K19" s="61">
        <f t="shared" si="3"/>
        <v>4</v>
      </c>
      <c r="L19" s="60">
        <f>VLOOKUP($A19,'Return Data'!$B$7:$R$2292,17,0)</f>
        <v>15.7019</v>
      </c>
      <c r="M19" s="61">
        <f t="shared" si="4"/>
        <v>8</v>
      </c>
      <c r="N19" s="60">
        <f>VLOOKUP($A19,'Return Data'!$B$7:$R$2292,14,0)</f>
        <v>37.112299999999998</v>
      </c>
      <c r="O19" s="61">
        <f t="shared" si="5"/>
        <v>7</v>
      </c>
      <c r="P19" s="60">
        <f>VLOOKUP($A19,'Return Data'!$B$7:$R$2292,15,0)</f>
        <v>14.8987</v>
      </c>
      <c r="Q19" s="61">
        <f t="shared" si="6"/>
        <v>5</v>
      </c>
      <c r="R19" s="60">
        <f>VLOOKUP($A19,'Return Data'!$B$7:$R$2292,16,0)</f>
        <v>19.035599999999999</v>
      </c>
      <c r="S19" s="62">
        <f t="shared" si="7"/>
        <v>5</v>
      </c>
    </row>
    <row r="20" spans="1:19" x14ac:dyDescent="0.3">
      <c r="A20" s="58" t="s">
        <v>2006</v>
      </c>
      <c r="B20" s="59">
        <f>VLOOKUP($A20,'Return Data'!$B$7:$R$2292,3,0)</f>
        <v>45014</v>
      </c>
      <c r="C20" s="60">
        <f>VLOOKUP($A20,'Return Data'!$B$7:$R$2292,4,0)</f>
        <v>18.720400000000001</v>
      </c>
      <c r="D20" s="60">
        <f>VLOOKUP($A20,'Return Data'!$B$7:$R$2292,10,0)</f>
        <v>-1.6589</v>
      </c>
      <c r="E20" s="61">
        <f t="shared" si="0"/>
        <v>1</v>
      </c>
      <c r="F20" s="60">
        <f>VLOOKUP($A20,'Return Data'!$B$7:$R$2292,11,0)</f>
        <v>4.5400000000000003E-2</v>
      </c>
      <c r="G20" s="61">
        <f t="shared" si="1"/>
        <v>2</v>
      </c>
      <c r="H20" s="60">
        <f>VLOOKUP($A20,'Return Data'!$B$7:$R$2292,12,0)</f>
        <v>13.0145</v>
      </c>
      <c r="I20" s="61">
        <f t="shared" si="2"/>
        <v>6</v>
      </c>
      <c r="J20" s="60">
        <f>VLOOKUP($A20,'Return Data'!$B$7:$R$2292,13,0)</f>
        <v>1.2487999999999999</v>
      </c>
      <c r="K20" s="61">
        <f t="shared" si="3"/>
        <v>11</v>
      </c>
      <c r="L20" s="60">
        <f>VLOOKUP($A20,'Return Data'!$B$7:$R$2292,17,0)</f>
        <v>15.479100000000001</v>
      </c>
      <c r="M20" s="61">
        <f t="shared" si="4"/>
        <v>9</v>
      </c>
      <c r="N20" s="60">
        <f>VLOOKUP($A20,'Return Data'!$B$7:$R$2292,14,0)</f>
        <v>32.542900000000003</v>
      </c>
      <c r="O20" s="61">
        <f t="shared" si="5"/>
        <v>13</v>
      </c>
      <c r="P20" s="60">
        <f>VLOOKUP($A20,'Return Data'!$B$7:$R$2292,15,0)</f>
        <v>14.4526</v>
      </c>
      <c r="Q20" s="61">
        <f t="shared" si="6"/>
        <v>7</v>
      </c>
      <c r="R20" s="60">
        <f>VLOOKUP($A20,'Return Data'!$B$7:$R$2292,16,0)</f>
        <v>12.916499999999999</v>
      </c>
      <c r="S20" s="62">
        <f t="shared" si="7"/>
        <v>23</v>
      </c>
    </row>
    <row r="21" spans="1:19" x14ac:dyDescent="0.3">
      <c r="A21" s="58" t="s">
        <v>1038</v>
      </c>
      <c r="B21" s="59">
        <f>VLOOKUP($A21,'Return Data'!$B$7:$R$2292,3,0)</f>
        <v>45014</v>
      </c>
      <c r="C21" s="60">
        <f>VLOOKUP($A21,'Return Data'!$B$7:$R$2292,4,0)</f>
        <v>21.228000000000002</v>
      </c>
      <c r="D21" s="60">
        <f>VLOOKUP($A21,'Return Data'!$B$7:$R$2292,10,0)</f>
        <v>-6.7884000000000002</v>
      </c>
      <c r="E21" s="61">
        <f t="shared" si="0"/>
        <v>21</v>
      </c>
      <c r="F21" s="60">
        <f>VLOOKUP($A21,'Return Data'!$B$7:$R$2292,11,0)</f>
        <v>-3.4607999999999999</v>
      </c>
      <c r="G21" s="61">
        <f t="shared" si="1"/>
        <v>16</v>
      </c>
      <c r="H21" s="60">
        <f>VLOOKUP($A21,'Return Data'!$B$7:$R$2292,12,0)</f>
        <v>8.2784999999999993</v>
      </c>
      <c r="I21" s="61">
        <f t="shared" si="2"/>
        <v>16</v>
      </c>
      <c r="J21" s="60">
        <f>VLOOKUP($A21,'Return Data'!$B$7:$R$2292,13,0)</f>
        <v>0.55900000000000005</v>
      </c>
      <c r="K21" s="61">
        <f t="shared" si="3"/>
        <v>16</v>
      </c>
      <c r="L21" s="60">
        <f>VLOOKUP($A21,'Return Data'!$B$7:$R$2292,17,0)</f>
        <v>14.3238</v>
      </c>
      <c r="M21" s="61">
        <f t="shared" si="4"/>
        <v>10</v>
      </c>
      <c r="N21" s="60">
        <f>VLOOKUP($A21,'Return Data'!$B$7:$R$2292,14,0)</f>
        <v>36.770400000000002</v>
      </c>
      <c r="O21" s="61">
        <f t="shared" si="5"/>
        <v>8</v>
      </c>
      <c r="P21" s="60"/>
      <c r="Q21" s="61"/>
      <c r="R21" s="60">
        <f>VLOOKUP($A21,'Return Data'!$B$7:$R$2292,16,0)</f>
        <v>22.7758</v>
      </c>
      <c r="S21" s="62">
        <f t="shared" si="7"/>
        <v>2</v>
      </c>
    </row>
    <row r="22" spans="1:19" x14ac:dyDescent="0.3">
      <c r="A22" s="58" t="s">
        <v>1925</v>
      </c>
      <c r="B22" s="59">
        <f>VLOOKUP($A22,'Return Data'!$B$7:$R$2292,3,0)</f>
        <v>45014</v>
      </c>
      <c r="C22" s="60">
        <f>VLOOKUP($A22,'Return Data'!$B$7:$R$2292,4,0)</f>
        <v>54.845300000000002</v>
      </c>
      <c r="D22" s="60">
        <f>VLOOKUP($A22,'Return Data'!$B$7:$R$2292,10,0)</f>
        <v>-2.1922999999999999</v>
      </c>
      <c r="E22" s="61">
        <f t="shared" si="0"/>
        <v>3</v>
      </c>
      <c r="F22" s="60">
        <f>VLOOKUP($A22,'Return Data'!$B$7:$R$2292,11,0)</f>
        <v>-2.5794999999999999</v>
      </c>
      <c r="G22" s="61">
        <f t="shared" si="1"/>
        <v>13</v>
      </c>
      <c r="H22" s="60">
        <f>VLOOKUP($A22,'Return Data'!$B$7:$R$2292,12,0)</f>
        <v>16.431799999999999</v>
      </c>
      <c r="I22" s="61">
        <f t="shared" si="2"/>
        <v>2</v>
      </c>
      <c r="J22" s="60">
        <f>VLOOKUP($A22,'Return Data'!$B$7:$R$2292,13,0)</f>
        <v>12.035299999999999</v>
      </c>
      <c r="K22" s="61">
        <f t="shared" si="3"/>
        <v>1</v>
      </c>
      <c r="L22" s="60">
        <f>VLOOKUP($A22,'Return Data'!$B$7:$R$2292,17,0)</f>
        <v>25.415800000000001</v>
      </c>
      <c r="M22" s="61">
        <f t="shared" si="4"/>
        <v>1</v>
      </c>
      <c r="N22" s="60">
        <f>VLOOKUP($A22,'Return Data'!$B$7:$R$2292,14,0)</f>
        <v>37.756100000000004</v>
      </c>
      <c r="O22" s="61">
        <f t="shared" si="5"/>
        <v>5</v>
      </c>
      <c r="P22" s="60">
        <f>VLOOKUP($A22,'Return Data'!$B$7:$R$2292,15,0)</f>
        <v>15.735200000000001</v>
      </c>
      <c r="Q22" s="61">
        <f t="shared" ref="Q22:Q29" si="8">RANK(P22,P$8:P$31,0)</f>
        <v>3</v>
      </c>
      <c r="R22" s="60">
        <f>VLOOKUP($A22,'Return Data'!$B$7:$R$2292,16,0)</f>
        <v>20.576000000000001</v>
      </c>
      <c r="S22" s="62">
        <f t="shared" si="7"/>
        <v>3</v>
      </c>
    </row>
    <row r="23" spans="1:19" x14ac:dyDescent="0.3">
      <c r="A23" s="58" t="s">
        <v>1041</v>
      </c>
      <c r="B23" s="59">
        <f>VLOOKUP($A23,'Return Data'!$B$7:$R$2292,3,0)</f>
        <v>45014</v>
      </c>
      <c r="C23" s="60">
        <f>VLOOKUP($A23,'Return Data'!$B$7:$R$2292,4,0)</f>
        <v>2213.4994000000002</v>
      </c>
      <c r="D23" s="60">
        <f>VLOOKUP($A23,'Return Data'!$B$7:$R$2292,10,0)</f>
        <v>-4.5776000000000003</v>
      </c>
      <c r="E23" s="61">
        <f t="shared" si="0"/>
        <v>13</v>
      </c>
      <c r="F23" s="60">
        <f>VLOOKUP($A23,'Return Data'!$B$7:$R$2292,11,0)</f>
        <v>-2.0577000000000001</v>
      </c>
      <c r="G23" s="61">
        <f t="shared" si="1"/>
        <v>12</v>
      </c>
      <c r="H23" s="60">
        <f>VLOOKUP($A23,'Return Data'!$B$7:$R$2292,12,0)</f>
        <v>11.079000000000001</v>
      </c>
      <c r="I23" s="61">
        <f t="shared" si="2"/>
        <v>10</v>
      </c>
      <c r="J23" s="60">
        <f>VLOOKUP($A23,'Return Data'!$B$7:$R$2292,13,0)</f>
        <v>4.0848000000000004</v>
      </c>
      <c r="K23" s="61">
        <f t="shared" si="3"/>
        <v>7</v>
      </c>
      <c r="L23" s="60">
        <f>VLOOKUP($A23,'Return Data'!$B$7:$R$2292,17,0)</f>
        <v>16.534199999999998</v>
      </c>
      <c r="M23" s="61">
        <f t="shared" si="4"/>
        <v>6</v>
      </c>
      <c r="N23" s="60">
        <f>VLOOKUP($A23,'Return Data'!$B$7:$R$2292,14,0)</f>
        <v>35.545299999999997</v>
      </c>
      <c r="O23" s="61">
        <f t="shared" si="5"/>
        <v>10</v>
      </c>
      <c r="P23" s="60">
        <f>VLOOKUP($A23,'Return Data'!$B$7:$R$2292,15,0)</f>
        <v>14.4907</v>
      </c>
      <c r="Q23" s="61">
        <f t="shared" si="8"/>
        <v>6</v>
      </c>
      <c r="R23" s="60">
        <f>VLOOKUP($A23,'Return Data'!$B$7:$R$2292,16,0)</f>
        <v>15.51</v>
      </c>
      <c r="S23" s="62">
        <f t="shared" si="7"/>
        <v>19</v>
      </c>
    </row>
    <row r="24" spans="1:19" x14ac:dyDescent="0.3">
      <c r="A24" s="58" t="s">
        <v>1042</v>
      </c>
      <c r="B24" s="59">
        <f>VLOOKUP($A24,'Return Data'!$B$7:$R$2292,3,0)</f>
        <v>45014</v>
      </c>
      <c r="C24" s="60">
        <f>VLOOKUP($A24,'Return Data'!$B$7:$R$2292,4,0)</f>
        <v>46.34</v>
      </c>
      <c r="D24" s="60">
        <f>VLOOKUP($A24,'Return Data'!$B$7:$R$2292,10,0)</f>
        <v>-5.3125999999999998</v>
      </c>
      <c r="E24" s="61">
        <f t="shared" si="0"/>
        <v>17</v>
      </c>
      <c r="F24" s="60">
        <f>VLOOKUP($A24,'Return Data'!$B$7:$R$2292,11,0)</f>
        <v>-5.5827</v>
      </c>
      <c r="G24" s="61">
        <f t="shared" si="1"/>
        <v>19</v>
      </c>
      <c r="H24" s="60">
        <f>VLOOKUP($A24,'Return Data'!$B$7:$R$2292,12,0)</f>
        <v>7.7674000000000003</v>
      </c>
      <c r="I24" s="61">
        <f t="shared" si="2"/>
        <v>17</v>
      </c>
      <c r="J24" s="60">
        <f>VLOOKUP($A24,'Return Data'!$B$7:$R$2292,13,0)</f>
        <v>-8.6199999999999999E-2</v>
      </c>
      <c r="K24" s="61">
        <f t="shared" si="3"/>
        <v>18</v>
      </c>
      <c r="L24" s="60">
        <f>VLOOKUP($A24,'Return Data'!$B$7:$R$2292,17,0)</f>
        <v>17.762799999999999</v>
      </c>
      <c r="M24" s="61">
        <f t="shared" si="4"/>
        <v>4</v>
      </c>
      <c r="N24" s="60">
        <f>VLOOKUP($A24,'Return Data'!$B$7:$R$2292,14,0)</f>
        <v>44.5869</v>
      </c>
      <c r="O24" s="61">
        <f t="shared" si="5"/>
        <v>2</v>
      </c>
      <c r="P24" s="60">
        <f>VLOOKUP($A24,'Return Data'!$B$7:$R$2292,15,0)</f>
        <v>18.552</v>
      </c>
      <c r="Q24" s="61">
        <f t="shared" si="8"/>
        <v>2</v>
      </c>
      <c r="R24" s="60">
        <f>VLOOKUP($A24,'Return Data'!$B$7:$R$2292,16,0)</f>
        <v>17.871400000000001</v>
      </c>
      <c r="S24" s="62">
        <f t="shared" si="7"/>
        <v>9</v>
      </c>
    </row>
    <row r="25" spans="1:19" x14ac:dyDescent="0.3">
      <c r="A25" s="58" t="s">
        <v>1047</v>
      </c>
      <c r="B25" s="59">
        <f>VLOOKUP($A25,'Return Data'!$B$7:$R$2292,3,0)</f>
        <v>45014</v>
      </c>
      <c r="C25" s="60">
        <f>VLOOKUP($A25,'Return Data'!$B$7:$R$2292,4,0)</f>
        <v>137.2099</v>
      </c>
      <c r="D25" s="60">
        <f>VLOOKUP($A25,'Return Data'!$B$7:$R$2292,10,0)</f>
        <v>-7.6982999999999997</v>
      </c>
      <c r="E25" s="61">
        <f t="shared" si="0"/>
        <v>24</v>
      </c>
      <c r="F25" s="60">
        <f>VLOOKUP($A25,'Return Data'!$B$7:$R$2292,11,0)</f>
        <v>-0.88049999999999995</v>
      </c>
      <c r="G25" s="61">
        <f t="shared" si="1"/>
        <v>5</v>
      </c>
      <c r="H25" s="60">
        <f>VLOOKUP($A25,'Return Data'!$B$7:$R$2292,12,0)</f>
        <v>13.112</v>
      </c>
      <c r="I25" s="61">
        <f t="shared" si="2"/>
        <v>4</v>
      </c>
      <c r="J25" s="60">
        <f>VLOOKUP($A25,'Return Data'!$B$7:$R$2292,13,0)</f>
        <v>3.3872</v>
      </c>
      <c r="K25" s="61">
        <f t="shared" si="3"/>
        <v>8</v>
      </c>
      <c r="L25" s="60">
        <f>VLOOKUP($A25,'Return Data'!$B$7:$R$2292,17,0)</f>
        <v>25.1281</v>
      </c>
      <c r="M25" s="61">
        <f t="shared" si="4"/>
        <v>2</v>
      </c>
      <c r="N25" s="60">
        <f>VLOOKUP($A25,'Return Data'!$B$7:$R$2292,14,0)</f>
        <v>46.740699999999997</v>
      </c>
      <c r="O25" s="61">
        <f t="shared" si="5"/>
        <v>1</v>
      </c>
      <c r="P25" s="60">
        <f>VLOOKUP($A25,'Return Data'!$B$7:$R$2292,15,0)</f>
        <v>19.6096</v>
      </c>
      <c r="Q25" s="61">
        <f t="shared" si="8"/>
        <v>1</v>
      </c>
      <c r="R25" s="60">
        <f>VLOOKUP($A25,'Return Data'!$B$7:$R$2292,16,0)</f>
        <v>15.7996</v>
      </c>
      <c r="S25" s="62">
        <f t="shared" si="7"/>
        <v>17</v>
      </c>
    </row>
    <row r="26" spans="1:19" x14ac:dyDescent="0.3">
      <c r="A26" s="58" t="s">
        <v>1048</v>
      </c>
      <c r="B26" s="59">
        <f>VLOOKUP($A26,'Return Data'!$B$7:$R$2292,3,0)</f>
        <v>45014</v>
      </c>
      <c r="C26" s="60">
        <f>VLOOKUP($A26,'Return Data'!$B$7:$R$2292,4,0)</f>
        <v>155.32239999999999</v>
      </c>
      <c r="D26" s="60">
        <f>VLOOKUP($A26,'Return Data'!$B$7:$R$2292,10,0)</f>
        <v>-2.1381999999999999</v>
      </c>
      <c r="E26" s="61">
        <f t="shared" si="0"/>
        <v>2</v>
      </c>
      <c r="F26" s="60">
        <f>VLOOKUP($A26,'Return Data'!$B$7:$R$2292,11,0)</f>
        <v>-2.7791999999999999</v>
      </c>
      <c r="G26" s="61">
        <f t="shared" si="1"/>
        <v>14</v>
      </c>
      <c r="H26" s="60">
        <f>VLOOKUP($A26,'Return Data'!$B$7:$R$2292,12,0)</f>
        <v>9.9689999999999994</v>
      </c>
      <c r="I26" s="61">
        <f t="shared" si="2"/>
        <v>13</v>
      </c>
      <c r="J26" s="60">
        <f>VLOOKUP($A26,'Return Data'!$B$7:$R$2292,13,0)</f>
        <v>5.8349000000000002</v>
      </c>
      <c r="K26" s="61">
        <f t="shared" si="3"/>
        <v>3</v>
      </c>
      <c r="L26" s="60">
        <f>VLOOKUP($A26,'Return Data'!$B$7:$R$2292,17,0)</f>
        <v>16.6264</v>
      </c>
      <c r="M26" s="61">
        <f t="shared" si="4"/>
        <v>5</v>
      </c>
      <c r="N26" s="60">
        <f>VLOOKUP($A26,'Return Data'!$B$7:$R$2292,14,0)</f>
        <v>40.494500000000002</v>
      </c>
      <c r="O26" s="61">
        <f t="shared" si="5"/>
        <v>3</v>
      </c>
      <c r="P26" s="60">
        <f>VLOOKUP($A26,'Return Data'!$B$7:$R$2292,15,0)</f>
        <v>13.297000000000001</v>
      </c>
      <c r="Q26" s="61">
        <f t="shared" si="8"/>
        <v>12</v>
      </c>
      <c r="R26" s="60">
        <f>VLOOKUP($A26,'Return Data'!$B$7:$R$2292,16,0)</f>
        <v>18.275500000000001</v>
      </c>
      <c r="S26" s="62">
        <f t="shared" si="7"/>
        <v>8</v>
      </c>
    </row>
    <row r="27" spans="1:19" x14ac:dyDescent="0.3">
      <c r="A27" s="58" t="s">
        <v>1050</v>
      </c>
      <c r="B27" s="59">
        <f>VLOOKUP($A27,'Return Data'!$B$7:$R$2292,3,0)</f>
        <v>45014</v>
      </c>
      <c r="C27" s="60">
        <f>VLOOKUP($A27,'Return Data'!$B$7:$R$2292,4,0)</f>
        <v>755.87890000000004</v>
      </c>
      <c r="D27" s="60">
        <f>VLOOKUP($A27,'Return Data'!$B$7:$R$2292,10,0)</f>
        <v>-4.8167999999999997</v>
      </c>
      <c r="E27" s="61">
        <f t="shared" si="0"/>
        <v>14</v>
      </c>
      <c r="F27" s="60">
        <f>VLOOKUP($A27,'Return Data'!$B$7:$R$2292,11,0)</f>
        <v>-3.0874000000000001</v>
      </c>
      <c r="G27" s="61">
        <f t="shared" si="1"/>
        <v>15</v>
      </c>
      <c r="H27" s="60">
        <f>VLOOKUP($A27,'Return Data'!$B$7:$R$2292,12,0)</f>
        <v>12.054</v>
      </c>
      <c r="I27" s="61">
        <f t="shared" si="2"/>
        <v>8</v>
      </c>
      <c r="J27" s="60">
        <f>VLOOKUP($A27,'Return Data'!$B$7:$R$2292,13,0)</f>
        <v>3.165</v>
      </c>
      <c r="K27" s="61">
        <f t="shared" si="3"/>
        <v>9</v>
      </c>
      <c r="L27" s="60">
        <f>VLOOKUP($A27,'Return Data'!$B$7:$R$2292,17,0)</f>
        <v>12.7202</v>
      </c>
      <c r="M27" s="61">
        <f t="shared" si="4"/>
        <v>14</v>
      </c>
      <c r="N27" s="60">
        <f>VLOOKUP($A27,'Return Data'!$B$7:$R$2292,14,0)</f>
        <v>29.863</v>
      </c>
      <c r="O27" s="61">
        <f t="shared" si="5"/>
        <v>17</v>
      </c>
      <c r="P27" s="60">
        <f>VLOOKUP($A27,'Return Data'!$B$7:$R$2292,15,0)</f>
        <v>8.1478999999999999</v>
      </c>
      <c r="Q27" s="61">
        <f t="shared" si="8"/>
        <v>20</v>
      </c>
      <c r="R27" s="60">
        <f>VLOOKUP($A27,'Return Data'!$B$7:$R$2292,16,0)</f>
        <v>15.436500000000001</v>
      </c>
      <c r="S27" s="62">
        <f t="shared" si="7"/>
        <v>20</v>
      </c>
    </row>
    <row r="28" spans="1:19" x14ac:dyDescent="0.3">
      <c r="A28" s="58" t="s">
        <v>1051</v>
      </c>
      <c r="B28" s="59">
        <f>VLOOKUP($A28,'Return Data'!$B$7:$R$2292,3,0)</f>
        <v>45014</v>
      </c>
      <c r="C28" s="60">
        <f>VLOOKUP($A28,'Return Data'!$B$7:$R$2292,4,0)</f>
        <v>262.74950000000001</v>
      </c>
      <c r="D28" s="60">
        <f>VLOOKUP($A28,'Return Data'!$B$7:$R$2292,10,0)</f>
        <v>-3.2345000000000002</v>
      </c>
      <c r="E28" s="61">
        <f t="shared" si="0"/>
        <v>8</v>
      </c>
      <c r="F28" s="60">
        <f>VLOOKUP($A28,'Return Data'!$B$7:$R$2292,11,0)</f>
        <v>-0.81569999999999998</v>
      </c>
      <c r="G28" s="61">
        <f t="shared" si="1"/>
        <v>3</v>
      </c>
      <c r="H28" s="60">
        <f>VLOOKUP($A28,'Return Data'!$B$7:$R$2292,12,0)</f>
        <v>10.1691</v>
      </c>
      <c r="I28" s="61">
        <f t="shared" si="2"/>
        <v>11</v>
      </c>
      <c r="J28" s="60">
        <f>VLOOKUP($A28,'Return Data'!$B$7:$R$2292,13,0)</f>
        <v>0.69799999999999995</v>
      </c>
      <c r="K28" s="61">
        <f t="shared" si="3"/>
        <v>14</v>
      </c>
      <c r="L28" s="60">
        <f>VLOOKUP($A28,'Return Data'!$B$7:$R$2292,17,0)</f>
        <v>12.498799999999999</v>
      </c>
      <c r="M28" s="61">
        <f t="shared" si="4"/>
        <v>16</v>
      </c>
      <c r="N28" s="60">
        <f>VLOOKUP($A28,'Return Data'!$B$7:$R$2292,14,0)</f>
        <v>31.709499999999998</v>
      </c>
      <c r="O28" s="61">
        <f t="shared" si="5"/>
        <v>14</v>
      </c>
      <c r="P28" s="60">
        <f>VLOOKUP($A28,'Return Data'!$B$7:$R$2292,15,0)</f>
        <v>13.445499999999999</v>
      </c>
      <c r="Q28" s="61">
        <f t="shared" si="8"/>
        <v>11</v>
      </c>
      <c r="R28" s="60">
        <f>VLOOKUP($A28,'Return Data'!$B$7:$R$2292,16,0)</f>
        <v>17.744599999999998</v>
      </c>
      <c r="S28" s="62">
        <f t="shared" si="7"/>
        <v>10</v>
      </c>
    </row>
    <row r="29" spans="1:19" x14ac:dyDescent="0.3">
      <c r="A29" s="58" t="s">
        <v>1052</v>
      </c>
      <c r="B29" s="59">
        <f>VLOOKUP($A29,'Return Data'!$B$7:$R$2292,3,0)</f>
        <v>45014</v>
      </c>
      <c r="C29" s="60">
        <f>VLOOKUP($A29,'Return Data'!$B$7:$R$2292,4,0)</f>
        <v>74.38</v>
      </c>
      <c r="D29" s="60">
        <f>VLOOKUP($A29,'Return Data'!$B$7:$R$2292,10,0)</f>
        <v>-7.3030999999999997</v>
      </c>
      <c r="E29" s="61">
        <f t="shared" si="0"/>
        <v>22</v>
      </c>
      <c r="F29" s="60">
        <f>VLOOKUP($A29,'Return Data'!$B$7:$R$2292,11,0)</f>
        <v>-2.0543</v>
      </c>
      <c r="G29" s="61">
        <f t="shared" si="1"/>
        <v>11</v>
      </c>
      <c r="H29" s="60">
        <f>VLOOKUP($A29,'Return Data'!$B$7:$R$2292,12,0)</f>
        <v>9.4951000000000008</v>
      </c>
      <c r="I29" s="61">
        <f t="shared" si="2"/>
        <v>14</v>
      </c>
      <c r="J29" s="60">
        <f>VLOOKUP($A29,'Return Data'!$B$7:$R$2292,13,0)</f>
        <v>-0.38840000000000002</v>
      </c>
      <c r="K29" s="61">
        <f t="shared" si="3"/>
        <v>19</v>
      </c>
      <c r="L29" s="60">
        <f>VLOOKUP($A29,'Return Data'!$B$7:$R$2292,17,0)</f>
        <v>9.4713999999999992</v>
      </c>
      <c r="M29" s="61">
        <f t="shared" si="4"/>
        <v>22</v>
      </c>
      <c r="N29" s="60">
        <f>VLOOKUP($A29,'Return Data'!$B$7:$R$2292,14,0)</f>
        <v>27.807200000000002</v>
      </c>
      <c r="O29" s="61">
        <f t="shared" si="5"/>
        <v>20</v>
      </c>
      <c r="P29" s="60">
        <f>VLOOKUP($A29,'Return Data'!$B$7:$R$2292,15,0)</f>
        <v>10.225099999999999</v>
      </c>
      <c r="Q29" s="61">
        <f t="shared" si="8"/>
        <v>16</v>
      </c>
      <c r="R29" s="60">
        <f>VLOOKUP($A29,'Return Data'!$B$7:$R$2292,16,0)</f>
        <v>15.037699999999999</v>
      </c>
      <c r="S29" s="62">
        <f t="shared" si="7"/>
        <v>21</v>
      </c>
    </row>
    <row r="30" spans="1:19" x14ac:dyDescent="0.3">
      <c r="A30" s="58" t="s">
        <v>1054</v>
      </c>
      <c r="B30" s="59">
        <f>VLOOKUP($A30,'Return Data'!$B$7:$R$2292,3,0)</f>
        <v>45014</v>
      </c>
      <c r="C30" s="60">
        <f>VLOOKUP($A30,'Return Data'!$B$7:$R$2292,4,0)</f>
        <v>27.27</v>
      </c>
      <c r="D30" s="60">
        <f>VLOOKUP($A30,'Return Data'!$B$7:$R$2292,10,0)</f>
        <v>-5.8356000000000003</v>
      </c>
      <c r="E30" s="61">
        <f t="shared" si="0"/>
        <v>18</v>
      </c>
      <c r="F30" s="60">
        <f>VLOOKUP($A30,'Return Data'!$B$7:$R$2292,11,0)</f>
        <v>-7.5279999999999996</v>
      </c>
      <c r="G30" s="61">
        <f t="shared" si="1"/>
        <v>24</v>
      </c>
      <c r="H30" s="60">
        <f>VLOOKUP($A30,'Return Data'!$B$7:$R$2292,12,0)</f>
        <v>6.9831000000000003</v>
      </c>
      <c r="I30" s="61">
        <f t="shared" si="2"/>
        <v>19</v>
      </c>
      <c r="J30" s="60">
        <f>VLOOKUP($A30,'Return Data'!$B$7:$R$2292,13,0)</f>
        <v>0.62729999999999997</v>
      </c>
      <c r="K30" s="61">
        <f t="shared" si="3"/>
        <v>15</v>
      </c>
      <c r="L30" s="60">
        <f>VLOOKUP($A30,'Return Data'!$B$7:$R$2292,17,0)</f>
        <v>14.0564</v>
      </c>
      <c r="M30" s="61">
        <f t="shared" si="4"/>
        <v>11</v>
      </c>
      <c r="N30" s="60"/>
      <c r="O30" s="61"/>
      <c r="P30" s="60"/>
      <c r="Q30" s="61"/>
      <c r="R30" s="60">
        <f>VLOOKUP($A30,'Return Data'!$B$7:$R$2292,16,0)</f>
        <v>39.4559</v>
      </c>
      <c r="S30" s="62">
        <f t="shared" si="7"/>
        <v>1</v>
      </c>
    </row>
    <row r="31" spans="1:19" x14ac:dyDescent="0.3">
      <c r="A31" s="58" t="s">
        <v>1678</v>
      </c>
      <c r="B31" s="59">
        <f>VLOOKUP($A31,'Return Data'!$B$7:$R$2292,3,0)</f>
        <v>45014</v>
      </c>
      <c r="C31" s="60">
        <f>VLOOKUP($A31,'Return Data'!$B$7:$R$2292,4,0)</f>
        <v>192.17619999999999</v>
      </c>
      <c r="D31" s="60">
        <f>VLOOKUP($A31,'Return Data'!$B$7:$R$2292,10,0)</f>
        <v>-6.1542000000000003</v>
      </c>
      <c r="E31" s="61">
        <f t="shared" si="0"/>
        <v>19</v>
      </c>
      <c r="F31" s="60">
        <f>VLOOKUP($A31,'Return Data'!$B$7:$R$2292,11,0)</f>
        <v>-6.0610999999999997</v>
      </c>
      <c r="G31" s="61">
        <f t="shared" si="1"/>
        <v>22</v>
      </c>
      <c r="H31" s="60">
        <f>VLOOKUP($A31,'Return Data'!$B$7:$R$2292,12,0)</f>
        <v>6.9516999999999998</v>
      </c>
      <c r="I31" s="61">
        <f t="shared" si="2"/>
        <v>20</v>
      </c>
      <c r="J31" s="60">
        <f>VLOOKUP($A31,'Return Data'!$B$7:$R$2292,13,0)</f>
        <v>-0.70569999999999999</v>
      </c>
      <c r="K31" s="61">
        <f t="shared" si="3"/>
        <v>20</v>
      </c>
      <c r="L31" s="60">
        <f>VLOOKUP($A31,'Return Data'!$B$7:$R$2292,17,0)</f>
        <v>11.5672</v>
      </c>
      <c r="M31" s="61">
        <f t="shared" si="4"/>
        <v>18</v>
      </c>
      <c r="N31" s="60">
        <f>VLOOKUP($A31,'Return Data'!$B$7:$R$2292,14,0)</f>
        <v>33.916699999999999</v>
      </c>
      <c r="O31" s="61">
        <f>RANK(N31,N$8:N$31,0)</f>
        <v>11</v>
      </c>
      <c r="P31" s="60">
        <f>VLOOKUP($A31,'Return Data'!$B$7:$R$2292,15,0)</f>
        <v>11.3309</v>
      </c>
      <c r="Q31" s="61">
        <f>RANK(P31,P$8:P$31,0)</f>
        <v>14</v>
      </c>
      <c r="R31" s="60">
        <f>VLOOKUP($A31,'Return Data'!$B$7:$R$2292,16,0)</f>
        <v>17.654800000000002</v>
      </c>
      <c r="S31" s="62">
        <f t="shared" si="7"/>
        <v>11</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-4.6411583333333342</v>
      </c>
      <c r="E33" s="69"/>
      <c r="F33" s="70">
        <f>AVERAGE(F8:F31)</f>
        <v>-2.8678416666666671</v>
      </c>
      <c r="G33" s="69"/>
      <c r="H33" s="70">
        <f>AVERAGE(H8:H31)</f>
        <v>10.006895833333335</v>
      </c>
      <c r="I33" s="69"/>
      <c r="J33" s="70">
        <f>AVERAGE(J8:J31)</f>
        <v>1.8051541666666664</v>
      </c>
      <c r="K33" s="69"/>
      <c r="L33" s="70">
        <f>AVERAGE(L8:L31)</f>
        <v>13.889208333333334</v>
      </c>
      <c r="M33" s="69"/>
      <c r="N33" s="70">
        <f>AVERAGE(N8:N31)</f>
        <v>33.798082608695651</v>
      </c>
      <c r="O33" s="69"/>
      <c r="P33" s="70">
        <f>AVERAGE(P8:P31)</f>
        <v>12.650104545454543</v>
      </c>
      <c r="Q33" s="69"/>
      <c r="R33" s="70">
        <f>AVERAGE(R8:R31)</f>
        <v>17.898733333333332</v>
      </c>
      <c r="S33" s="71"/>
    </row>
    <row r="34" spans="1:19" x14ac:dyDescent="0.3">
      <c r="A34" s="68" t="s">
        <v>28</v>
      </c>
      <c r="B34" s="69"/>
      <c r="C34" s="69"/>
      <c r="D34" s="70">
        <f>MIN(D8:D31)</f>
        <v>-7.6982999999999997</v>
      </c>
      <c r="E34" s="69"/>
      <c r="F34" s="70">
        <f>MIN(F8:F31)</f>
        <v>-7.5279999999999996</v>
      </c>
      <c r="G34" s="69"/>
      <c r="H34" s="70">
        <f>MIN(H8:H31)</f>
        <v>3.5257999999999998</v>
      </c>
      <c r="I34" s="69"/>
      <c r="J34" s="70">
        <f>MIN(J8:J31)</f>
        <v>-5.0812999999999997</v>
      </c>
      <c r="K34" s="69"/>
      <c r="L34" s="70">
        <f>MIN(L8:L31)</f>
        <v>5.1086999999999998</v>
      </c>
      <c r="M34" s="69"/>
      <c r="N34" s="70">
        <f>MIN(N8:N31)</f>
        <v>23.519100000000002</v>
      </c>
      <c r="O34" s="69"/>
      <c r="P34" s="70">
        <f>MIN(P8:P31)</f>
        <v>7.4688999999999997</v>
      </c>
      <c r="Q34" s="69"/>
      <c r="R34" s="70">
        <f>MIN(R8:R31)</f>
        <v>8.9519000000000002</v>
      </c>
      <c r="S34" s="71"/>
    </row>
    <row r="35" spans="1:19" ht="15" thickBot="1" x14ac:dyDescent="0.35">
      <c r="A35" s="72" t="s">
        <v>29</v>
      </c>
      <c r="B35" s="73"/>
      <c r="C35" s="73"/>
      <c r="D35" s="74">
        <f>MAX(D8:D31)</f>
        <v>-1.6589</v>
      </c>
      <c r="E35" s="73"/>
      <c r="F35" s="74">
        <f>MAX(F8:F31)</f>
        <v>2.5145</v>
      </c>
      <c r="G35" s="73"/>
      <c r="H35" s="74">
        <f>MAX(H8:H31)</f>
        <v>18.1752</v>
      </c>
      <c r="I35" s="73"/>
      <c r="J35" s="74">
        <f>MAX(J8:J31)</f>
        <v>12.035299999999999</v>
      </c>
      <c r="K35" s="73"/>
      <c r="L35" s="74">
        <f>MAX(L8:L31)</f>
        <v>25.415800000000001</v>
      </c>
      <c r="M35" s="73"/>
      <c r="N35" s="74">
        <f>MAX(N8:N31)</f>
        <v>46.740699999999997</v>
      </c>
      <c r="O35" s="73"/>
      <c r="P35" s="74">
        <f>MAX(P8:P31)</f>
        <v>19.6096</v>
      </c>
      <c r="Q35" s="73"/>
      <c r="R35" s="74">
        <f>MAX(R8:R31)</f>
        <v>39.4559</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45014</v>
      </c>
      <c r="C8" s="60">
        <f>VLOOKUP($A8,'Return Data'!$B$7:$R$2292,4,0)</f>
        <v>430</v>
      </c>
      <c r="D8" s="60">
        <f>VLOOKUP($A8,'Return Data'!$B$7:$R$2292,10,0)</f>
        <v>-4.5929000000000002</v>
      </c>
      <c r="E8" s="61">
        <f t="shared" ref="E8:E31" si="0">RANK(D8,D$8:D$31,0)</f>
        <v>11</v>
      </c>
      <c r="F8" s="60">
        <f>VLOOKUP($A8,'Return Data'!$B$7:$R$2292,11,0)</f>
        <v>-6.0048000000000004</v>
      </c>
      <c r="G8" s="61">
        <f t="shared" ref="G8:G31" si="1">RANK(F8,F$8:F$31,0)</f>
        <v>19</v>
      </c>
      <c r="H8" s="60">
        <f>VLOOKUP($A8,'Return Data'!$B$7:$R$2292,12,0)</f>
        <v>2.8069000000000002</v>
      </c>
      <c r="I8" s="61">
        <f t="shared" ref="I8:I31" si="2">RANK(H8,H$8:H$31,0)</f>
        <v>24</v>
      </c>
      <c r="J8" s="60">
        <f>VLOOKUP($A8,'Return Data'!$B$7:$R$2292,13,0)</f>
        <v>-5.9368999999999996</v>
      </c>
      <c r="K8" s="61">
        <f t="shared" ref="K8:K31" si="3">RANK(J8,J$8:J$31,0)</f>
        <v>24</v>
      </c>
      <c r="L8" s="60">
        <f>VLOOKUP($A8,'Return Data'!$B$7:$R$2292,17,0)</f>
        <v>11.431800000000001</v>
      </c>
      <c r="M8" s="61">
        <f t="shared" ref="M8:M31" si="4">RANK(L8,L$8:L$31,0)</f>
        <v>16</v>
      </c>
      <c r="N8" s="60">
        <f>VLOOKUP($A8,'Return Data'!$B$7:$R$2292,14,0)</f>
        <v>30.483899999999998</v>
      </c>
      <c r="O8" s="61">
        <f t="shared" ref="O8:O29" si="5">RANK(N8,N$8:N$31,0)</f>
        <v>13</v>
      </c>
      <c r="P8" s="60">
        <f>VLOOKUP($A8,'Return Data'!$B$7:$R$2292,15,0)</f>
        <v>7.0818000000000003</v>
      </c>
      <c r="Q8" s="61">
        <f t="shared" ref="Q8:Q19" si="6">RANK(P8,P$8:P$31,0)</f>
        <v>21</v>
      </c>
      <c r="R8" s="60">
        <f>VLOOKUP($A8,'Return Data'!$B$7:$R$2292,16,0)</f>
        <v>20.139700000000001</v>
      </c>
      <c r="S8" s="62">
        <f t="shared" ref="S8:S31" si="7">RANK(R8,R$8:R$31,0)</f>
        <v>5</v>
      </c>
    </row>
    <row r="9" spans="1:20" x14ac:dyDescent="0.3">
      <c r="A9" s="58" t="s">
        <v>1019</v>
      </c>
      <c r="B9" s="59">
        <f>VLOOKUP($A9,'Return Data'!$B$7:$R$2292,3,0)</f>
        <v>45014</v>
      </c>
      <c r="C9" s="60">
        <f>VLOOKUP($A9,'Return Data'!$B$7:$R$2292,4,0)</f>
        <v>63.65</v>
      </c>
      <c r="D9" s="60">
        <f>VLOOKUP($A9,'Return Data'!$B$7:$R$2292,10,0)</f>
        <v>-4.1559999999999997</v>
      </c>
      <c r="E9" s="61">
        <f t="shared" si="0"/>
        <v>9</v>
      </c>
      <c r="F9" s="60">
        <f>VLOOKUP($A9,'Return Data'!$B$7:$R$2292,11,0)</f>
        <v>-5.6058000000000003</v>
      </c>
      <c r="G9" s="61">
        <f t="shared" si="1"/>
        <v>18</v>
      </c>
      <c r="H9" s="60">
        <f>VLOOKUP($A9,'Return Data'!$B$7:$R$2292,12,0)</f>
        <v>5.8364000000000003</v>
      </c>
      <c r="I9" s="61">
        <f t="shared" si="2"/>
        <v>20</v>
      </c>
      <c r="J9" s="60">
        <f>VLOOKUP($A9,'Return Data'!$B$7:$R$2292,13,0)</f>
        <v>-4.5583999999999998</v>
      </c>
      <c r="K9" s="61">
        <f t="shared" si="3"/>
        <v>22</v>
      </c>
      <c r="L9" s="60">
        <f>VLOOKUP($A9,'Return Data'!$B$7:$R$2292,17,0)</f>
        <v>8.8634000000000004</v>
      </c>
      <c r="M9" s="61">
        <f t="shared" si="4"/>
        <v>20</v>
      </c>
      <c r="N9" s="60">
        <f>VLOOKUP($A9,'Return Data'!$B$7:$R$2292,14,0)</f>
        <v>25.294</v>
      </c>
      <c r="O9" s="61">
        <f t="shared" si="5"/>
        <v>22</v>
      </c>
      <c r="P9" s="60">
        <f>VLOOKUP($A9,'Return Data'!$B$7:$R$2292,15,0)</f>
        <v>13.763</v>
      </c>
      <c r="Q9" s="61">
        <f t="shared" si="6"/>
        <v>4</v>
      </c>
      <c r="R9" s="60">
        <f>VLOOKUP($A9,'Return Data'!$B$7:$R$2292,16,0)</f>
        <v>16.505700000000001</v>
      </c>
      <c r="S9" s="62">
        <f t="shared" si="7"/>
        <v>9</v>
      </c>
    </row>
    <row r="10" spans="1:20" x14ac:dyDescent="0.3">
      <c r="A10" s="58" t="s">
        <v>1873</v>
      </c>
      <c r="B10" s="59">
        <f>VLOOKUP($A10,'Return Data'!$B$7:$R$2292,3,0)</f>
        <v>45014</v>
      </c>
      <c r="C10" s="60">
        <f>VLOOKUP($A10,'Return Data'!$B$7:$R$2292,4,0)</f>
        <v>57.188099999999999</v>
      </c>
      <c r="D10" s="60">
        <f>VLOOKUP($A10,'Return Data'!$B$7:$R$2292,10,0)</f>
        <v>-4.1585999999999999</v>
      </c>
      <c r="E10" s="61">
        <f t="shared" si="0"/>
        <v>10</v>
      </c>
      <c r="F10" s="60">
        <f>VLOOKUP($A10,'Return Data'!$B$7:$R$2292,11,0)</f>
        <v>-1.6415</v>
      </c>
      <c r="G10" s="61">
        <f t="shared" si="1"/>
        <v>4</v>
      </c>
      <c r="H10" s="60">
        <f>VLOOKUP($A10,'Return Data'!$B$7:$R$2292,12,0)</f>
        <v>8.7164000000000001</v>
      </c>
      <c r="I10" s="61">
        <f t="shared" si="2"/>
        <v>14</v>
      </c>
      <c r="J10" s="60">
        <f>VLOOKUP($A10,'Return Data'!$B$7:$R$2292,13,0)</f>
        <v>-0.6421</v>
      </c>
      <c r="K10" s="61">
        <f t="shared" si="3"/>
        <v>16</v>
      </c>
      <c r="L10" s="60">
        <f>VLOOKUP($A10,'Return Data'!$B$7:$R$2292,17,0)</f>
        <v>11.8797</v>
      </c>
      <c r="M10" s="61">
        <f t="shared" si="4"/>
        <v>12</v>
      </c>
      <c r="N10" s="60">
        <f>VLOOKUP($A10,'Return Data'!$B$7:$R$2292,14,0)</f>
        <v>30.837199999999999</v>
      </c>
      <c r="O10" s="61">
        <f t="shared" si="5"/>
        <v>12</v>
      </c>
      <c r="P10" s="60">
        <f>VLOOKUP($A10,'Return Data'!$B$7:$R$2292,15,0)</f>
        <v>11.8912</v>
      </c>
      <c r="Q10" s="61">
        <f t="shared" si="6"/>
        <v>13</v>
      </c>
      <c r="R10" s="60">
        <f>VLOOKUP($A10,'Return Data'!$B$7:$R$2292,16,0)</f>
        <v>10.857200000000001</v>
      </c>
      <c r="S10" s="62">
        <f t="shared" si="7"/>
        <v>22</v>
      </c>
    </row>
    <row r="11" spans="1:20" x14ac:dyDescent="0.3">
      <c r="A11" s="58" t="s">
        <v>1023</v>
      </c>
      <c r="B11" s="59">
        <f>VLOOKUP($A11,'Return Data'!$B$7:$R$2292,3,0)</f>
        <v>45014</v>
      </c>
      <c r="C11" s="60">
        <f>VLOOKUP($A11,'Return Data'!$B$7:$R$2292,4,0)</f>
        <v>81.338999999999999</v>
      </c>
      <c r="D11" s="60">
        <f>VLOOKUP($A11,'Return Data'!$B$7:$R$2292,10,0)</f>
        <v>-5.5274000000000001</v>
      </c>
      <c r="E11" s="61">
        <f t="shared" si="0"/>
        <v>15</v>
      </c>
      <c r="F11" s="60">
        <f>VLOOKUP($A11,'Return Data'!$B$7:$R$2292,11,0)</f>
        <v>-6.2050000000000001</v>
      </c>
      <c r="G11" s="61">
        <f t="shared" si="1"/>
        <v>20</v>
      </c>
      <c r="H11" s="60">
        <f>VLOOKUP($A11,'Return Data'!$B$7:$R$2292,12,0)</f>
        <v>4.3811</v>
      </c>
      <c r="I11" s="61">
        <f t="shared" si="2"/>
        <v>22</v>
      </c>
      <c r="J11" s="60">
        <f>VLOOKUP($A11,'Return Data'!$B$7:$R$2292,13,0)</f>
        <v>-4.9688999999999997</v>
      </c>
      <c r="K11" s="61">
        <f t="shared" si="3"/>
        <v>23</v>
      </c>
      <c r="L11" s="60">
        <f>VLOOKUP($A11,'Return Data'!$B$7:$R$2292,17,0)</f>
        <v>4.0712000000000002</v>
      </c>
      <c r="M11" s="61">
        <f t="shared" si="4"/>
        <v>24</v>
      </c>
      <c r="N11" s="60">
        <f>VLOOKUP($A11,'Return Data'!$B$7:$R$2292,14,0)</f>
        <v>22.312899999999999</v>
      </c>
      <c r="O11" s="61">
        <f t="shared" si="5"/>
        <v>23</v>
      </c>
      <c r="P11" s="60">
        <f>VLOOKUP($A11,'Return Data'!$B$7:$R$2292,15,0)</f>
        <v>8.2835999999999999</v>
      </c>
      <c r="Q11" s="61">
        <f t="shared" si="6"/>
        <v>18</v>
      </c>
      <c r="R11" s="60">
        <f>VLOOKUP($A11,'Return Data'!$B$7:$R$2292,16,0)</f>
        <v>13.650399999999999</v>
      </c>
      <c r="S11" s="62">
        <f t="shared" si="7"/>
        <v>16</v>
      </c>
    </row>
    <row r="12" spans="1:20" x14ac:dyDescent="0.3">
      <c r="A12" s="58" t="s">
        <v>1025</v>
      </c>
      <c r="B12" s="59">
        <f>VLOOKUP($A12,'Return Data'!$B$7:$R$2292,3,0)</f>
        <v>45014</v>
      </c>
      <c r="C12" s="60">
        <f>VLOOKUP($A12,'Return Data'!$B$7:$R$2292,4,0)</f>
        <v>50.3</v>
      </c>
      <c r="D12" s="60">
        <f>VLOOKUP($A12,'Return Data'!$B$7:$R$2292,10,0)</f>
        <v>-3.6048</v>
      </c>
      <c r="E12" s="61">
        <f t="shared" si="0"/>
        <v>8</v>
      </c>
      <c r="F12" s="60">
        <f>VLOOKUP($A12,'Return Data'!$B$7:$R$2292,11,0)</f>
        <v>-2.7850000000000001</v>
      </c>
      <c r="G12" s="61">
        <f t="shared" si="1"/>
        <v>12</v>
      </c>
      <c r="H12" s="60">
        <f>VLOOKUP($A12,'Return Data'!$B$7:$R$2292,12,0)</f>
        <v>11.2881</v>
      </c>
      <c r="I12" s="61">
        <f t="shared" si="2"/>
        <v>7</v>
      </c>
      <c r="J12" s="60">
        <f>VLOOKUP($A12,'Return Data'!$B$7:$R$2292,13,0)</f>
        <v>2.6886999999999999</v>
      </c>
      <c r="K12" s="61">
        <f t="shared" si="3"/>
        <v>7</v>
      </c>
      <c r="L12" s="60">
        <f>VLOOKUP($A12,'Return Data'!$B$7:$R$2292,17,0)</f>
        <v>14.039</v>
      </c>
      <c r="M12" s="61">
        <f t="shared" si="4"/>
        <v>8</v>
      </c>
      <c r="N12" s="60">
        <f>VLOOKUP($A12,'Return Data'!$B$7:$R$2292,14,0)</f>
        <v>36.056100000000001</v>
      </c>
      <c r="O12" s="61">
        <f t="shared" si="5"/>
        <v>6</v>
      </c>
      <c r="P12" s="60">
        <f>VLOOKUP($A12,'Return Data'!$B$7:$R$2292,15,0)</f>
        <v>12.0533</v>
      </c>
      <c r="Q12" s="61">
        <f t="shared" si="6"/>
        <v>12</v>
      </c>
      <c r="R12" s="60">
        <f>VLOOKUP($A12,'Return Data'!$B$7:$R$2292,16,0)</f>
        <v>11.1622</v>
      </c>
      <c r="S12" s="62">
        <f t="shared" si="7"/>
        <v>20</v>
      </c>
    </row>
    <row r="13" spans="1:20" x14ac:dyDescent="0.3">
      <c r="A13" s="58" t="s">
        <v>1026</v>
      </c>
      <c r="B13" s="59">
        <f>VLOOKUP($A13,'Return Data'!$B$7:$R$2292,3,0)</f>
        <v>45014</v>
      </c>
      <c r="C13" s="60">
        <f>VLOOKUP($A13,'Return Data'!$B$7:$R$2292,4,0)</f>
        <v>1457.4883</v>
      </c>
      <c r="D13" s="60">
        <f>VLOOKUP($A13,'Return Data'!$B$7:$R$2292,10,0)</f>
        <v>-4.6440999999999999</v>
      </c>
      <c r="E13" s="61">
        <f t="shared" si="0"/>
        <v>12</v>
      </c>
      <c r="F13" s="60">
        <f>VLOOKUP($A13,'Return Data'!$B$7:$R$2292,11,0)</f>
        <v>-2.3797000000000001</v>
      </c>
      <c r="G13" s="61">
        <f t="shared" si="1"/>
        <v>10</v>
      </c>
      <c r="H13" s="60">
        <f>VLOOKUP($A13,'Return Data'!$B$7:$R$2292,12,0)</f>
        <v>12.566700000000001</v>
      </c>
      <c r="I13" s="61">
        <f t="shared" si="2"/>
        <v>3</v>
      </c>
      <c r="J13" s="60">
        <f>VLOOKUP($A13,'Return Data'!$B$7:$R$2292,13,0)</f>
        <v>3.3807999999999998</v>
      </c>
      <c r="K13" s="61">
        <f t="shared" si="3"/>
        <v>5</v>
      </c>
      <c r="L13" s="60">
        <f>VLOOKUP($A13,'Return Data'!$B$7:$R$2292,17,0)</f>
        <v>8.7550000000000008</v>
      </c>
      <c r="M13" s="61">
        <f t="shared" si="4"/>
        <v>21</v>
      </c>
      <c r="N13" s="60">
        <f>VLOOKUP($A13,'Return Data'!$B$7:$R$2292,14,0)</f>
        <v>28.233000000000001</v>
      </c>
      <c r="O13" s="61">
        <f t="shared" si="5"/>
        <v>18</v>
      </c>
      <c r="P13" s="60">
        <f>VLOOKUP($A13,'Return Data'!$B$7:$R$2292,15,0)</f>
        <v>8.7266999999999992</v>
      </c>
      <c r="Q13" s="61">
        <f t="shared" si="6"/>
        <v>17</v>
      </c>
      <c r="R13" s="60">
        <f>VLOOKUP($A13,'Return Data'!$B$7:$R$2292,16,0)</f>
        <v>18.504899999999999</v>
      </c>
      <c r="S13" s="62">
        <f t="shared" si="7"/>
        <v>7</v>
      </c>
    </row>
    <row r="14" spans="1:20" x14ac:dyDescent="0.3">
      <c r="A14" s="58" t="s">
        <v>1028</v>
      </c>
      <c r="B14" s="59">
        <f>VLOOKUP($A14,'Return Data'!$B$7:$R$2292,3,0)</f>
        <v>45014</v>
      </c>
      <c r="C14" s="60">
        <f>VLOOKUP($A14,'Return Data'!$B$7:$R$2292,4,0)</f>
        <v>98.679000000000002</v>
      </c>
      <c r="D14" s="60">
        <f>VLOOKUP($A14,'Return Data'!$B$7:$R$2292,10,0)</f>
        <v>-3.1798999999999999</v>
      </c>
      <c r="E14" s="61">
        <f t="shared" si="0"/>
        <v>4</v>
      </c>
      <c r="F14" s="60">
        <f>VLOOKUP($A14,'Return Data'!$B$7:$R$2292,11,0)</f>
        <v>2.1436999999999999</v>
      </c>
      <c r="G14" s="61">
        <f t="shared" si="1"/>
        <v>1</v>
      </c>
      <c r="H14" s="60">
        <f>VLOOKUP($A14,'Return Data'!$B$7:$R$2292,12,0)</f>
        <v>17.539400000000001</v>
      </c>
      <c r="I14" s="61">
        <f t="shared" si="2"/>
        <v>1</v>
      </c>
      <c r="J14" s="60">
        <f>VLOOKUP($A14,'Return Data'!$B$7:$R$2292,13,0)</f>
        <v>9.4937000000000005</v>
      </c>
      <c r="K14" s="61">
        <f t="shared" si="3"/>
        <v>2</v>
      </c>
      <c r="L14" s="60">
        <f>VLOOKUP($A14,'Return Data'!$B$7:$R$2292,17,0)</f>
        <v>16.999500000000001</v>
      </c>
      <c r="M14" s="61">
        <f t="shared" si="4"/>
        <v>3</v>
      </c>
      <c r="N14" s="60">
        <f>VLOOKUP($A14,'Return Data'!$B$7:$R$2292,14,0)</f>
        <v>36.170299999999997</v>
      </c>
      <c r="O14" s="61">
        <f t="shared" si="5"/>
        <v>4</v>
      </c>
      <c r="P14" s="60">
        <f>VLOOKUP($A14,'Return Data'!$B$7:$R$2292,15,0)</f>
        <v>12.201599999999999</v>
      </c>
      <c r="Q14" s="61">
        <f t="shared" si="6"/>
        <v>10</v>
      </c>
      <c r="R14" s="60">
        <f>VLOOKUP($A14,'Return Data'!$B$7:$R$2292,16,0)</f>
        <v>15.6234</v>
      </c>
      <c r="S14" s="62">
        <f t="shared" si="7"/>
        <v>13</v>
      </c>
    </row>
    <row r="15" spans="1:20" x14ac:dyDescent="0.3">
      <c r="A15" s="102" t="s">
        <v>1970</v>
      </c>
      <c r="B15" s="59">
        <f>VLOOKUP($A15,'Return Data'!$B$7:$R$2292,3,0)</f>
        <v>45014</v>
      </c>
      <c r="C15" s="60">
        <f>VLOOKUP($A15,'Return Data'!$B$7:$R$2292,4,0)</f>
        <v>200.91300000000001</v>
      </c>
      <c r="D15" s="60">
        <f>VLOOKUP($A15,'Return Data'!$B$7:$R$2292,10,0)</f>
        <v>-3.2747000000000002</v>
      </c>
      <c r="E15" s="61">
        <f t="shared" si="0"/>
        <v>5</v>
      </c>
      <c r="F15" s="60">
        <f>VLOOKUP($A15,'Return Data'!$B$7:$R$2292,11,0)</f>
        <v>-1.754</v>
      </c>
      <c r="G15" s="61">
        <f t="shared" si="1"/>
        <v>7</v>
      </c>
      <c r="H15" s="60">
        <f>VLOOKUP($A15,'Return Data'!$B$7:$R$2292,12,0)</f>
        <v>7.8727999999999998</v>
      </c>
      <c r="I15" s="61">
        <f t="shared" si="2"/>
        <v>15</v>
      </c>
      <c r="J15" s="60">
        <f>VLOOKUP($A15,'Return Data'!$B$7:$R$2292,13,0)</f>
        <v>-2.3400000000000001E-2</v>
      </c>
      <c r="K15" s="61">
        <f t="shared" si="3"/>
        <v>11</v>
      </c>
      <c r="L15" s="60">
        <f>VLOOKUP($A15,'Return Data'!$B$7:$R$2292,17,0)</f>
        <v>8.3679000000000006</v>
      </c>
      <c r="M15" s="61">
        <f t="shared" si="4"/>
        <v>22</v>
      </c>
      <c r="N15" s="60">
        <f>VLOOKUP($A15,'Return Data'!$B$7:$R$2292,14,0)</f>
        <v>27.244800000000001</v>
      </c>
      <c r="O15" s="61">
        <f t="shared" si="5"/>
        <v>20</v>
      </c>
      <c r="P15" s="60">
        <f>VLOOKUP($A15,'Return Data'!$B$7:$R$2292,15,0)</f>
        <v>7.6391</v>
      </c>
      <c r="Q15" s="61">
        <f t="shared" si="6"/>
        <v>19</v>
      </c>
      <c r="R15" s="60">
        <f>VLOOKUP($A15,'Return Data'!$B$7:$R$2292,16,0)</f>
        <v>17.457100000000001</v>
      </c>
      <c r="S15" s="62">
        <f t="shared" si="7"/>
        <v>8</v>
      </c>
    </row>
    <row r="16" spans="1:20" x14ac:dyDescent="0.3">
      <c r="A16" s="58" t="s">
        <v>1030</v>
      </c>
      <c r="B16" s="59">
        <f>VLOOKUP($A16,'Return Data'!$B$7:$R$2292,3,0)</f>
        <v>45014</v>
      </c>
      <c r="C16" s="60">
        <f>VLOOKUP($A16,'Return Data'!$B$7:$R$2292,4,0)</f>
        <v>156.16999999999999</v>
      </c>
      <c r="D16" s="60">
        <f>VLOOKUP($A16,'Return Data'!$B$7:$R$2292,10,0)</f>
        <v>-6.8365</v>
      </c>
      <c r="E16" s="61">
        <f t="shared" si="0"/>
        <v>20</v>
      </c>
      <c r="F16" s="60">
        <f>VLOOKUP($A16,'Return Data'!$B$7:$R$2292,11,0)</f>
        <v>-4.0076000000000001</v>
      </c>
      <c r="G16" s="61">
        <f t="shared" si="1"/>
        <v>16</v>
      </c>
      <c r="H16" s="60">
        <f>VLOOKUP($A16,'Return Data'!$B$7:$R$2292,12,0)</f>
        <v>6.6151999999999997</v>
      </c>
      <c r="I16" s="61">
        <f t="shared" si="2"/>
        <v>17</v>
      </c>
      <c r="J16" s="60">
        <f>VLOOKUP($A16,'Return Data'!$B$7:$R$2292,13,0)</f>
        <v>-0.42720000000000002</v>
      </c>
      <c r="K16" s="61">
        <f t="shared" si="3"/>
        <v>12</v>
      </c>
      <c r="L16" s="60">
        <f>VLOOKUP($A16,'Return Data'!$B$7:$R$2292,17,0)</f>
        <v>11.5108</v>
      </c>
      <c r="M16" s="61">
        <f t="shared" si="4"/>
        <v>15</v>
      </c>
      <c r="N16" s="60">
        <f>VLOOKUP($A16,'Return Data'!$B$7:$R$2292,14,0)</f>
        <v>34.319200000000002</v>
      </c>
      <c r="O16" s="61">
        <f t="shared" si="5"/>
        <v>10</v>
      </c>
      <c r="P16" s="60">
        <f>VLOOKUP($A16,'Return Data'!$B$7:$R$2292,15,0)</f>
        <v>9.6471</v>
      </c>
      <c r="Q16" s="61">
        <f t="shared" si="6"/>
        <v>16</v>
      </c>
      <c r="R16" s="60">
        <f>VLOOKUP($A16,'Return Data'!$B$7:$R$2292,16,0)</f>
        <v>16.084199999999999</v>
      </c>
      <c r="S16" s="62">
        <f t="shared" si="7"/>
        <v>11</v>
      </c>
    </row>
    <row r="17" spans="1:19" x14ac:dyDescent="0.3">
      <c r="A17" s="58" t="s">
        <v>1032</v>
      </c>
      <c r="B17" s="59">
        <f>VLOOKUP($A17,'Return Data'!$B$7:$R$2292,3,0)</f>
        <v>45014</v>
      </c>
      <c r="C17" s="60">
        <f>VLOOKUP($A17,'Return Data'!$B$7:$R$2292,4,0)</f>
        <v>15.53</v>
      </c>
      <c r="D17" s="60">
        <f>VLOOKUP($A17,'Return Data'!$B$7:$R$2292,10,0)</f>
        <v>-7.7790999999999997</v>
      </c>
      <c r="E17" s="61">
        <f t="shared" si="0"/>
        <v>23</v>
      </c>
      <c r="F17" s="60">
        <f>VLOOKUP($A17,'Return Data'!$B$7:$R$2292,11,0)</f>
        <v>-6.7267000000000001</v>
      </c>
      <c r="G17" s="61">
        <f t="shared" si="1"/>
        <v>23</v>
      </c>
      <c r="H17" s="60">
        <f>VLOOKUP($A17,'Return Data'!$B$7:$R$2292,12,0)</f>
        <v>4.2981999999999996</v>
      </c>
      <c r="I17" s="61">
        <f t="shared" si="2"/>
        <v>23</v>
      </c>
      <c r="J17" s="60">
        <f>VLOOKUP($A17,'Return Data'!$B$7:$R$2292,13,0)</f>
        <v>-3.6002000000000001</v>
      </c>
      <c r="K17" s="61">
        <f t="shared" si="3"/>
        <v>21</v>
      </c>
      <c r="L17" s="60">
        <f>VLOOKUP($A17,'Return Data'!$B$7:$R$2292,17,0)</f>
        <v>5.0762999999999998</v>
      </c>
      <c r="M17" s="61">
        <f t="shared" si="4"/>
        <v>23</v>
      </c>
      <c r="N17" s="60">
        <f>VLOOKUP($A17,'Return Data'!$B$7:$R$2292,14,0)</f>
        <v>26.5108</v>
      </c>
      <c r="O17" s="61">
        <f t="shared" si="5"/>
        <v>21</v>
      </c>
      <c r="P17" s="60">
        <f>VLOOKUP($A17,'Return Data'!$B$7:$R$2292,15,0)</f>
        <v>6.2596999999999996</v>
      </c>
      <c r="Q17" s="61">
        <f t="shared" si="6"/>
        <v>22</v>
      </c>
      <c r="R17" s="60">
        <f>VLOOKUP($A17,'Return Data'!$B$7:$R$2292,16,0)</f>
        <v>7.3883999999999999</v>
      </c>
      <c r="S17" s="62">
        <f t="shared" si="7"/>
        <v>23</v>
      </c>
    </row>
    <row r="18" spans="1:19" x14ac:dyDescent="0.3">
      <c r="A18" s="58" t="s">
        <v>1034</v>
      </c>
      <c r="B18" s="59">
        <f>VLOOKUP($A18,'Return Data'!$B$7:$R$2292,3,0)</f>
        <v>45014</v>
      </c>
      <c r="C18" s="60">
        <f>VLOOKUP($A18,'Return Data'!$B$7:$R$2292,4,0)</f>
        <v>84.54</v>
      </c>
      <c r="D18" s="60">
        <f>VLOOKUP($A18,'Return Data'!$B$7:$R$2292,10,0)</f>
        <v>-5.5312999999999999</v>
      </c>
      <c r="E18" s="61">
        <f t="shared" si="0"/>
        <v>16</v>
      </c>
      <c r="F18" s="60">
        <f>VLOOKUP($A18,'Return Data'!$B$7:$R$2292,11,0)</f>
        <v>-1.7091000000000001</v>
      </c>
      <c r="G18" s="61">
        <f t="shared" si="1"/>
        <v>6</v>
      </c>
      <c r="H18" s="60">
        <f>VLOOKUP($A18,'Return Data'!$B$7:$R$2292,12,0)</f>
        <v>10.020799999999999</v>
      </c>
      <c r="I18" s="61">
        <f t="shared" si="2"/>
        <v>10</v>
      </c>
      <c r="J18" s="60">
        <f>VLOOKUP($A18,'Return Data'!$B$7:$R$2292,13,0)</f>
        <v>0.1421</v>
      </c>
      <c r="K18" s="61">
        <f t="shared" si="3"/>
        <v>10</v>
      </c>
      <c r="L18" s="60">
        <f>VLOOKUP($A18,'Return Data'!$B$7:$R$2292,17,0)</f>
        <v>11.5898</v>
      </c>
      <c r="M18" s="61">
        <f t="shared" si="4"/>
        <v>14</v>
      </c>
      <c r="N18" s="60">
        <f>VLOOKUP($A18,'Return Data'!$B$7:$R$2292,14,0)</f>
        <v>29.270299999999999</v>
      </c>
      <c r="O18" s="61">
        <f t="shared" si="5"/>
        <v>16</v>
      </c>
      <c r="P18" s="60">
        <f>VLOOKUP($A18,'Return Data'!$B$7:$R$2292,15,0)</f>
        <v>12.699199999999999</v>
      </c>
      <c r="Q18" s="61">
        <f t="shared" si="6"/>
        <v>7</v>
      </c>
      <c r="R18" s="60">
        <f>VLOOKUP($A18,'Return Data'!$B$7:$R$2292,16,0)</f>
        <v>14.3169</v>
      </c>
      <c r="S18" s="62">
        <f t="shared" si="7"/>
        <v>15</v>
      </c>
    </row>
    <row r="19" spans="1:19" x14ac:dyDescent="0.3">
      <c r="A19" s="108" t="s">
        <v>1036</v>
      </c>
      <c r="B19" s="59">
        <f>VLOOKUP($A19,'Return Data'!$B$7:$R$2292,3,0)</f>
        <v>45014</v>
      </c>
      <c r="C19" s="60">
        <f>VLOOKUP($A19,'Return Data'!$B$7:$R$2292,4,0)</f>
        <v>73.459999999999994</v>
      </c>
      <c r="D19" s="60">
        <f>VLOOKUP($A19,'Return Data'!$B$7:$R$2292,10,0)</f>
        <v>-3.4729000000000001</v>
      </c>
      <c r="E19" s="61">
        <f t="shared" si="0"/>
        <v>6</v>
      </c>
      <c r="F19" s="60">
        <f>VLOOKUP($A19,'Return Data'!$B$7:$R$2292,11,0)</f>
        <v>-1.6980999999999999</v>
      </c>
      <c r="G19" s="61">
        <f t="shared" si="1"/>
        <v>5</v>
      </c>
      <c r="H19" s="60">
        <f>VLOOKUP($A19,'Return Data'!$B$7:$R$2292,12,0)</f>
        <v>11.9954</v>
      </c>
      <c r="I19" s="61">
        <f t="shared" si="2"/>
        <v>4</v>
      </c>
      <c r="J19" s="60">
        <f>VLOOKUP($A19,'Return Data'!$B$7:$R$2292,13,0)</f>
        <v>3.9184999999999999</v>
      </c>
      <c r="K19" s="61">
        <f t="shared" si="3"/>
        <v>4</v>
      </c>
      <c r="L19" s="60">
        <f>VLOOKUP($A19,'Return Data'!$B$7:$R$2292,17,0)</f>
        <v>14.271699999999999</v>
      </c>
      <c r="M19" s="61">
        <f t="shared" si="4"/>
        <v>7</v>
      </c>
      <c r="N19" s="60">
        <f>VLOOKUP($A19,'Return Data'!$B$7:$R$2292,14,0)</f>
        <v>35.406599999999997</v>
      </c>
      <c r="O19" s="61">
        <f t="shared" si="5"/>
        <v>7</v>
      </c>
      <c r="P19" s="60">
        <f>VLOOKUP($A19,'Return Data'!$B$7:$R$2292,15,0)</f>
        <v>13.4893</v>
      </c>
      <c r="Q19" s="61">
        <f t="shared" si="6"/>
        <v>6</v>
      </c>
      <c r="R19" s="60">
        <f>VLOOKUP($A19,'Return Data'!$B$7:$R$2292,16,0)</f>
        <v>13.2662</v>
      </c>
      <c r="S19" s="62">
        <f t="shared" si="7"/>
        <v>17</v>
      </c>
    </row>
    <row r="20" spans="1:19" x14ac:dyDescent="0.3">
      <c r="A20" s="58" t="s">
        <v>2007</v>
      </c>
      <c r="B20" s="59">
        <f>VLOOKUP($A20,'Return Data'!$B$7:$R$2292,3,0)</f>
        <v>45014</v>
      </c>
      <c r="C20" s="60">
        <f>VLOOKUP($A20,'Return Data'!$B$7:$R$2292,4,0)</f>
        <v>17.1113</v>
      </c>
      <c r="D20" s="60">
        <f>VLOOKUP($A20,'Return Data'!$B$7:$R$2292,10,0)</f>
        <v>-2.0672000000000001</v>
      </c>
      <c r="E20" s="61">
        <f t="shared" si="0"/>
        <v>1</v>
      </c>
      <c r="F20" s="60">
        <f>VLOOKUP($A20,'Return Data'!$B$7:$R$2292,11,0)</f>
        <v>-0.79720000000000002</v>
      </c>
      <c r="G20" s="61">
        <f t="shared" si="1"/>
        <v>2</v>
      </c>
      <c r="H20" s="60">
        <f>VLOOKUP($A20,'Return Data'!$B$7:$R$2292,12,0)</f>
        <v>11.5753</v>
      </c>
      <c r="I20" s="61">
        <f t="shared" si="2"/>
        <v>5</v>
      </c>
      <c r="J20" s="60">
        <f>VLOOKUP($A20,'Return Data'!$B$7:$R$2292,13,0)</f>
        <v>-0.47349999999999998</v>
      </c>
      <c r="K20" s="61">
        <f t="shared" si="3"/>
        <v>13</v>
      </c>
      <c r="L20" s="60">
        <f>VLOOKUP($A20,'Return Data'!$B$7:$R$2292,17,0)</f>
        <v>13.531700000000001</v>
      </c>
      <c r="M20" s="61">
        <f t="shared" si="4"/>
        <v>9</v>
      </c>
      <c r="N20" s="60">
        <f>VLOOKUP($A20,'Return Data'!$B$7:$R$2292,14,0)</f>
        <v>30.334800000000001</v>
      </c>
      <c r="O20" s="61">
        <f t="shared" si="5"/>
        <v>14</v>
      </c>
      <c r="P20" s="60">
        <f>VLOOKUP($A20,'Return Data'!$B$7:$R$2292,15,0)</f>
        <v>12.482799999999999</v>
      </c>
      <c r="Q20" s="61">
        <f t="shared" ref="Q20" si="8">RANK(P20,P$8:P$31,0)</f>
        <v>8</v>
      </c>
      <c r="R20" s="60">
        <f>VLOOKUP($A20,'Return Data'!$B$7:$R$2292,16,0)</f>
        <v>10.9674</v>
      </c>
      <c r="S20" s="62">
        <f t="shared" si="7"/>
        <v>21</v>
      </c>
    </row>
    <row r="21" spans="1:19" x14ac:dyDescent="0.3">
      <c r="A21" s="58" t="s">
        <v>1039</v>
      </c>
      <c r="B21" s="59">
        <f>VLOOKUP($A21,'Return Data'!$B$7:$R$2292,3,0)</f>
        <v>45014</v>
      </c>
      <c r="C21" s="60">
        <f>VLOOKUP($A21,'Return Data'!$B$7:$R$2292,4,0)</f>
        <v>20.129000000000001</v>
      </c>
      <c r="D21" s="60">
        <f>VLOOKUP($A21,'Return Data'!$B$7:$R$2292,10,0)</f>
        <v>-7.0597000000000003</v>
      </c>
      <c r="E21" s="61">
        <f t="shared" si="0"/>
        <v>21</v>
      </c>
      <c r="F21" s="60">
        <f>VLOOKUP($A21,'Return Data'!$B$7:$R$2292,11,0)</f>
        <v>-4.0334000000000003</v>
      </c>
      <c r="G21" s="61">
        <f t="shared" si="1"/>
        <v>17</v>
      </c>
      <c r="H21" s="60">
        <f>VLOOKUP($A21,'Return Data'!$B$7:$R$2292,12,0)</f>
        <v>7.3089000000000004</v>
      </c>
      <c r="I21" s="61">
        <f t="shared" si="2"/>
        <v>16</v>
      </c>
      <c r="J21" s="60">
        <f>VLOOKUP($A21,'Return Data'!$B$7:$R$2292,13,0)</f>
        <v>-0.63680000000000003</v>
      </c>
      <c r="K21" s="61">
        <f t="shared" si="3"/>
        <v>15</v>
      </c>
      <c r="L21" s="60">
        <f>VLOOKUP($A21,'Return Data'!$B$7:$R$2292,17,0)</f>
        <v>12.857799999999999</v>
      </c>
      <c r="M21" s="61">
        <f t="shared" si="4"/>
        <v>10</v>
      </c>
      <c r="N21" s="60">
        <f>VLOOKUP($A21,'Return Data'!$B$7:$R$2292,14,0)</f>
        <v>34.883800000000001</v>
      </c>
      <c r="O21" s="61">
        <f t="shared" si="5"/>
        <v>8</v>
      </c>
      <c r="P21" s="60"/>
      <c r="Q21" s="61"/>
      <c r="R21" s="60">
        <f>VLOOKUP($A21,'Return Data'!$B$7:$R$2292,16,0)</f>
        <v>21.009499999999999</v>
      </c>
      <c r="S21" s="62">
        <f t="shared" si="7"/>
        <v>4</v>
      </c>
    </row>
    <row r="22" spans="1:19" x14ac:dyDescent="0.3">
      <c r="A22" s="58" t="s">
        <v>1926</v>
      </c>
      <c r="B22" s="59">
        <f>VLOOKUP($A22,'Return Data'!$B$7:$R$2292,3,0)</f>
        <v>45014</v>
      </c>
      <c r="C22" s="60">
        <f>VLOOKUP($A22,'Return Data'!$B$7:$R$2292,4,0)</f>
        <v>49.059699999999999</v>
      </c>
      <c r="D22" s="60">
        <f>VLOOKUP($A22,'Return Data'!$B$7:$R$2292,10,0)</f>
        <v>-2.4645999999999999</v>
      </c>
      <c r="E22" s="61">
        <f t="shared" si="0"/>
        <v>3</v>
      </c>
      <c r="F22" s="60">
        <f>VLOOKUP($A22,'Return Data'!$B$7:$R$2292,11,0)</f>
        <v>-3.1375000000000002</v>
      </c>
      <c r="G22" s="61">
        <f t="shared" si="1"/>
        <v>13</v>
      </c>
      <c r="H22" s="60">
        <f>VLOOKUP($A22,'Return Data'!$B$7:$R$2292,12,0)</f>
        <v>15.4251</v>
      </c>
      <c r="I22" s="61">
        <f t="shared" si="2"/>
        <v>2</v>
      </c>
      <c r="J22" s="60">
        <f>VLOOKUP($A22,'Return Data'!$B$7:$R$2292,13,0)</f>
        <v>10.746</v>
      </c>
      <c r="K22" s="61">
        <f t="shared" si="3"/>
        <v>1</v>
      </c>
      <c r="L22" s="60">
        <f>VLOOKUP($A22,'Return Data'!$B$7:$R$2292,17,0)</f>
        <v>23.9603</v>
      </c>
      <c r="M22" s="61">
        <f t="shared" si="4"/>
        <v>1</v>
      </c>
      <c r="N22" s="60">
        <f>VLOOKUP($A22,'Return Data'!$B$7:$R$2292,14,0)</f>
        <v>36.103299999999997</v>
      </c>
      <c r="O22" s="61">
        <f t="shared" si="5"/>
        <v>5</v>
      </c>
      <c r="P22" s="60">
        <f>VLOOKUP($A22,'Return Data'!$B$7:$R$2292,15,0)</f>
        <v>14.3546</v>
      </c>
      <c r="Q22" s="61">
        <f t="shared" ref="Q22:Q29" si="9">RANK(P22,P$8:P$31,0)</f>
        <v>3</v>
      </c>
      <c r="R22" s="60">
        <f>VLOOKUP($A22,'Return Data'!$B$7:$R$2292,16,0)</f>
        <v>19.107199999999999</v>
      </c>
      <c r="S22" s="62">
        <f t="shared" si="7"/>
        <v>6</v>
      </c>
    </row>
    <row r="23" spans="1:19" x14ac:dyDescent="0.3">
      <c r="A23" s="58" t="s">
        <v>1040</v>
      </c>
      <c r="B23" s="59">
        <f>VLOOKUP($A23,'Return Data'!$B$7:$R$2292,3,0)</f>
        <v>45014</v>
      </c>
      <c r="C23" s="60">
        <f>VLOOKUP($A23,'Return Data'!$B$7:$R$2292,4,0)</f>
        <v>2058.3667</v>
      </c>
      <c r="D23" s="60">
        <f>VLOOKUP($A23,'Return Data'!$B$7:$R$2292,10,0)</f>
        <v>-4.7541000000000002</v>
      </c>
      <c r="E23" s="61">
        <f t="shared" si="0"/>
        <v>13</v>
      </c>
      <c r="F23" s="60">
        <f>VLOOKUP($A23,'Return Data'!$B$7:$R$2292,11,0)</f>
        <v>-2.4474999999999998</v>
      </c>
      <c r="G23" s="61">
        <f t="shared" si="1"/>
        <v>11</v>
      </c>
      <c r="H23" s="60">
        <f>VLOOKUP($A23,'Return Data'!$B$7:$R$2292,12,0)</f>
        <v>10.4038</v>
      </c>
      <c r="I23" s="61">
        <f t="shared" si="2"/>
        <v>9</v>
      </c>
      <c r="J23" s="60">
        <f>VLOOKUP($A23,'Return Data'!$B$7:$R$2292,13,0)</f>
        <v>3.2469999999999999</v>
      </c>
      <c r="K23" s="61">
        <f t="shared" si="3"/>
        <v>6</v>
      </c>
      <c r="L23" s="60">
        <f>VLOOKUP($A23,'Return Data'!$B$7:$R$2292,17,0)</f>
        <v>15.627700000000001</v>
      </c>
      <c r="M23" s="61">
        <f t="shared" si="4"/>
        <v>5</v>
      </c>
      <c r="N23" s="60">
        <f>VLOOKUP($A23,'Return Data'!$B$7:$R$2292,14,0)</f>
        <v>34.533499999999997</v>
      </c>
      <c r="O23" s="61">
        <f t="shared" si="5"/>
        <v>9</v>
      </c>
      <c r="P23" s="60">
        <f>VLOOKUP($A23,'Return Data'!$B$7:$R$2292,15,0)</f>
        <v>13.682</v>
      </c>
      <c r="Q23" s="61">
        <f t="shared" si="9"/>
        <v>5</v>
      </c>
      <c r="R23" s="60">
        <f>VLOOKUP($A23,'Return Data'!$B$7:$R$2292,16,0)</f>
        <v>21.382899999999999</v>
      </c>
      <c r="S23" s="62">
        <f t="shared" si="7"/>
        <v>3</v>
      </c>
    </row>
    <row r="24" spans="1:19" x14ac:dyDescent="0.3">
      <c r="A24" s="58" t="s">
        <v>1043</v>
      </c>
      <c r="B24" s="59">
        <f>VLOOKUP($A24,'Return Data'!$B$7:$R$2292,3,0)</f>
        <v>45014</v>
      </c>
      <c r="C24" s="60">
        <f>VLOOKUP($A24,'Return Data'!$B$7:$R$2292,4,0)</f>
        <v>41.2</v>
      </c>
      <c r="D24" s="60">
        <f>VLOOKUP($A24,'Return Data'!$B$7:$R$2292,10,0)</f>
        <v>-5.6344000000000003</v>
      </c>
      <c r="E24" s="61">
        <f t="shared" si="0"/>
        <v>17</v>
      </c>
      <c r="F24" s="60">
        <f>VLOOKUP($A24,'Return Data'!$B$7:$R$2292,11,0)</f>
        <v>-6.2784000000000004</v>
      </c>
      <c r="G24" s="61">
        <f t="shared" si="1"/>
        <v>21</v>
      </c>
      <c r="H24" s="60">
        <f>VLOOKUP($A24,'Return Data'!$B$7:$R$2292,12,0)</f>
        <v>6.5425000000000004</v>
      </c>
      <c r="I24" s="61">
        <f t="shared" si="2"/>
        <v>18</v>
      </c>
      <c r="J24" s="60">
        <f>VLOOKUP($A24,'Return Data'!$B$7:$R$2292,13,0)</f>
        <v>-1.6002000000000001</v>
      </c>
      <c r="K24" s="61">
        <f t="shared" si="3"/>
        <v>19</v>
      </c>
      <c r="L24" s="60">
        <f>VLOOKUP($A24,'Return Data'!$B$7:$R$2292,17,0)</f>
        <v>15.7758</v>
      </c>
      <c r="M24" s="61">
        <f t="shared" si="4"/>
        <v>4</v>
      </c>
      <c r="N24" s="60">
        <f>VLOOKUP($A24,'Return Data'!$B$7:$R$2292,14,0)</f>
        <v>42.1036</v>
      </c>
      <c r="O24" s="61">
        <f t="shared" si="5"/>
        <v>2</v>
      </c>
      <c r="P24" s="60">
        <f>VLOOKUP($A24,'Return Data'!$B$7:$R$2292,15,0)</f>
        <v>16.575900000000001</v>
      </c>
      <c r="Q24" s="61">
        <f t="shared" si="9"/>
        <v>2</v>
      </c>
      <c r="R24" s="60">
        <f>VLOOKUP($A24,'Return Data'!$B$7:$R$2292,16,0)</f>
        <v>16.3948</v>
      </c>
      <c r="S24" s="62">
        <f t="shared" si="7"/>
        <v>10</v>
      </c>
    </row>
    <row r="25" spans="1:19" x14ac:dyDescent="0.3">
      <c r="A25" s="58" t="s">
        <v>1046</v>
      </c>
      <c r="B25" s="59">
        <f>VLOOKUP($A25,'Return Data'!$B$7:$R$2292,3,0)</f>
        <v>45014</v>
      </c>
      <c r="C25" s="60">
        <f>VLOOKUP($A25,'Return Data'!$B$7:$R$2292,4,0)</f>
        <v>125.6289</v>
      </c>
      <c r="D25" s="60">
        <f>VLOOKUP($A25,'Return Data'!$B$7:$R$2292,10,0)</f>
        <v>-8.0457999999999998</v>
      </c>
      <c r="E25" s="61">
        <f t="shared" si="0"/>
        <v>24</v>
      </c>
      <c r="F25" s="60">
        <f>VLOOKUP($A25,'Return Data'!$B$7:$R$2292,11,0)</f>
        <v>-2.1486000000000001</v>
      </c>
      <c r="G25" s="61">
        <f t="shared" si="1"/>
        <v>8</v>
      </c>
      <c r="H25" s="60">
        <f>VLOOKUP($A25,'Return Data'!$B$7:$R$2292,12,0)</f>
        <v>11.103300000000001</v>
      </c>
      <c r="I25" s="61">
        <f t="shared" si="2"/>
        <v>8</v>
      </c>
      <c r="J25" s="60">
        <f>VLOOKUP($A25,'Return Data'!$B$7:$R$2292,13,0)</f>
        <v>1.0793999999999999</v>
      </c>
      <c r="K25" s="61">
        <f t="shared" si="3"/>
        <v>9</v>
      </c>
      <c r="L25" s="60">
        <f>VLOOKUP($A25,'Return Data'!$B$7:$R$2292,17,0)</f>
        <v>22.3064</v>
      </c>
      <c r="M25" s="61">
        <f t="shared" si="4"/>
        <v>2</v>
      </c>
      <c r="N25" s="60">
        <f>VLOOKUP($A25,'Return Data'!$B$7:$R$2292,14,0)</f>
        <v>43.748600000000003</v>
      </c>
      <c r="O25" s="61">
        <f t="shared" si="5"/>
        <v>1</v>
      </c>
      <c r="P25" s="60">
        <f>VLOOKUP($A25,'Return Data'!$B$7:$R$2292,15,0)</f>
        <v>17.674299999999999</v>
      </c>
      <c r="Q25" s="61">
        <f t="shared" si="9"/>
        <v>1</v>
      </c>
      <c r="R25" s="60">
        <f>VLOOKUP($A25,'Return Data'!$B$7:$R$2292,16,0)</f>
        <v>12.133599999999999</v>
      </c>
      <c r="S25" s="62">
        <f t="shared" si="7"/>
        <v>18</v>
      </c>
    </row>
    <row r="26" spans="1:19" x14ac:dyDescent="0.3">
      <c r="A26" s="58" t="s">
        <v>1049</v>
      </c>
      <c r="B26" s="59">
        <f>VLOOKUP($A26,'Return Data'!$B$7:$R$2292,3,0)</f>
        <v>45014</v>
      </c>
      <c r="C26" s="60">
        <f>VLOOKUP($A26,'Return Data'!$B$7:$R$2292,4,0)</f>
        <v>141.38839999999999</v>
      </c>
      <c r="D26" s="60">
        <f>VLOOKUP($A26,'Return Data'!$B$7:$R$2292,10,0)</f>
        <v>-2.3586999999999998</v>
      </c>
      <c r="E26" s="61">
        <f t="shared" si="0"/>
        <v>2</v>
      </c>
      <c r="F26" s="60">
        <f>VLOOKUP($A26,'Return Data'!$B$7:$R$2292,11,0)</f>
        <v>-3.2035999999999998</v>
      </c>
      <c r="G26" s="61">
        <f t="shared" si="1"/>
        <v>14</v>
      </c>
      <c r="H26" s="60">
        <f>VLOOKUP($A26,'Return Data'!$B$7:$R$2292,12,0)</f>
        <v>9.2539999999999996</v>
      </c>
      <c r="I26" s="61">
        <f t="shared" si="2"/>
        <v>11</v>
      </c>
      <c r="J26" s="60">
        <f>VLOOKUP($A26,'Return Data'!$B$7:$R$2292,13,0)</f>
        <v>4.9189999999999996</v>
      </c>
      <c r="K26" s="61">
        <f t="shared" si="3"/>
        <v>3</v>
      </c>
      <c r="L26" s="60">
        <f>VLOOKUP($A26,'Return Data'!$B$7:$R$2292,17,0)</f>
        <v>15.5936</v>
      </c>
      <c r="M26" s="61">
        <f t="shared" si="4"/>
        <v>6</v>
      </c>
      <c r="N26" s="60">
        <f>VLOOKUP($A26,'Return Data'!$B$7:$R$2292,14,0)</f>
        <v>39.253500000000003</v>
      </c>
      <c r="O26" s="61">
        <f t="shared" si="5"/>
        <v>3</v>
      </c>
      <c r="P26" s="60">
        <f>VLOOKUP($A26,'Return Data'!$B$7:$R$2292,15,0)</f>
        <v>12.2705</v>
      </c>
      <c r="Q26" s="61">
        <f t="shared" si="9"/>
        <v>9</v>
      </c>
      <c r="R26" s="60">
        <f>VLOOKUP($A26,'Return Data'!$B$7:$R$2292,16,0)</f>
        <v>15.8439</v>
      </c>
      <c r="S26" s="62">
        <f t="shared" si="7"/>
        <v>12</v>
      </c>
    </row>
    <row r="27" spans="1:19" x14ac:dyDescent="0.3">
      <c r="A27" s="58" t="s">
        <v>1927</v>
      </c>
      <c r="B27" s="59">
        <f>VLOOKUP($A27,'Return Data'!$B$7:$R$2292,3,0)</f>
        <v>45014</v>
      </c>
      <c r="C27" s="60">
        <f>VLOOKUP($A27,'Return Data'!$B$7:$R$2292,4,0)</f>
        <v>705.73109999999997</v>
      </c>
      <c r="D27" s="60">
        <f>VLOOKUP($A27,'Return Data'!$B$7:$R$2292,10,0)</f>
        <v>-5.0095000000000001</v>
      </c>
      <c r="E27" s="61">
        <f t="shared" si="0"/>
        <v>14</v>
      </c>
      <c r="F27" s="60">
        <f>VLOOKUP($A27,'Return Data'!$B$7:$R$2292,11,0)</f>
        <v>-3.5003000000000002</v>
      </c>
      <c r="G27" s="61">
        <f t="shared" si="1"/>
        <v>15</v>
      </c>
      <c r="H27" s="60">
        <f>VLOOKUP($A27,'Return Data'!$B$7:$R$2292,12,0)</f>
        <v>11.3104</v>
      </c>
      <c r="I27" s="61">
        <f t="shared" si="2"/>
        <v>6</v>
      </c>
      <c r="J27" s="60">
        <f>VLOOKUP($A27,'Return Data'!$B$7:$R$2292,13,0)</f>
        <v>2.2324999999999999</v>
      </c>
      <c r="K27" s="61">
        <f t="shared" si="3"/>
        <v>8</v>
      </c>
      <c r="L27" s="60">
        <f>VLOOKUP($A27,'Return Data'!$B$7:$R$2292,17,0)</f>
        <v>11.7387</v>
      </c>
      <c r="M27" s="61">
        <f t="shared" si="4"/>
        <v>13</v>
      </c>
      <c r="N27" s="60">
        <f>VLOOKUP($A27,'Return Data'!$B$7:$R$2292,14,0)</f>
        <v>28.764500000000002</v>
      </c>
      <c r="O27" s="61">
        <f t="shared" si="5"/>
        <v>17</v>
      </c>
      <c r="P27" s="60">
        <f>VLOOKUP($A27,'Return Data'!$B$7:$R$2292,15,0)</f>
        <v>7.2648999999999999</v>
      </c>
      <c r="Q27" s="61">
        <f t="shared" si="9"/>
        <v>20</v>
      </c>
      <c r="R27" s="60">
        <f>VLOOKUP($A27,'Return Data'!$B$7:$R$2292,16,0)</f>
        <v>22.822199999999999</v>
      </c>
      <c r="S27" s="62">
        <f t="shared" si="7"/>
        <v>2</v>
      </c>
    </row>
    <row r="28" spans="1:19" x14ac:dyDescent="0.3">
      <c r="A28" s="58" t="s">
        <v>1991</v>
      </c>
      <c r="B28" s="59">
        <f>VLOOKUP($A28,'Return Data'!$B$7:$R$2292,3,0)</f>
        <v>45014</v>
      </c>
      <c r="C28" s="60">
        <f>VLOOKUP($A28,'Return Data'!$B$7:$R$2292,4,0)</f>
        <v>237.41499999999999</v>
      </c>
      <c r="D28" s="60">
        <f>VLOOKUP($A28,'Return Data'!$B$7:$R$2292,10,0)</f>
        <v>-3.5438000000000001</v>
      </c>
      <c r="E28" s="61">
        <f t="shared" si="0"/>
        <v>7</v>
      </c>
      <c r="F28" s="60">
        <f>VLOOKUP($A28,'Return Data'!$B$7:$R$2292,11,0)</f>
        <v>-1.4517</v>
      </c>
      <c r="G28" s="61">
        <f t="shared" si="1"/>
        <v>3</v>
      </c>
      <c r="H28" s="60">
        <f>VLOOKUP($A28,'Return Data'!$B$7:$R$2292,12,0)</f>
        <v>9.0951000000000004</v>
      </c>
      <c r="I28" s="61">
        <f t="shared" si="2"/>
        <v>13</v>
      </c>
      <c r="J28" s="60">
        <f>VLOOKUP($A28,'Return Data'!$B$7:$R$2292,13,0)</f>
        <v>-0.61339999999999995</v>
      </c>
      <c r="K28" s="61">
        <f t="shared" si="3"/>
        <v>14</v>
      </c>
      <c r="L28" s="60">
        <f>VLOOKUP($A28,'Return Data'!$B$7:$R$2292,17,0)</f>
        <v>11.080299999999999</v>
      </c>
      <c r="M28" s="61">
        <f t="shared" si="4"/>
        <v>17</v>
      </c>
      <c r="N28" s="60">
        <f>VLOOKUP($A28,'Return Data'!$B$7:$R$2292,14,0)</f>
        <v>30.051500000000001</v>
      </c>
      <c r="O28" s="61">
        <f t="shared" si="5"/>
        <v>15</v>
      </c>
      <c r="P28" s="60">
        <f>VLOOKUP($A28,'Return Data'!$B$7:$R$2292,15,0)</f>
        <v>12.057600000000001</v>
      </c>
      <c r="Q28" s="61">
        <f t="shared" si="9"/>
        <v>11</v>
      </c>
      <c r="R28" s="60">
        <f>VLOOKUP($A28,'Return Data'!$B$7:$R$2292,16,0)</f>
        <v>11.6412</v>
      </c>
      <c r="S28" s="62">
        <f t="shared" si="7"/>
        <v>19</v>
      </c>
    </row>
    <row r="29" spans="1:19" x14ac:dyDescent="0.3">
      <c r="A29" s="58" t="s">
        <v>1053</v>
      </c>
      <c r="B29" s="59">
        <f>VLOOKUP($A29,'Return Data'!$B$7:$R$2292,3,0)</f>
        <v>45014</v>
      </c>
      <c r="C29" s="60">
        <f>VLOOKUP($A29,'Return Data'!$B$7:$R$2292,4,0)</f>
        <v>71.09</v>
      </c>
      <c r="D29" s="60">
        <f>VLOOKUP($A29,'Return Data'!$B$7:$R$2292,10,0)</f>
        <v>-7.3867000000000003</v>
      </c>
      <c r="E29" s="61">
        <f t="shared" si="0"/>
        <v>22</v>
      </c>
      <c r="F29" s="60">
        <f>VLOOKUP($A29,'Return Data'!$B$7:$R$2292,11,0)</f>
        <v>-2.2280000000000002</v>
      </c>
      <c r="G29" s="61">
        <f t="shared" si="1"/>
        <v>9</v>
      </c>
      <c r="H29" s="60">
        <f>VLOOKUP($A29,'Return Data'!$B$7:$R$2292,12,0)</f>
        <v>9.218</v>
      </c>
      <c r="I29" s="61">
        <f t="shared" si="2"/>
        <v>12</v>
      </c>
      <c r="J29" s="60">
        <f>VLOOKUP($A29,'Return Data'!$B$7:$R$2292,13,0)</f>
        <v>-0.71230000000000004</v>
      </c>
      <c r="K29" s="61">
        <f t="shared" si="3"/>
        <v>17</v>
      </c>
      <c r="L29" s="60">
        <f>VLOOKUP($A29,'Return Data'!$B$7:$R$2292,17,0)</f>
        <v>9.0841999999999992</v>
      </c>
      <c r="M29" s="61">
        <f t="shared" si="4"/>
        <v>19</v>
      </c>
      <c r="N29" s="60">
        <f>VLOOKUP($A29,'Return Data'!$B$7:$R$2292,14,0)</f>
        <v>27.3432</v>
      </c>
      <c r="O29" s="61">
        <f t="shared" si="5"/>
        <v>19</v>
      </c>
      <c r="P29" s="60">
        <f>VLOOKUP($A29,'Return Data'!$B$7:$R$2292,15,0)</f>
        <v>9.7713999999999999</v>
      </c>
      <c r="Q29" s="61">
        <f t="shared" si="9"/>
        <v>15</v>
      </c>
      <c r="R29" s="60">
        <f>VLOOKUP($A29,'Return Data'!$B$7:$R$2292,16,0)</f>
        <v>7.1035000000000004</v>
      </c>
      <c r="S29" s="62">
        <f t="shared" si="7"/>
        <v>24</v>
      </c>
    </row>
    <row r="30" spans="1:19" x14ac:dyDescent="0.3">
      <c r="A30" s="58" t="s">
        <v>1055</v>
      </c>
      <c r="B30" s="59">
        <f>VLOOKUP($A30,'Return Data'!$B$7:$R$2292,3,0)</f>
        <v>45014</v>
      </c>
      <c r="C30" s="60">
        <f>VLOOKUP($A30,'Return Data'!$B$7:$R$2292,4,0)</f>
        <v>26.21</v>
      </c>
      <c r="D30" s="60">
        <f>VLOOKUP($A30,'Return Data'!$B$7:$R$2292,10,0)</f>
        <v>-6.1917999999999997</v>
      </c>
      <c r="E30" s="61">
        <f t="shared" si="0"/>
        <v>18</v>
      </c>
      <c r="F30" s="60">
        <f>VLOOKUP($A30,'Return Data'!$B$7:$R$2292,11,0)</f>
        <v>-8.2283000000000008</v>
      </c>
      <c r="G30" s="61">
        <f t="shared" si="1"/>
        <v>24</v>
      </c>
      <c r="H30" s="60">
        <f>VLOOKUP($A30,'Return Data'!$B$7:$R$2292,12,0)</f>
        <v>5.7708000000000004</v>
      </c>
      <c r="I30" s="61">
        <f t="shared" si="2"/>
        <v>21</v>
      </c>
      <c r="J30" s="60">
        <f>VLOOKUP($A30,'Return Data'!$B$7:$R$2292,13,0)</f>
        <v>-0.90739999999999998</v>
      </c>
      <c r="K30" s="61">
        <f t="shared" si="3"/>
        <v>18</v>
      </c>
      <c r="L30" s="60">
        <f>VLOOKUP($A30,'Return Data'!$B$7:$R$2292,17,0)</f>
        <v>12.4434</v>
      </c>
      <c r="M30" s="61">
        <f t="shared" si="4"/>
        <v>11</v>
      </c>
      <c r="N30" s="60"/>
      <c r="O30" s="61"/>
      <c r="P30" s="60"/>
      <c r="Q30" s="61"/>
      <c r="R30" s="60">
        <f>VLOOKUP($A30,'Return Data'!$B$7:$R$2292,16,0)</f>
        <v>37.634999999999998</v>
      </c>
      <c r="S30" s="62">
        <f t="shared" si="7"/>
        <v>1</v>
      </c>
    </row>
    <row r="31" spans="1:19" x14ac:dyDescent="0.3">
      <c r="A31" s="58" t="s">
        <v>1679</v>
      </c>
      <c r="B31" s="59">
        <f>VLOOKUP($A31,'Return Data'!$B$7:$R$2292,3,0)</f>
        <v>45014</v>
      </c>
      <c r="C31" s="60">
        <f>VLOOKUP($A31,'Return Data'!$B$7:$R$2292,4,0)</f>
        <v>176.09360000000001</v>
      </c>
      <c r="D31" s="60">
        <f>VLOOKUP($A31,'Return Data'!$B$7:$R$2292,10,0)</f>
        <v>-6.3760000000000003</v>
      </c>
      <c r="E31" s="61">
        <f t="shared" si="0"/>
        <v>19</v>
      </c>
      <c r="F31" s="60">
        <f>VLOOKUP($A31,'Return Data'!$B$7:$R$2292,11,0)</f>
        <v>-6.5152000000000001</v>
      </c>
      <c r="G31" s="61">
        <f t="shared" si="1"/>
        <v>22</v>
      </c>
      <c r="H31" s="60">
        <f>VLOOKUP($A31,'Return Data'!$B$7:$R$2292,12,0)</f>
        <v>6.1715999999999998</v>
      </c>
      <c r="I31" s="61">
        <f t="shared" si="2"/>
        <v>19</v>
      </c>
      <c r="J31" s="60">
        <f>VLOOKUP($A31,'Return Data'!$B$7:$R$2292,13,0)</f>
        <v>-1.6899</v>
      </c>
      <c r="K31" s="61">
        <f t="shared" si="3"/>
        <v>20</v>
      </c>
      <c r="L31" s="60">
        <f>VLOOKUP($A31,'Return Data'!$B$7:$R$2292,17,0)</f>
        <v>10.469200000000001</v>
      </c>
      <c r="M31" s="61">
        <f t="shared" si="4"/>
        <v>18</v>
      </c>
      <c r="N31" s="60">
        <f>VLOOKUP($A31,'Return Data'!$B$7:$R$2292,14,0)</f>
        <v>32.628799999999998</v>
      </c>
      <c r="O31" s="61">
        <f>RANK(N31,N$8:N$31,0)</f>
        <v>11</v>
      </c>
      <c r="P31" s="60">
        <f>VLOOKUP($A31,'Return Data'!$B$7:$R$2292,15,0)</f>
        <v>10.3117</v>
      </c>
      <c r="Q31" s="61">
        <f>RANK(P31,P$8:P$31,0)</f>
        <v>14</v>
      </c>
      <c r="R31" s="60">
        <f>VLOOKUP($A31,'Return Data'!$B$7:$R$2292,16,0)</f>
        <v>14.644600000000001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-4.9021041666666676</v>
      </c>
      <c r="E33" s="69"/>
      <c r="F33" s="70">
        <f>AVERAGE(F8:F31)</f>
        <v>-3.4309708333333333</v>
      </c>
      <c r="G33" s="69"/>
      <c r="H33" s="70">
        <f>AVERAGE(H8:H31)</f>
        <v>9.04650833333333</v>
      </c>
      <c r="I33" s="69"/>
      <c r="J33" s="70">
        <f>AVERAGE(J8:J31)</f>
        <v>0.62737916666666715</v>
      </c>
      <c r="K33" s="69"/>
      <c r="L33" s="70">
        <f>AVERAGE(L8:L31)</f>
        <v>12.555216666666668</v>
      </c>
      <c r="M33" s="69"/>
      <c r="N33" s="70">
        <f>AVERAGE(N8:N31)</f>
        <v>32.256008695652177</v>
      </c>
      <c r="O33" s="69"/>
      <c r="P33" s="70">
        <f>AVERAGE(P8:P31)</f>
        <v>11.371877272727273</v>
      </c>
      <c r="Q33" s="69"/>
      <c r="R33" s="70">
        <f>AVERAGE(R8:R31)</f>
        <v>16.068420833333338</v>
      </c>
      <c r="S33" s="71"/>
    </row>
    <row r="34" spans="1:19" x14ac:dyDescent="0.3">
      <c r="A34" s="68" t="s">
        <v>28</v>
      </c>
      <c r="B34" s="69"/>
      <c r="C34" s="69"/>
      <c r="D34" s="70">
        <f>MIN(D8:D31)</f>
        <v>-8.0457999999999998</v>
      </c>
      <c r="E34" s="69"/>
      <c r="F34" s="70">
        <f>MIN(F8:F31)</f>
        <v>-8.2283000000000008</v>
      </c>
      <c r="G34" s="69"/>
      <c r="H34" s="70">
        <f>MIN(H8:H31)</f>
        <v>2.8069000000000002</v>
      </c>
      <c r="I34" s="69"/>
      <c r="J34" s="70">
        <f>MIN(J8:J31)</f>
        <v>-5.9368999999999996</v>
      </c>
      <c r="K34" s="69"/>
      <c r="L34" s="70">
        <f>MIN(L8:L31)</f>
        <v>4.0712000000000002</v>
      </c>
      <c r="M34" s="69"/>
      <c r="N34" s="70">
        <f>MIN(N8:N31)</f>
        <v>22.312899999999999</v>
      </c>
      <c r="O34" s="69"/>
      <c r="P34" s="70">
        <f>MIN(P8:P31)</f>
        <v>6.2596999999999996</v>
      </c>
      <c r="Q34" s="69"/>
      <c r="R34" s="70">
        <f>MIN(R8:R31)</f>
        <v>7.1035000000000004</v>
      </c>
      <c r="S34" s="71"/>
    </row>
    <row r="35" spans="1:19" ht="15" thickBot="1" x14ac:dyDescent="0.35">
      <c r="A35" s="72" t="s">
        <v>29</v>
      </c>
      <c r="B35" s="73"/>
      <c r="C35" s="73"/>
      <c r="D35" s="74">
        <f>MAX(D8:D31)</f>
        <v>-2.0672000000000001</v>
      </c>
      <c r="E35" s="73"/>
      <c r="F35" s="74">
        <f>MAX(F8:F31)</f>
        <v>2.1436999999999999</v>
      </c>
      <c r="G35" s="73"/>
      <c r="H35" s="74">
        <f>MAX(H8:H31)</f>
        <v>17.539400000000001</v>
      </c>
      <c r="I35" s="73"/>
      <c r="J35" s="74">
        <f>MAX(J8:J31)</f>
        <v>10.746</v>
      </c>
      <c r="K35" s="73"/>
      <c r="L35" s="74">
        <f>MAX(L8:L31)</f>
        <v>23.9603</v>
      </c>
      <c r="M35" s="73"/>
      <c r="N35" s="74">
        <f>MAX(N8:N31)</f>
        <v>43.748600000000003</v>
      </c>
      <c r="O35" s="73"/>
      <c r="P35" s="74">
        <f>MAX(P8:P31)</f>
        <v>17.674299999999999</v>
      </c>
      <c r="Q35" s="73"/>
      <c r="R35" s="74">
        <f>MAX(R8:R31)</f>
        <v>37.634999999999998</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45014</v>
      </c>
      <c r="C8" s="60">
        <f>VLOOKUP($A8,'Return Data'!$B$7:$R$2292,4,0)</f>
        <v>1177.75</v>
      </c>
      <c r="D8" s="60">
        <f>VLOOKUP($A8,'Return Data'!$B$7:$R$2292,10,0)</f>
        <v>-5.8681000000000001</v>
      </c>
      <c r="E8" s="61">
        <f t="shared" ref="E8:E37" si="0">RANK(D8,D$8:D$37,0)</f>
        <v>21</v>
      </c>
      <c r="F8" s="60">
        <f>VLOOKUP($A8,'Return Data'!$B$7:$R$2292,11,0)</f>
        <v>-5.0900000000000001E-2</v>
      </c>
      <c r="G8" s="61">
        <f t="shared" ref="G8:G37" si="1">RANK(F8,F$8:F$37,0)</f>
        <v>13</v>
      </c>
      <c r="H8" s="60">
        <f>VLOOKUP($A8,'Return Data'!$B$7:$R$2292,12,0)</f>
        <v>8.2311999999999994</v>
      </c>
      <c r="I8" s="61">
        <f t="shared" ref="I8:I37" si="2">RANK(H8,H$8:H$37,0)</f>
        <v>21</v>
      </c>
      <c r="J8" s="60">
        <f>VLOOKUP($A8,'Return Data'!$B$7:$R$2292,13,0)</f>
        <v>-3.9779</v>
      </c>
      <c r="K8" s="61">
        <f t="shared" ref="K8:K37" si="3">RANK(J8,J$8:J$37,0)</f>
        <v>27</v>
      </c>
      <c r="L8" s="60">
        <f>VLOOKUP($A8,'Return Data'!$B$7:$R$2292,17,0)</f>
        <v>8.6454000000000004</v>
      </c>
      <c r="M8" s="61">
        <f t="shared" ref="M8:M37" si="4">RANK(L8,L$8:L$37,0)</f>
        <v>21</v>
      </c>
      <c r="N8" s="60">
        <f>VLOOKUP($A8,'Return Data'!$B$7:$R$2292,14,0)</f>
        <v>26.570499999999999</v>
      </c>
      <c r="O8" s="61">
        <f t="shared" ref="O8:O37" si="5">RANK(N8,N$8:N$37,0)</f>
        <v>18</v>
      </c>
      <c r="P8" s="60">
        <f>VLOOKUP($A8,'Return Data'!$B$7:$R$2292,15,0)</f>
        <v>10.272</v>
      </c>
      <c r="Q8" s="61">
        <f t="shared" ref="Q8:Q20" si="6">RANK(P8,P$8:P$37,0)</f>
        <v>21</v>
      </c>
      <c r="R8" s="60">
        <f>VLOOKUP($A8,'Return Data'!$B$7:$R$2292,16,0)</f>
        <v>15.1122</v>
      </c>
      <c r="S8" s="62">
        <f t="shared" ref="S8:S37" si="7">RANK(R8,R$8:R$37,0)</f>
        <v>7</v>
      </c>
    </row>
    <row r="9" spans="1:20" x14ac:dyDescent="0.3">
      <c r="A9" s="58" t="s">
        <v>1564</v>
      </c>
      <c r="B9" s="59">
        <f>VLOOKUP($A9,'Return Data'!$B$7:$R$2292,3,0)</f>
        <v>45014</v>
      </c>
      <c r="C9" s="60">
        <f>VLOOKUP($A9,'Return Data'!$B$7:$R$2292,4,0)</f>
        <v>17.809999999999999</v>
      </c>
      <c r="D9" s="60">
        <f>VLOOKUP($A9,'Return Data'!$B$7:$R$2292,10,0)</f>
        <v>-7.4324000000000003</v>
      </c>
      <c r="E9" s="61">
        <f t="shared" si="0"/>
        <v>27</v>
      </c>
      <c r="F9" s="60">
        <f>VLOOKUP($A9,'Return Data'!$B$7:$R$2292,11,0)</f>
        <v>-5.9661999999999997</v>
      </c>
      <c r="G9" s="61">
        <f t="shared" si="1"/>
        <v>27</v>
      </c>
      <c r="H9" s="60">
        <f>VLOOKUP($A9,'Return Data'!$B$7:$R$2292,12,0)</f>
        <v>4.2130000000000001</v>
      </c>
      <c r="I9" s="61">
        <f t="shared" si="2"/>
        <v>29</v>
      </c>
      <c r="J9" s="60">
        <f>VLOOKUP($A9,'Return Data'!$B$7:$R$2292,13,0)</f>
        <v>-8.8070000000000004</v>
      </c>
      <c r="K9" s="61">
        <f t="shared" si="3"/>
        <v>29</v>
      </c>
      <c r="L9" s="60">
        <f>VLOOKUP($A9,'Return Data'!$B$7:$R$2292,17,0)</f>
        <v>5.0574000000000003</v>
      </c>
      <c r="M9" s="61">
        <f t="shared" si="4"/>
        <v>28</v>
      </c>
      <c r="N9" s="60">
        <f>VLOOKUP($A9,'Return Data'!$B$7:$R$2292,14,0)</f>
        <v>17.890999999999998</v>
      </c>
      <c r="O9" s="61">
        <f t="shared" si="5"/>
        <v>29</v>
      </c>
      <c r="P9" s="60">
        <f>VLOOKUP($A9,'Return Data'!$B$7:$R$2292,15,0)</f>
        <v>12.0213</v>
      </c>
      <c r="Q9" s="61">
        <f t="shared" si="6"/>
        <v>11</v>
      </c>
      <c r="R9" s="60">
        <f>VLOOKUP($A9,'Return Data'!$B$7:$R$2292,16,0)</f>
        <v>11.359500000000001</v>
      </c>
      <c r="S9" s="62">
        <f t="shared" si="7"/>
        <v>25</v>
      </c>
    </row>
    <row r="10" spans="1:20" x14ac:dyDescent="0.3">
      <c r="A10" s="58" t="s">
        <v>2042</v>
      </c>
      <c r="B10" s="59">
        <f>VLOOKUP($A10,'Return Data'!$B$7:$R$2292,3,0)</f>
        <v>45014</v>
      </c>
      <c r="C10" s="60">
        <f>VLOOKUP($A10,'Return Data'!$B$7:$R$2292,4,0)</f>
        <v>138.11699999999999</v>
      </c>
      <c r="D10" s="60">
        <f>VLOOKUP($A10,'Return Data'!$B$7:$R$2292,10,0)</f>
        <v>-7.0682999999999998</v>
      </c>
      <c r="E10" s="61">
        <f t="shared" si="0"/>
        <v>26</v>
      </c>
      <c r="F10" s="60">
        <f>VLOOKUP($A10,'Return Data'!$B$7:$R$2292,11,0)</f>
        <v>-4.0094000000000003</v>
      </c>
      <c r="G10" s="61">
        <f t="shared" si="1"/>
        <v>24</v>
      </c>
      <c r="H10" s="60">
        <f>VLOOKUP($A10,'Return Data'!$B$7:$R$2292,12,0)</f>
        <v>7.6180000000000003</v>
      </c>
      <c r="I10" s="61">
        <f t="shared" si="2"/>
        <v>23</v>
      </c>
      <c r="J10" s="60">
        <f>VLOOKUP($A10,'Return Data'!$B$7:$R$2292,13,0)</f>
        <v>-3.32</v>
      </c>
      <c r="K10" s="61">
        <f t="shared" si="3"/>
        <v>25</v>
      </c>
      <c r="L10" s="60">
        <f>VLOOKUP($A10,'Return Data'!$B$7:$R$2292,17,0)</f>
        <v>8.3507999999999996</v>
      </c>
      <c r="M10" s="61">
        <f t="shared" si="4"/>
        <v>22</v>
      </c>
      <c r="N10" s="60">
        <f>VLOOKUP($A10,'Return Data'!$B$7:$R$2292,14,0)</f>
        <v>22.457100000000001</v>
      </c>
      <c r="O10" s="61">
        <f t="shared" si="5"/>
        <v>24</v>
      </c>
      <c r="P10" s="60">
        <f>VLOOKUP($A10,'Return Data'!$B$7:$R$2292,15,0)</f>
        <v>8.0587</v>
      </c>
      <c r="Q10" s="61">
        <f t="shared" si="6"/>
        <v>24</v>
      </c>
      <c r="R10" s="60">
        <f>VLOOKUP($A10,'Return Data'!$B$7:$R$2292,16,0)</f>
        <v>12.738799999999999</v>
      </c>
      <c r="S10" s="62">
        <f t="shared" si="7"/>
        <v>21</v>
      </c>
    </row>
    <row r="11" spans="1:20" x14ac:dyDescent="0.3">
      <c r="A11" s="58" t="s">
        <v>1854</v>
      </c>
      <c r="B11" s="59">
        <f>VLOOKUP($A11,'Return Data'!$B$7:$R$2292,3,0)</f>
        <v>45014</v>
      </c>
      <c r="C11" s="60">
        <f>VLOOKUP($A11,'Return Data'!$B$7:$R$2292,4,0)</f>
        <v>179.9504</v>
      </c>
      <c r="D11" s="60">
        <f>VLOOKUP($A11,'Return Data'!$B$7:$R$2292,10,0)</f>
        <v>-4.3630000000000004</v>
      </c>
      <c r="E11" s="61">
        <f t="shared" si="0"/>
        <v>9</v>
      </c>
      <c r="F11" s="60">
        <f>VLOOKUP($A11,'Return Data'!$B$7:$R$2292,11,0)</f>
        <v>0.60150000000000003</v>
      </c>
      <c r="G11" s="61">
        <f t="shared" si="1"/>
        <v>11</v>
      </c>
      <c r="H11" s="60">
        <f>VLOOKUP($A11,'Return Data'!$B$7:$R$2292,12,0)</f>
        <v>9.7904999999999998</v>
      </c>
      <c r="I11" s="61">
        <f t="shared" si="2"/>
        <v>15</v>
      </c>
      <c r="J11" s="60">
        <f>VLOOKUP($A11,'Return Data'!$B$7:$R$2292,13,0)</f>
        <v>-3.8694999999999999</v>
      </c>
      <c r="K11" s="61">
        <f t="shared" si="3"/>
        <v>26</v>
      </c>
      <c r="L11" s="60">
        <f>VLOOKUP($A11,'Return Data'!$B$7:$R$2292,17,0)</f>
        <v>13.867599999999999</v>
      </c>
      <c r="M11" s="61">
        <f t="shared" si="4"/>
        <v>6</v>
      </c>
      <c r="N11" s="60">
        <f>VLOOKUP($A11,'Return Data'!$B$7:$R$2292,14,0)</f>
        <v>30.148199999999999</v>
      </c>
      <c r="O11" s="61">
        <f t="shared" si="5"/>
        <v>9</v>
      </c>
      <c r="P11" s="60">
        <f>VLOOKUP($A11,'Return Data'!$B$7:$R$2292,15,0)</f>
        <v>12.2262</v>
      </c>
      <c r="Q11" s="61">
        <f t="shared" si="6"/>
        <v>10</v>
      </c>
      <c r="R11" s="60">
        <f>VLOOKUP($A11,'Return Data'!$B$7:$R$2292,16,0)</f>
        <v>13.1915</v>
      </c>
      <c r="S11" s="62">
        <f t="shared" si="7"/>
        <v>20</v>
      </c>
    </row>
    <row r="12" spans="1:20" x14ac:dyDescent="0.3">
      <c r="A12" s="103" t="s">
        <v>1581</v>
      </c>
      <c r="B12" s="59">
        <f>VLOOKUP($A12,'Return Data'!$B$7:$R$2292,3,0)</f>
        <v>45014</v>
      </c>
      <c r="C12" s="60">
        <f>VLOOKUP($A12,'Return Data'!$B$7:$R$2292,4,0)</f>
        <v>233.2</v>
      </c>
      <c r="D12" s="60">
        <f>VLOOKUP($A12,'Return Data'!$B$7:$R$2292,10,0)</f>
        <v>-5.2533000000000003</v>
      </c>
      <c r="E12" s="61">
        <f t="shared" si="0"/>
        <v>18</v>
      </c>
      <c r="F12" s="60">
        <f>VLOOKUP($A12,'Return Data'!$B$7:$R$2292,11,0)</f>
        <v>-0.1883</v>
      </c>
      <c r="G12" s="61">
        <f t="shared" si="1"/>
        <v>15</v>
      </c>
      <c r="H12" s="60">
        <f>VLOOKUP($A12,'Return Data'!$B$7:$R$2292,12,0)</f>
        <v>8.3592999999999993</v>
      </c>
      <c r="I12" s="61">
        <f t="shared" si="2"/>
        <v>20</v>
      </c>
      <c r="J12" s="60">
        <f>VLOOKUP($A12,'Return Data'!$B$7:$R$2292,13,0)</f>
        <v>-1.7071000000000001</v>
      </c>
      <c r="K12" s="61">
        <f t="shared" si="3"/>
        <v>18</v>
      </c>
      <c r="L12" s="60">
        <f>VLOOKUP($A12,'Return Data'!$B$7:$R$2292,17,0)</f>
        <v>10.0246</v>
      </c>
      <c r="M12" s="61">
        <f t="shared" si="4"/>
        <v>17</v>
      </c>
      <c r="N12" s="60">
        <f>VLOOKUP($A12,'Return Data'!$B$7:$R$2292,14,0)</f>
        <v>25.4434</v>
      </c>
      <c r="O12" s="61">
        <f t="shared" si="5"/>
        <v>20</v>
      </c>
      <c r="P12" s="60">
        <f>VLOOKUP($A12,'Return Data'!$B$7:$R$2292,15,0)</f>
        <v>13.6532</v>
      </c>
      <c r="Q12" s="61">
        <f t="shared" si="6"/>
        <v>6</v>
      </c>
      <c r="R12" s="60">
        <f>VLOOKUP($A12,'Return Data'!$B$7:$R$2292,16,0)</f>
        <v>13.4657</v>
      </c>
      <c r="S12" s="62">
        <f t="shared" si="7"/>
        <v>16</v>
      </c>
    </row>
    <row r="13" spans="1:20" x14ac:dyDescent="0.3">
      <c r="A13" s="94" t="s">
        <v>1622</v>
      </c>
      <c r="B13" s="59">
        <f>VLOOKUP($A13,'Return Data'!$B$7:$R$2292,3,0)</f>
        <v>45014</v>
      </c>
      <c r="C13" s="60">
        <f>VLOOKUP($A13,'Return Data'!$B$7:$R$2292,4,0)</f>
        <v>66.506</v>
      </c>
      <c r="D13" s="60">
        <f>VLOOKUP($A13,'Return Data'!$B$7:$R$2292,10,0)</f>
        <v>-4.5441000000000003</v>
      </c>
      <c r="E13" s="61">
        <f t="shared" si="0"/>
        <v>11</v>
      </c>
      <c r="F13" s="60">
        <f>VLOOKUP($A13,'Return Data'!$B$7:$R$2292,11,0)</f>
        <v>-0.90439999999999998</v>
      </c>
      <c r="G13" s="61">
        <f t="shared" si="1"/>
        <v>18</v>
      </c>
      <c r="H13" s="60">
        <f>VLOOKUP($A13,'Return Data'!$B$7:$R$2292,12,0)</f>
        <v>10.5688</v>
      </c>
      <c r="I13" s="61">
        <f t="shared" si="2"/>
        <v>13</v>
      </c>
      <c r="J13" s="60">
        <f>VLOOKUP($A13,'Return Data'!$B$7:$R$2292,13,0)</f>
        <v>-0.43269999999999997</v>
      </c>
      <c r="K13" s="61">
        <f t="shared" si="3"/>
        <v>13</v>
      </c>
      <c r="L13" s="60">
        <f>VLOOKUP($A13,'Return Data'!$B$7:$R$2292,17,0)</f>
        <v>7.6002999999999998</v>
      </c>
      <c r="M13" s="61">
        <f t="shared" si="4"/>
        <v>23</v>
      </c>
      <c r="N13" s="60">
        <f>VLOOKUP($A13,'Return Data'!$B$7:$R$2292,14,0)</f>
        <v>24.573</v>
      </c>
      <c r="O13" s="61">
        <f t="shared" si="5"/>
        <v>21</v>
      </c>
      <c r="P13" s="60">
        <f>VLOOKUP($A13,'Return Data'!$B$7:$R$2292,15,0)</f>
        <v>11.933</v>
      </c>
      <c r="Q13" s="61">
        <f t="shared" si="6"/>
        <v>12</v>
      </c>
      <c r="R13" s="60">
        <f>VLOOKUP($A13,'Return Data'!$B$7:$R$2292,16,0)</f>
        <v>13.706</v>
      </c>
      <c r="S13" s="62">
        <f t="shared" si="7"/>
        <v>15</v>
      </c>
    </row>
    <row r="14" spans="1:20" x14ac:dyDescent="0.3">
      <c r="A14" s="102" t="s">
        <v>1548</v>
      </c>
      <c r="B14" s="59">
        <f>VLOOKUP($A14,'Return Data'!$B$7:$R$2292,3,0)</f>
        <v>45014</v>
      </c>
      <c r="C14" s="60">
        <f>VLOOKUP($A14,'Return Data'!$B$7:$R$2292,4,0)</f>
        <v>25.027999999999999</v>
      </c>
      <c r="D14" s="60">
        <f>VLOOKUP($A14,'Return Data'!$B$7:$R$2292,10,0)</f>
        <v>-3.9527000000000001</v>
      </c>
      <c r="E14" s="61">
        <f t="shared" si="0"/>
        <v>6</v>
      </c>
      <c r="F14" s="60">
        <f>VLOOKUP($A14,'Return Data'!$B$7:$R$2292,11,0)</f>
        <v>1.3156000000000001</v>
      </c>
      <c r="G14" s="61">
        <f t="shared" si="1"/>
        <v>7</v>
      </c>
      <c r="H14" s="60">
        <f>VLOOKUP($A14,'Return Data'!$B$7:$R$2292,12,0)</f>
        <v>11.0726</v>
      </c>
      <c r="I14" s="61">
        <f t="shared" si="2"/>
        <v>10</v>
      </c>
      <c r="J14" s="60">
        <f>VLOOKUP($A14,'Return Data'!$B$7:$R$2292,13,0)</f>
        <v>0.73660000000000003</v>
      </c>
      <c r="K14" s="61">
        <f t="shared" si="3"/>
        <v>10</v>
      </c>
      <c r="L14" s="60">
        <f>VLOOKUP($A14,'Return Data'!$B$7:$R$2292,17,0)</f>
        <v>12.0829</v>
      </c>
      <c r="M14" s="61">
        <f t="shared" si="4"/>
        <v>14</v>
      </c>
      <c r="N14" s="60">
        <f>VLOOKUP($A14,'Return Data'!$B$7:$R$2292,14,0)</f>
        <v>28.679500000000001</v>
      </c>
      <c r="O14" s="61">
        <f t="shared" si="5"/>
        <v>11</v>
      </c>
      <c r="P14" s="60">
        <f>VLOOKUP($A14,'Return Data'!$B$7:$R$2292,15,0)</f>
        <v>11.8927</v>
      </c>
      <c r="Q14" s="61">
        <f t="shared" si="6"/>
        <v>14</v>
      </c>
      <c r="R14" s="60">
        <f>VLOOKUP($A14,'Return Data'!$B$7:$R$2292,16,0)</f>
        <v>11.9093</v>
      </c>
      <c r="S14" s="62">
        <f t="shared" si="7"/>
        <v>22</v>
      </c>
    </row>
    <row r="15" spans="1:20" x14ac:dyDescent="0.3">
      <c r="A15" s="58" t="s">
        <v>1554</v>
      </c>
      <c r="B15" s="59">
        <f>VLOOKUP($A15,'Return Data'!$B$7:$R$2292,3,0)</f>
        <v>45014</v>
      </c>
      <c r="C15" s="60">
        <f>VLOOKUP($A15,'Return Data'!$B$7:$R$2292,4,0)</f>
        <v>1040.0024000000001</v>
      </c>
      <c r="D15" s="60">
        <f>VLOOKUP($A15,'Return Data'!$B$7:$R$2292,10,0)</f>
        <v>-6.1885000000000003</v>
      </c>
      <c r="E15" s="61">
        <f t="shared" si="0"/>
        <v>23</v>
      </c>
      <c r="F15" s="60">
        <f>VLOOKUP($A15,'Return Data'!$B$7:$R$2292,11,0)</f>
        <v>0.66420000000000001</v>
      </c>
      <c r="G15" s="61">
        <f t="shared" si="1"/>
        <v>10</v>
      </c>
      <c r="H15" s="60">
        <f>VLOOKUP($A15,'Return Data'!$B$7:$R$2292,12,0)</f>
        <v>11.1439</v>
      </c>
      <c r="I15" s="61">
        <f t="shared" si="2"/>
        <v>9</v>
      </c>
      <c r="J15" s="60">
        <f>VLOOKUP($A15,'Return Data'!$B$7:$R$2292,13,0)</f>
        <v>2.2315999999999998</v>
      </c>
      <c r="K15" s="61">
        <f t="shared" si="3"/>
        <v>7</v>
      </c>
      <c r="L15" s="60">
        <f>VLOOKUP($A15,'Return Data'!$B$7:$R$2292,17,0)</f>
        <v>12.589499999999999</v>
      </c>
      <c r="M15" s="61">
        <f t="shared" si="4"/>
        <v>10</v>
      </c>
      <c r="N15" s="60">
        <f>VLOOKUP($A15,'Return Data'!$B$7:$R$2292,14,0)</f>
        <v>32.811599999999999</v>
      </c>
      <c r="O15" s="61">
        <f t="shared" si="5"/>
        <v>7</v>
      </c>
      <c r="P15" s="60">
        <f>VLOOKUP($A15,'Return Data'!$B$7:$R$2292,15,0)</f>
        <v>11.9132</v>
      </c>
      <c r="Q15" s="61">
        <f t="shared" si="6"/>
        <v>13</v>
      </c>
      <c r="R15" s="60">
        <f>VLOOKUP($A15,'Return Data'!$B$7:$R$2292,16,0)</f>
        <v>14.766299999999999</v>
      </c>
      <c r="S15" s="62">
        <f t="shared" si="7"/>
        <v>9</v>
      </c>
    </row>
    <row r="16" spans="1:20" x14ac:dyDescent="0.3">
      <c r="A16" s="58" t="s">
        <v>1556</v>
      </c>
      <c r="B16" s="59">
        <f>VLOOKUP($A16,'Return Data'!$B$7:$R$2292,3,0)</f>
        <v>45014</v>
      </c>
      <c r="C16" s="60">
        <f>VLOOKUP($A16,'Return Data'!$B$7:$R$2292,4,0)</f>
        <v>1191.1489999999999</v>
      </c>
      <c r="D16" s="60">
        <f>VLOOKUP($A16,'Return Data'!$B$7:$R$2292,10,0)</f>
        <v>-4.3573000000000004</v>
      </c>
      <c r="E16" s="61">
        <f t="shared" si="0"/>
        <v>8</v>
      </c>
      <c r="F16" s="60">
        <f>VLOOKUP($A16,'Return Data'!$B$7:$R$2292,11,0)</f>
        <v>5.3997999999999999</v>
      </c>
      <c r="G16" s="61">
        <f t="shared" si="1"/>
        <v>1</v>
      </c>
      <c r="H16" s="60">
        <f>VLOOKUP($A16,'Return Data'!$B$7:$R$2292,12,0)</f>
        <v>15.8421</v>
      </c>
      <c r="I16" s="61">
        <f t="shared" si="2"/>
        <v>2</v>
      </c>
      <c r="J16" s="60">
        <f>VLOOKUP($A16,'Return Data'!$B$7:$R$2292,13,0)</f>
        <v>10.8721</v>
      </c>
      <c r="K16" s="61">
        <f t="shared" si="3"/>
        <v>1</v>
      </c>
      <c r="L16" s="60">
        <f>VLOOKUP($A16,'Return Data'!$B$7:$R$2292,17,0)</f>
        <v>19.1784</v>
      </c>
      <c r="M16" s="61">
        <f t="shared" si="4"/>
        <v>2</v>
      </c>
      <c r="N16" s="60">
        <f>VLOOKUP($A16,'Return Data'!$B$7:$R$2292,14,0)</f>
        <v>35.565300000000001</v>
      </c>
      <c r="O16" s="61">
        <f t="shared" si="5"/>
        <v>3</v>
      </c>
      <c r="P16" s="60">
        <f>VLOOKUP($A16,'Return Data'!$B$7:$R$2292,15,0)</f>
        <v>14.066000000000001</v>
      </c>
      <c r="Q16" s="61">
        <f t="shared" si="6"/>
        <v>5</v>
      </c>
      <c r="R16" s="60">
        <f>VLOOKUP($A16,'Return Data'!$B$7:$R$2292,16,0)</f>
        <v>14.6525</v>
      </c>
      <c r="S16" s="62">
        <f t="shared" si="7"/>
        <v>10</v>
      </c>
    </row>
    <row r="17" spans="1:19" x14ac:dyDescent="0.3">
      <c r="A17" s="94" t="s">
        <v>1550</v>
      </c>
      <c r="B17" s="59">
        <f>VLOOKUP($A17,'Return Data'!$B$7:$R$2292,3,0)</f>
        <v>45014</v>
      </c>
      <c r="C17" s="60">
        <f>VLOOKUP($A17,'Return Data'!$B$7:$R$2292,4,0)</f>
        <v>137.95150000000001</v>
      </c>
      <c r="D17" s="60">
        <f>VLOOKUP($A17,'Return Data'!$B$7:$R$2292,10,0)</f>
        <v>-2.6728999999999998</v>
      </c>
      <c r="E17" s="61">
        <f t="shared" si="0"/>
        <v>2</v>
      </c>
      <c r="F17" s="60">
        <f>VLOOKUP($A17,'Return Data'!$B$7:$R$2292,11,0)</f>
        <v>2.4975999999999998</v>
      </c>
      <c r="G17" s="61">
        <f t="shared" si="1"/>
        <v>4</v>
      </c>
      <c r="H17" s="60">
        <f>VLOOKUP($A17,'Return Data'!$B$7:$R$2292,12,0)</f>
        <v>11.3233</v>
      </c>
      <c r="I17" s="61">
        <f t="shared" si="2"/>
        <v>7</v>
      </c>
      <c r="J17" s="60">
        <f>VLOOKUP($A17,'Return Data'!$B$7:$R$2292,13,0)</f>
        <v>-1.6385000000000001</v>
      </c>
      <c r="K17" s="61">
        <f t="shared" si="3"/>
        <v>17</v>
      </c>
      <c r="L17" s="60">
        <f>VLOOKUP($A17,'Return Data'!$B$7:$R$2292,17,0)</f>
        <v>10.323499999999999</v>
      </c>
      <c r="M17" s="61">
        <f t="shared" si="4"/>
        <v>16</v>
      </c>
      <c r="N17" s="60">
        <f>VLOOKUP($A17,'Return Data'!$B$7:$R$2292,14,0)</f>
        <v>26.983499999999999</v>
      </c>
      <c r="O17" s="61">
        <f t="shared" si="5"/>
        <v>14</v>
      </c>
      <c r="P17" s="60">
        <f>VLOOKUP($A17,'Return Data'!$B$7:$R$2292,15,0)</f>
        <v>9.3651999999999997</v>
      </c>
      <c r="Q17" s="61">
        <f t="shared" si="6"/>
        <v>22</v>
      </c>
      <c r="R17" s="60">
        <f>VLOOKUP($A17,'Return Data'!$B$7:$R$2292,16,0)</f>
        <v>13.3355</v>
      </c>
      <c r="S17" s="62">
        <f t="shared" si="7"/>
        <v>19</v>
      </c>
    </row>
    <row r="18" spans="1:19" x14ac:dyDescent="0.3">
      <c r="A18" s="58" t="s">
        <v>1113</v>
      </c>
      <c r="B18" s="59">
        <f>VLOOKUP($A18,'Return Data'!$B$7:$R$2292,3,0)</f>
        <v>45014</v>
      </c>
      <c r="C18" s="60">
        <f>VLOOKUP($A18,'Return Data'!$B$7:$R$2292,4,0)</f>
        <v>491.73</v>
      </c>
      <c r="D18" s="60">
        <f>VLOOKUP($A18,'Return Data'!$B$7:$R$2292,10,0)</f>
        <v>-3.6107</v>
      </c>
      <c r="E18" s="61">
        <f t="shared" si="0"/>
        <v>4</v>
      </c>
      <c r="F18" s="60">
        <f>VLOOKUP($A18,'Return Data'!$B$7:$R$2292,11,0)</f>
        <v>1.8306</v>
      </c>
      <c r="G18" s="61">
        <f t="shared" si="1"/>
        <v>6</v>
      </c>
      <c r="H18" s="60">
        <f>VLOOKUP($A18,'Return Data'!$B$7:$R$2292,12,0)</f>
        <v>11.614800000000001</v>
      </c>
      <c r="I18" s="61">
        <f t="shared" si="2"/>
        <v>6</v>
      </c>
      <c r="J18" s="60">
        <f>VLOOKUP($A18,'Return Data'!$B$7:$R$2292,13,0)</f>
        <v>4.1448</v>
      </c>
      <c r="K18" s="61">
        <f t="shared" si="3"/>
        <v>5</v>
      </c>
      <c r="L18" s="60">
        <f>VLOOKUP($A18,'Return Data'!$B$7:$R$2292,17,0)</f>
        <v>13.5199</v>
      </c>
      <c r="M18" s="61">
        <f t="shared" si="4"/>
        <v>7</v>
      </c>
      <c r="N18" s="60">
        <f>VLOOKUP($A18,'Return Data'!$B$7:$R$2292,14,0)</f>
        <v>30.93</v>
      </c>
      <c r="O18" s="61">
        <f t="shared" si="5"/>
        <v>8</v>
      </c>
      <c r="P18" s="60">
        <f>VLOOKUP($A18,'Return Data'!$B$7:$R$2292,15,0)</f>
        <v>11.8019</v>
      </c>
      <c r="Q18" s="61">
        <f t="shared" si="6"/>
        <v>15</v>
      </c>
      <c r="R18" s="60">
        <f>VLOOKUP($A18,'Return Data'!$B$7:$R$2292,16,0)</f>
        <v>14.4998</v>
      </c>
      <c r="S18" s="62">
        <f t="shared" si="7"/>
        <v>13</v>
      </c>
    </row>
    <row r="19" spans="1:19" x14ac:dyDescent="0.3">
      <c r="A19" s="58" t="s">
        <v>1558</v>
      </c>
      <c r="B19" s="59">
        <f>VLOOKUP($A19,'Return Data'!$B$7:$R$2292,3,0)</f>
        <v>45014</v>
      </c>
      <c r="C19" s="60">
        <f>VLOOKUP($A19,'Return Data'!$B$7:$R$2292,4,0)</f>
        <v>37</v>
      </c>
      <c r="D19" s="60">
        <f>VLOOKUP($A19,'Return Data'!$B$7:$R$2292,10,0)</f>
        <v>-5.3708</v>
      </c>
      <c r="E19" s="61">
        <f t="shared" si="0"/>
        <v>19</v>
      </c>
      <c r="F19" s="60">
        <f>VLOOKUP($A19,'Return Data'!$B$7:$R$2292,11,0)</f>
        <v>-3.1160000000000001</v>
      </c>
      <c r="G19" s="61">
        <f t="shared" si="1"/>
        <v>23</v>
      </c>
      <c r="H19" s="60">
        <f>VLOOKUP($A19,'Return Data'!$B$7:$R$2292,12,0)</f>
        <v>8.9838000000000005</v>
      </c>
      <c r="I19" s="61">
        <f t="shared" si="2"/>
        <v>18</v>
      </c>
      <c r="J19" s="60">
        <f>VLOOKUP($A19,'Return Data'!$B$7:$R$2292,13,0)</f>
        <v>-2.4775999999999998</v>
      </c>
      <c r="K19" s="61">
        <f t="shared" si="3"/>
        <v>21</v>
      </c>
      <c r="L19" s="60">
        <f>VLOOKUP($A19,'Return Data'!$B$7:$R$2292,17,0)</f>
        <v>12.7623</v>
      </c>
      <c r="M19" s="61">
        <f t="shared" si="4"/>
        <v>9</v>
      </c>
      <c r="N19" s="60">
        <f>VLOOKUP($A19,'Return Data'!$B$7:$R$2292,14,0)</f>
        <v>26.579699999999999</v>
      </c>
      <c r="O19" s="61">
        <f t="shared" si="5"/>
        <v>17</v>
      </c>
      <c r="P19" s="60">
        <f>VLOOKUP($A19,'Return Data'!$B$7:$R$2292,15,0)</f>
        <v>11.414</v>
      </c>
      <c r="Q19" s="61">
        <f t="shared" si="6"/>
        <v>18</v>
      </c>
      <c r="R19" s="60">
        <f>VLOOKUP($A19,'Return Data'!$B$7:$R$2292,16,0)</f>
        <v>15.631399999999999</v>
      </c>
      <c r="S19" s="62">
        <f t="shared" si="7"/>
        <v>4</v>
      </c>
    </row>
    <row r="20" spans="1:19" x14ac:dyDescent="0.3">
      <c r="A20" s="58" t="s">
        <v>1116</v>
      </c>
      <c r="B20" s="59">
        <f>VLOOKUP($A20,'Return Data'!$B$7:$R$2292,3,0)</f>
        <v>45014</v>
      </c>
      <c r="C20" s="60">
        <f>VLOOKUP($A20,'Return Data'!$B$7:$R$2292,4,0)</f>
        <v>86.79</v>
      </c>
      <c r="D20" s="60">
        <f>VLOOKUP($A20,'Return Data'!$B$7:$R$2292,10,0)</f>
        <v>-4.8250999999999999</v>
      </c>
      <c r="E20" s="61">
        <f t="shared" si="0"/>
        <v>14</v>
      </c>
      <c r="F20" s="60">
        <f>VLOOKUP($A20,'Return Data'!$B$7:$R$2292,11,0)</f>
        <v>-1.2291000000000001</v>
      </c>
      <c r="G20" s="61">
        <f t="shared" si="1"/>
        <v>19</v>
      </c>
      <c r="H20" s="60">
        <f>VLOOKUP($A20,'Return Data'!$B$7:$R$2292,12,0)</f>
        <v>10.970499999999999</v>
      </c>
      <c r="I20" s="61">
        <f t="shared" si="2"/>
        <v>11</v>
      </c>
      <c r="J20" s="60">
        <f>VLOOKUP($A20,'Return Data'!$B$7:$R$2292,13,0)</f>
        <v>0.76629999999999998</v>
      </c>
      <c r="K20" s="61">
        <f t="shared" si="3"/>
        <v>9</v>
      </c>
      <c r="L20" s="60">
        <f>VLOOKUP($A20,'Return Data'!$B$7:$R$2292,17,0)</f>
        <v>12.229900000000001</v>
      </c>
      <c r="M20" s="61">
        <f t="shared" si="4"/>
        <v>12</v>
      </c>
      <c r="N20" s="60">
        <f>VLOOKUP($A20,'Return Data'!$B$7:$R$2292,14,0)</f>
        <v>29.184799999999999</v>
      </c>
      <c r="O20" s="61">
        <f t="shared" si="5"/>
        <v>10</v>
      </c>
      <c r="P20" s="60">
        <f>VLOOKUP($A20,'Return Data'!$B$7:$R$2292,15,0)</f>
        <v>10.788500000000001</v>
      </c>
      <c r="Q20" s="61">
        <f t="shared" si="6"/>
        <v>19</v>
      </c>
      <c r="R20" s="60">
        <f>VLOOKUP($A20,'Return Data'!$B$7:$R$2292,16,0)</f>
        <v>16.725899999999999</v>
      </c>
      <c r="S20" s="62">
        <f t="shared" si="7"/>
        <v>3</v>
      </c>
    </row>
    <row r="21" spans="1:19" x14ac:dyDescent="0.3">
      <c r="A21" s="58" t="s">
        <v>1117</v>
      </c>
      <c r="B21" s="59">
        <f>VLOOKUP($A21,'Return Data'!$B$7:$R$2292,3,0)</f>
        <v>45014</v>
      </c>
      <c r="C21" s="60">
        <f>VLOOKUP($A21,'Return Data'!$B$7:$R$2292,4,0)</f>
        <v>14.6235</v>
      </c>
      <c r="D21" s="60">
        <f>VLOOKUP($A21,'Return Data'!$B$7:$R$2292,10,0)</f>
        <v>-3.9897999999999998</v>
      </c>
      <c r="E21" s="61">
        <f t="shared" si="0"/>
        <v>7</v>
      </c>
      <c r="F21" s="60">
        <f>VLOOKUP($A21,'Return Data'!$B$7:$R$2292,11,0)</f>
        <v>1.2567999999999999</v>
      </c>
      <c r="G21" s="61">
        <f t="shared" si="1"/>
        <v>8</v>
      </c>
      <c r="H21" s="60">
        <f>VLOOKUP($A21,'Return Data'!$B$7:$R$2292,12,0)</f>
        <v>12.118499999999999</v>
      </c>
      <c r="I21" s="61">
        <f t="shared" si="2"/>
        <v>4</v>
      </c>
      <c r="J21" s="60">
        <f>VLOOKUP($A21,'Return Data'!$B$7:$R$2292,13,0)</f>
        <v>7.0010000000000003</v>
      </c>
      <c r="K21" s="61">
        <f t="shared" si="3"/>
        <v>3</v>
      </c>
      <c r="L21" s="60">
        <f>VLOOKUP($A21,'Return Data'!$B$7:$R$2292,17,0)</f>
        <v>5.5481999999999996</v>
      </c>
      <c r="M21" s="61">
        <f t="shared" si="4"/>
        <v>27</v>
      </c>
      <c r="N21" s="60">
        <f>VLOOKUP($A21,'Return Data'!$B$7:$R$2292,14,0)</f>
        <v>22.7514</v>
      </c>
      <c r="O21" s="61">
        <f t="shared" si="5"/>
        <v>23</v>
      </c>
      <c r="P21" s="60"/>
      <c r="Q21" s="61"/>
      <c r="R21" s="60">
        <f>VLOOKUP($A21,'Return Data'!$B$7:$R$2292,16,0)</f>
        <v>10.307499999999999</v>
      </c>
      <c r="S21" s="62">
        <f t="shared" si="7"/>
        <v>27</v>
      </c>
    </row>
    <row r="22" spans="1:19" x14ac:dyDescent="0.3">
      <c r="A22" s="58" t="s">
        <v>1559</v>
      </c>
      <c r="B22" s="59">
        <f>VLOOKUP($A22,'Return Data'!$B$7:$R$2292,3,0)</f>
        <v>45014</v>
      </c>
      <c r="C22" s="60">
        <f>VLOOKUP($A22,'Return Data'!$B$7:$R$2292,4,0)</f>
        <v>58.676900000000003</v>
      </c>
      <c r="D22" s="60">
        <f>VLOOKUP($A22,'Return Data'!$B$7:$R$2292,10,0)</f>
        <v>-4.593</v>
      </c>
      <c r="E22" s="61">
        <f t="shared" si="0"/>
        <v>12</v>
      </c>
      <c r="F22" s="60">
        <f>VLOOKUP($A22,'Return Data'!$B$7:$R$2292,11,0)</f>
        <v>3.9779</v>
      </c>
      <c r="G22" s="61">
        <f t="shared" si="1"/>
        <v>3</v>
      </c>
      <c r="H22" s="60">
        <f>VLOOKUP($A22,'Return Data'!$B$7:$R$2292,12,0)</f>
        <v>13.388400000000001</v>
      </c>
      <c r="I22" s="61">
        <f t="shared" si="2"/>
        <v>3</v>
      </c>
      <c r="J22" s="60">
        <f>VLOOKUP($A22,'Return Data'!$B$7:$R$2292,13,0)</f>
        <v>5.5153999999999996</v>
      </c>
      <c r="K22" s="61">
        <f t="shared" si="3"/>
        <v>4</v>
      </c>
      <c r="L22" s="60">
        <f>VLOOKUP($A22,'Return Data'!$B$7:$R$2292,17,0)</f>
        <v>13.454000000000001</v>
      </c>
      <c r="M22" s="61">
        <f t="shared" si="4"/>
        <v>8</v>
      </c>
      <c r="N22" s="60">
        <f>VLOOKUP($A22,'Return Data'!$B$7:$R$2292,14,0)</f>
        <v>27.342300000000002</v>
      </c>
      <c r="O22" s="61">
        <f t="shared" si="5"/>
        <v>13</v>
      </c>
      <c r="P22" s="60">
        <f>VLOOKUP($A22,'Return Data'!$B$7:$R$2292,15,0)</f>
        <v>13.4978</v>
      </c>
      <c r="Q22" s="61">
        <f>RANK(P22,P$8:P$37,0)</f>
        <v>7</v>
      </c>
      <c r="R22" s="60">
        <f>VLOOKUP($A22,'Return Data'!$B$7:$R$2292,16,0)</f>
        <v>15.230499999999999</v>
      </c>
      <c r="S22" s="62">
        <f t="shared" si="7"/>
        <v>6</v>
      </c>
    </row>
    <row r="23" spans="1:19" x14ac:dyDescent="0.3">
      <c r="A23" s="58" t="s">
        <v>1567</v>
      </c>
      <c r="B23" s="59">
        <f>VLOOKUP($A23,'Return Data'!$B$7:$R$2292,3,0)</f>
        <v>45014</v>
      </c>
      <c r="C23" s="60">
        <f>VLOOKUP($A23,'Return Data'!$B$7:$R$2292,4,0)</f>
        <v>57.588999999999999</v>
      </c>
      <c r="D23" s="60">
        <f>VLOOKUP($A23,'Return Data'!$B$7:$R$2292,10,0)</f>
        <v>-5.1924000000000001</v>
      </c>
      <c r="E23" s="61">
        <f t="shared" si="0"/>
        <v>17</v>
      </c>
      <c r="F23" s="60">
        <f>VLOOKUP($A23,'Return Data'!$B$7:$R$2292,11,0)</f>
        <v>2.0629</v>
      </c>
      <c r="G23" s="61">
        <f t="shared" si="1"/>
        <v>5</v>
      </c>
      <c r="H23" s="60">
        <f>VLOOKUP($A23,'Return Data'!$B$7:$R$2292,12,0)</f>
        <v>11.306800000000001</v>
      </c>
      <c r="I23" s="61">
        <f t="shared" si="2"/>
        <v>8</v>
      </c>
      <c r="J23" s="60">
        <f>VLOOKUP($A23,'Return Data'!$B$7:$R$2292,13,0)</f>
        <v>2.5499999999999998</v>
      </c>
      <c r="K23" s="61">
        <f t="shared" si="3"/>
        <v>6</v>
      </c>
      <c r="L23" s="60">
        <f>VLOOKUP($A23,'Return Data'!$B$7:$R$2292,17,0)</f>
        <v>9.5751000000000008</v>
      </c>
      <c r="M23" s="61">
        <f t="shared" si="4"/>
        <v>18</v>
      </c>
      <c r="N23" s="60">
        <f>VLOOKUP($A23,'Return Data'!$B$7:$R$2292,14,0)</f>
        <v>25.871400000000001</v>
      </c>
      <c r="O23" s="61">
        <f t="shared" si="5"/>
        <v>19</v>
      </c>
      <c r="P23" s="60">
        <f>VLOOKUP($A23,'Return Data'!$B$7:$R$2292,15,0)</f>
        <v>11.4467</v>
      </c>
      <c r="Q23" s="61">
        <f>RANK(P23,P$8:P$37,0)</f>
        <v>17</v>
      </c>
      <c r="R23" s="60">
        <f>VLOOKUP($A23,'Return Data'!$B$7:$R$2292,16,0)</f>
        <v>15.3125</v>
      </c>
      <c r="S23" s="62">
        <f t="shared" si="7"/>
        <v>5</v>
      </c>
    </row>
    <row r="24" spans="1:19" x14ac:dyDescent="0.3">
      <c r="A24" s="58" t="s">
        <v>1580</v>
      </c>
      <c r="B24" s="59">
        <f>VLOOKUP($A24,'Return Data'!$B$7:$R$2292,3,0)</f>
        <v>45014</v>
      </c>
      <c r="C24" s="60">
        <f>VLOOKUP($A24,'Return Data'!$B$7:$R$2292,4,0)</f>
        <v>67.924300000000002</v>
      </c>
      <c r="D24" s="60">
        <f>VLOOKUP($A24,'Return Data'!$B$7:$R$2292,10,0)</f>
        <v>-3.8975</v>
      </c>
      <c r="E24" s="61">
        <f t="shared" si="0"/>
        <v>5</v>
      </c>
      <c r="F24" s="60">
        <f>VLOOKUP($A24,'Return Data'!$B$7:$R$2292,11,0)</f>
        <v>-2.2572000000000001</v>
      </c>
      <c r="G24" s="61">
        <f t="shared" si="1"/>
        <v>22</v>
      </c>
      <c r="H24" s="60">
        <f>VLOOKUP($A24,'Return Data'!$B$7:$R$2292,12,0)</f>
        <v>7.3819999999999997</v>
      </c>
      <c r="I24" s="61">
        <f t="shared" si="2"/>
        <v>24</v>
      </c>
      <c r="J24" s="60">
        <f>VLOOKUP($A24,'Return Data'!$B$7:$R$2292,13,0)</f>
        <v>-0.78859999999999997</v>
      </c>
      <c r="K24" s="61">
        <f t="shared" si="3"/>
        <v>14</v>
      </c>
      <c r="L24" s="60">
        <f>VLOOKUP($A24,'Return Data'!$B$7:$R$2292,17,0)</f>
        <v>6.6173999999999999</v>
      </c>
      <c r="M24" s="61">
        <f t="shared" si="4"/>
        <v>25</v>
      </c>
      <c r="N24" s="60">
        <f>VLOOKUP($A24,'Return Data'!$B$7:$R$2292,14,0)</f>
        <v>18.5</v>
      </c>
      <c r="O24" s="61">
        <f t="shared" si="5"/>
        <v>28</v>
      </c>
      <c r="P24" s="60">
        <f>VLOOKUP($A24,'Return Data'!$B$7:$R$2292,15,0)</f>
        <v>8.6915999999999993</v>
      </c>
      <c r="Q24" s="61">
        <f>RANK(P24,P$8:P$37,0)</f>
        <v>23</v>
      </c>
      <c r="R24" s="60">
        <f>VLOOKUP($A24,'Return Data'!$B$7:$R$2292,16,0)</f>
        <v>9.2382000000000009</v>
      </c>
      <c r="S24" s="62">
        <f t="shared" si="7"/>
        <v>29</v>
      </c>
    </row>
    <row r="25" spans="1:19" x14ac:dyDescent="0.3">
      <c r="A25" s="58" t="s">
        <v>2008</v>
      </c>
      <c r="B25" s="59">
        <f>VLOOKUP($A25,'Return Data'!$B$7:$R$2292,3,0)</f>
        <v>45014</v>
      </c>
      <c r="C25" s="60">
        <f>VLOOKUP($A25,'Return Data'!$B$7:$R$2292,4,0)</f>
        <v>22.2041</v>
      </c>
      <c r="D25" s="60">
        <f>VLOOKUP($A25,'Return Data'!$B$7:$R$2292,10,0)</f>
        <v>-4.9265999999999996</v>
      </c>
      <c r="E25" s="61">
        <f t="shared" si="0"/>
        <v>15</v>
      </c>
      <c r="F25" s="60">
        <f>VLOOKUP($A25,'Return Data'!$B$7:$R$2292,11,0)</f>
        <v>-0.70209999999999995</v>
      </c>
      <c r="G25" s="61">
        <f t="shared" si="1"/>
        <v>17</v>
      </c>
      <c r="H25" s="60">
        <f>VLOOKUP($A25,'Return Data'!$B$7:$R$2292,12,0)</f>
        <v>10.7409</v>
      </c>
      <c r="I25" s="61">
        <f t="shared" si="2"/>
        <v>12</v>
      </c>
      <c r="J25" s="60">
        <f>VLOOKUP($A25,'Return Data'!$B$7:$R$2292,13,0)</f>
        <v>-1.0883</v>
      </c>
      <c r="K25" s="61">
        <f t="shared" si="3"/>
        <v>15</v>
      </c>
      <c r="L25" s="60">
        <f>VLOOKUP($A25,'Return Data'!$B$7:$R$2292,17,0)</f>
        <v>16.216000000000001</v>
      </c>
      <c r="M25" s="61">
        <f t="shared" si="4"/>
        <v>4</v>
      </c>
      <c r="N25" s="60">
        <f>VLOOKUP($A25,'Return Data'!$B$7:$R$2292,14,0)</f>
        <v>33.452599999999997</v>
      </c>
      <c r="O25" s="61">
        <f t="shared" si="5"/>
        <v>6</v>
      </c>
      <c r="P25" s="60">
        <f>VLOOKUP($A25,'Return Data'!$B$7:$R$2292,15,0)</f>
        <v>15.644500000000001</v>
      </c>
      <c r="Q25" s="61">
        <f>RANK(P25,P$8:P$37,0)</f>
        <v>4</v>
      </c>
      <c r="R25" s="60">
        <f>VLOOKUP($A25,'Return Data'!$B$7:$R$2292,16,0)</f>
        <v>14.516400000000001</v>
      </c>
      <c r="S25" s="62">
        <f t="shared" si="7"/>
        <v>11</v>
      </c>
    </row>
    <row r="26" spans="1:19" x14ac:dyDescent="0.3">
      <c r="A26" s="58" t="s">
        <v>1576</v>
      </c>
      <c r="B26" s="59">
        <f>VLOOKUP($A26,'Return Data'!$B$7:$R$2292,3,0)</f>
        <v>45014</v>
      </c>
      <c r="C26" s="60">
        <f>VLOOKUP($A26,'Return Data'!$B$7:$R$2292,4,0)</f>
        <v>33.506399999999999</v>
      </c>
      <c r="D26" s="60">
        <f>VLOOKUP($A26,'Return Data'!$B$7:$R$2292,10,0)</f>
        <v>-7.8132000000000001</v>
      </c>
      <c r="E26" s="61">
        <f t="shared" si="0"/>
        <v>28</v>
      </c>
      <c r="F26" s="60">
        <f>VLOOKUP($A26,'Return Data'!$B$7:$R$2292,11,0)</f>
        <v>-6.6619000000000002</v>
      </c>
      <c r="G26" s="61">
        <f t="shared" si="1"/>
        <v>29</v>
      </c>
      <c r="H26" s="60">
        <f>VLOOKUP($A26,'Return Data'!$B$7:$R$2292,12,0)</f>
        <v>4.2808999999999999</v>
      </c>
      <c r="I26" s="61">
        <f t="shared" si="2"/>
        <v>28</v>
      </c>
      <c r="J26" s="60">
        <f>VLOOKUP($A26,'Return Data'!$B$7:$R$2292,13,0)</f>
        <v>-2.4295</v>
      </c>
      <c r="K26" s="61">
        <f t="shared" si="3"/>
        <v>20</v>
      </c>
      <c r="L26" s="60">
        <f>VLOOKUP($A26,'Return Data'!$B$7:$R$2292,17,0)</f>
        <v>0.47160000000000002</v>
      </c>
      <c r="M26" s="61">
        <f t="shared" si="4"/>
        <v>30</v>
      </c>
      <c r="N26" s="60">
        <f>VLOOKUP($A26,'Return Data'!$B$7:$R$2292,14,0)</f>
        <v>17.088100000000001</v>
      </c>
      <c r="O26" s="61">
        <f t="shared" si="5"/>
        <v>30</v>
      </c>
      <c r="P26" s="60">
        <f>VLOOKUP($A26,'Return Data'!$B$7:$R$2292,15,0)</f>
        <v>4.1582999999999997</v>
      </c>
      <c r="Q26" s="61">
        <f>RANK(P26,P$8:P$37,0)</f>
        <v>26</v>
      </c>
      <c r="R26" s="60">
        <f>VLOOKUP($A26,'Return Data'!$B$7:$R$2292,16,0)</f>
        <v>14.5115</v>
      </c>
      <c r="S26" s="62">
        <f t="shared" si="7"/>
        <v>12</v>
      </c>
    </row>
    <row r="27" spans="1:19" x14ac:dyDescent="0.3">
      <c r="A27" s="58" t="s">
        <v>1741</v>
      </c>
      <c r="B27" s="59">
        <f>VLOOKUP($A27,'Return Data'!$B$7:$R$2292,3,0)</f>
        <v>45014</v>
      </c>
      <c r="C27" s="60">
        <f>VLOOKUP($A27,'Return Data'!$B$7:$R$2292,4,0)</f>
        <v>16.976700000000001</v>
      </c>
      <c r="D27" s="60">
        <f>VLOOKUP($A27,'Return Data'!$B$7:$R$2292,10,0)</f>
        <v>-4.9749999999999996</v>
      </c>
      <c r="E27" s="61">
        <f t="shared" si="0"/>
        <v>16</v>
      </c>
      <c r="F27" s="60">
        <f>VLOOKUP($A27,'Return Data'!$B$7:$R$2292,11,0)</f>
        <v>0.49609999999999999</v>
      </c>
      <c r="G27" s="61">
        <f t="shared" si="1"/>
        <v>12</v>
      </c>
      <c r="H27" s="60">
        <f>VLOOKUP($A27,'Return Data'!$B$7:$R$2292,12,0)</f>
        <v>10.1296</v>
      </c>
      <c r="I27" s="61">
        <f t="shared" si="2"/>
        <v>14</v>
      </c>
      <c r="J27" s="60">
        <f>VLOOKUP($A27,'Return Data'!$B$7:$R$2292,13,0)</f>
        <v>1.3789</v>
      </c>
      <c r="K27" s="61">
        <f t="shared" si="3"/>
        <v>8</v>
      </c>
      <c r="L27" s="60">
        <f>VLOOKUP($A27,'Return Data'!$B$7:$R$2292,17,0)</f>
        <v>12.307399999999999</v>
      </c>
      <c r="M27" s="61">
        <f t="shared" si="4"/>
        <v>11</v>
      </c>
      <c r="N27" s="60">
        <f>VLOOKUP($A27,'Return Data'!$B$7:$R$2292,14,0)</f>
        <v>26.665400000000002</v>
      </c>
      <c r="O27" s="61">
        <f t="shared" si="5"/>
        <v>15</v>
      </c>
      <c r="P27" s="60"/>
      <c r="Q27" s="61"/>
      <c r="R27" s="60">
        <f>VLOOKUP($A27,'Return Data'!$B$7:$R$2292,16,0)</f>
        <v>11.857200000000001</v>
      </c>
      <c r="S27" s="62">
        <f t="shared" si="7"/>
        <v>24</v>
      </c>
    </row>
    <row r="28" spans="1:19" x14ac:dyDescent="0.3">
      <c r="A28" s="58" t="s">
        <v>1120</v>
      </c>
      <c r="B28" s="59">
        <f>VLOOKUP($A28,'Return Data'!$B$7:$R$2292,3,0)</f>
        <v>45014</v>
      </c>
      <c r="C28" s="60">
        <f>VLOOKUP($A28,'Return Data'!$B$7:$R$2292,4,0)</f>
        <v>173.2372</v>
      </c>
      <c r="D28" s="60">
        <f>VLOOKUP($A28,'Return Data'!$B$7:$R$2292,10,0)</f>
        <v>-2.9462000000000002</v>
      </c>
      <c r="E28" s="61">
        <f t="shared" si="0"/>
        <v>3</v>
      </c>
      <c r="F28" s="60">
        <f>VLOOKUP($A28,'Return Data'!$B$7:$R$2292,11,0)</f>
        <v>0.85829999999999995</v>
      </c>
      <c r="G28" s="61">
        <f t="shared" si="1"/>
        <v>9</v>
      </c>
      <c r="H28" s="60">
        <f>VLOOKUP($A28,'Return Data'!$B$7:$R$2292,12,0)</f>
        <v>16.535699999999999</v>
      </c>
      <c r="I28" s="61">
        <f t="shared" si="2"/>
        <v>1</v>
      </c>
      <c r="J28" s="60">
        <f>VLOOKUP($A28,'Return Data'!$B$7:$R$2292,13,0)</f>
        <v>8.3363999999999994</v>
      </c>
      <c r="K28" s="61">
        <f t="shared" si="3"/>
        <v>2</v>
      </c>
      <c r="L28" s="60">
        <f>VLOOKUP($A28,'Return Data'!$B$7:$R$2292,17,0)</f>
        <v>21.059799999999999</v>
      </c>
      <c r="M28" s="61">
        <f t="shared" si="4"/>
        <v>1</v>
      </c>
      <c r="N28" s="60">
        <f>VLOOKUP($A28,'Return Data'!$B$7:$R$2292,14,0)</f>
        <v>36.171100000000003</v>
      </c>
      <c r="O28" s="61">
        <f t="shared" si="5"/>
        <v>2</v>
      </c>
      <c r="P28" s="60">
        <f>VLOOKUP($A28,'Return Data'!$B$7:$R$2292,15,0)</f>
        <v>13.140499999999999</v>
      </c>
      <c r="Q28" s="61">
        <f>RANK(P28,P$8:P$37,0)</f>
        <v>8</v>
      </c>
      <c r="R28" s="60">
        <f>VLOOKUP($A28,'Return Data'!$B$7:$R$2292,16,0)</f>
        <v>14.1425</v>
      </c>
      <c r="S28" s="62">
        <f t="shared" si="7"/>
        <v>14</v>
      </c>
    </row>
    <row r="29" spans="1:19" x14ac:dyDescent="0.3">
      <c r="A29" s="58" t="s">
        <v>1541</v>
      </c>
      <c r="B29" s="59">
        <f>VLOOKUP($A29,'Return Data'!$B$7:$R$2292,3,0)</f>
        <v>45014</v>
      </c>
      <c r="C29" s="60">
        <f>VLOOKUP($A29,'Return Data'!$B$7:$R$2292,4,0)</f>
        <v>52.369500000000002</v>
      </c>
      <c r="D29" s="60">
        <f>VLOOKUP($A29,'Return Data'!$B$7:$R$2292,10,0)</f>
        <v>2.6617000000000002</v>
      </c>
      <c r="E29" s="61">
        <f t="shared" si="0"/>
        <v>1</v>
      </c>
      <c r="F29" s="60">
        <f>VLOOKUP($A29,'Return Data'!$B$7:$R$2292,11,0)</f>
        <v>5.3010999999999999</v>
      </c>
      <c r="G29" s="61">
        <f t="shared" si="1"/>
        <v>2</v>
      </c>
      <c r="H29" s="60">
        <f>VLOOKUP($A29,'Return Data'!$B$7:$R$2292,12,0)</f>
        <v>12.104200000000001</v>
      </c>
      <c r="I29" s="61">
        <f t="shared" si="2"/>
        <v>5</v>
      </c>
      <c r="J29" s="60">
        <f>VLOOKUP($A29,'Return Data'!$B$7:$R$2292,13,0)</f>
        <v>0.2072</v>
      </c>
      <c r="K29" s="61">
        <f t="shared" si="3"/>
        <v>12</v>
      </c>
      <c r="L29" s="60">
        <f>VLOOKUP($A29,'Return Data'!$B$7:$R$2292,17,0)</f>
        <v>15.170500000000001</v>
      </c>
      <c r="M29" s="61">
        <f t="shared" si="4"/>
        <v>5</v>
      </c>
      <c r="N29" s="60">
        <f>VLOOKUP($A29,'Return Data'!$B$7:$R$2292,14,0)</f>
        <v>33.746299999999998</v>
      </c>
      <c r="O29" s="61">
        <f t="shared" si="5"/>
        <v>5</v>
      </c>
      <c r="P29" s="60">
        <f>VLOOKUP($A29,'Return Data'!$B$7:$R$2292,15,0)</f>
        <v>17.943999999999999</v>
      </c>
      <c r="Q29" s="61">
        <f>RANK(P29,P$8:P$37,0)</f>
        <v>2</v>
      </c>
      <c r="R29" s="60">
        <f>VLOOKUP($A29,'Return Data'!$B$7:$R$2292,16,0)</f>
        <v>18.323899999999998</v>
      </c>
      <c r="S29" s="62">
        <f t="shared" si="7"/>
        <v>2</v>
      </c>
    </row>
    <row r="30" spans="1:19" x14ac:dyDescent="0.3">
      <c r="A30" s="58" t="s">
        <v>1568</v>
      </c>
      <c r="B30" s="59">
        <f>VLOOKUP($A30,'Return Data'!$B$7:$R$2292,3,0)</f>
        <v>45014</v>
      </c>
      <c r="C30" s="60">
        <f>VLOOKUP($A30,'Return Data'!$B$7:$R$2292,4,0)</f>
        <v>27.48</v>
      </c>
      <c r="D30" s="60">
        <f>VLOOKUP($A30,'Return Data'!$B$7:$R$2292,10,0)</f>
        <v>-4.3841000000000001</v>
      </c>
      <c r="E30" s="61">
        <f t="shared" si="0"/>
        <v>10</v>
      </c>
      <c r="F30" s="60">
        <f>VLOOKUP($A30,'Return Data'!$B$7:$R$2292,11,0)</f>
        <v>-0.14530000000000001</v>
      </c>
      <c r="G30" s="61">
        <f t="shared" si="1"/>
        <v>14</v>
      </c>
      <c r="H30" s="60">
        <f>VLOOKUP($A30,'Return Data'!$B$7:$R$2292,12,0)</f>
        <v>8.6594999999999995</v>
      </c>
      <c r="I30" s="61">
        <f t="shared" si="2"/>
        <v>19</v>
      </c>
      <c r="J30" s="60">
        <f>VLOOKUP($A30,'Return Data'!$B$7:$R$2292,13,0)</f>
        <v>-3.1711999999999998</v>
      </c>
      <c r="K30" s="61">
        <f t="shared" si="3"/>
        <v>24</v>
      </c>
      <c r="L30" s="60">
        <f>VLOOKUP($A30,'Return Data'!$B$7:$R$2292,17,0)</f>
        <v>12.1442</v>
      </c>
      <c r="M30" s="61">
        <f t="shared" si="4"/>
        <v>13</v>
      </c>
      <c r="N30" s="60">
        <f>VLOOKUP($A30,'Return Data'!$B$7:$R$2292,14,0)</f>
        <v>35.164299999999997</v>
      </c>
      <c r="O30" s="61">
        <f t="shared" si="5"/>
        <v>4</v>
      </c>
      <c r="P30" s="60">
        <f>VLOOKUP($A30,'Return Data'!$B$7:$R$2292,15,0)</f>
        <v>15.758599999999999</v>
      </c>
      <c r="Q30" s="61">
        <f>RANK(P30,P$8:P$37,0)</f>
        <v>3</v>
      </c>
      <c r="R30" s="60">
        <f>VLOOKUP($A30,'Return Data'!$B$7:$R$2292,16,0)</f>
        <v>13.3377</v>
      </c>
      <c r="S30" s="62">
        <f t="shared" si="7"/>
        <v>18</v>
      </c>
    </row>
    <row r="31" spans="1:19" x14ac:dyDescent="0.3">
      <c r="A31" s="58" t="s">
        <v>1122</v>
      </c>
      <c r="B31" s="59">
        <f>VLOOKUP($A31,'Return Data'!$B$7:$R$2292,3,0)</f>
        <v>45014</v>
      </c>
      <c r="C31" s="60">
        <f>VLOOKUP($A31,'Return Data'!$B$7:$R$2292,4,0)</f>
        <v>431.11009999999999</v>
      </c>
      <c r="D31" s="60">
        <f>VLOOKUP($A31,'Return Data'!$B$7:$R$2292,10,0)</f>
        <v>-10.873699999999999</v>
      </c>
      <c r="E31" s="61">
        <f t="shared" si="0"/>
        <v>30</v>
      </c>
      <c r="F31" s="60">
        <f>VLOOKUP($A31,'Return Data'!$B$7:$R$2292,11,0)</f>
        <v>-4.7751000000000001</v>
      </c>
      <c r="G31" s="61">
        <f t="shared" si="1"/>
        <v>26</v>
      </c>
      <c r="H31" s="60">
        <f>VLOOKUP($A31,'Return Data'!$B$7:$R$2292,12,0)</f>
        <v>9.3569999999999993</v>
      </c>
      <c r="I31" s="61">
        <f t="shared" si="2"/>
        <v>16</v>
      </c>
      <c r="J31" s="60">
        <f>VLOOKUP($A31,'Return Data'!$B$7:$R$2292,13,0)</f>
        <v>-2.3424</v>
      </c>
      <c r="K31" s="61">
        <f t="shared" si="3"/>
        <v>19</v>
      </c>
      <c r="L31" s="60">
        <f>VLOOKUP($A31,'Return Data'!$B$7:$R$2292,17,0)</f>
        <v>18.965699999999998</v>
      </c>
      <c r="M31" s="61">
        <f t="shared" si="4"/>
        <v>3</v>
      </c>
      <c r="N31" s="60">
        <f>VLOOKUP($A31,'Return Data'!$B$7:$R$2292,14,0)</f>
        <v>46.9726</v>
      </c>
      <c r="O31" s="61">
        <f t="shared" si="5"/>
        <v>1</v>
      </c>
      <c r="P31" s="60">
        <f>VLOOKUP($A31,'Return Data'!$B$7:$R$2292,15,0)</f>
        <v>19.6708</v>
      </c>
      <c r="Q31" s="61">
        <f>RANK(P31,P$8:P$37,0)</f>
        <v>1</v>
      </c>
      <c r="R31" s="60">
        <f>VLOOKUP($A31,'Return Data'!$B$7:$R$2292,16,0)</f>
        <v>18.820900000000002</v>
      </c>
      <c r="S31" s="62">
        <f t="shared" si="7"/>
        <v>1</v>
      </c>
    </row>
    <row r="32" spans="1:19" x14ac:dyDescent="0.3">
      <c r="A32" s="58" t="s">
        <v>1570</v>
      </c>
      <c r="B32" s="59">
        <f>VLOOKUP($A32,'Return Data'!$B$7:$R$2292,3,0)</f>
        <v>45014</v>
      </c>
      <c r="C32" s="60">
        <f>VLOOKUP($A32,'Return Data'!$B$7:$R$2292,4,0)</f>
        <v>79.757900000000006</v>
      </c>
      <c r="D32" s="60">
        <f>VLOOKUP($A32,'Return Data'!$B$7:$R$2292,10,0)</f>
        <v>-4.6797000000000004</v>
      </c>
      <c r="E32" s="61">
        <f t="shared" si="0"/>
        <v>13</v>
      </c>
      <c r="F32" s="60">
        <f>VLOOKUP($A32,'Return Data'!$B$7:$R$2292,11,0)</f>
        <v>-0.68569999999999998</v>
      </c>
      <c r="G32" s="61">
        <f t="shared" si="1"/>
        <v>16</v>
      </c>
      <c r="H32" s="60">
        <f>VLOOKUP($A32,'Return Data'!$B$7:$R$2292,12,0)</f>
        <v>6.7267000000000001</v>
      </c>
      <c r="I32" s="61">
        <f t="shared" si="2"/>
        <v>25</v>
      </c>
      <c r="J32" s="60">
        <f>VLOOKUP($A32,'Return Data'!$B$7:$R$2292,13,0)</f>
        <v>-3.0560999999999998</v>
      </c>
      <c r="K32" s="61">
        <f t="shared" si="3"/>
        <v>23</v>
      </c>
      <c r="L32" s="60">
        <f>VLOOKUP($A32,'Return Data'!$B$7:$R$2292,17,0)</f>
        <v>9.3438999999999997</v>
      </c>
      <c r="M32" s="61">
        <f t="shared" si="4"/>
        <v>19</v>
      </c>
      <c r="N32" s="60">
        <f>VLOOKUP($A32,'Return Data'!$B$7:$R$2292,14,0)</f>
        <v>26.6</v>
      </c>
      <c r="O32" s="61">
        <f t="shared" si="5"/>
        <v>16</v>
      </c>
      <c r="P32" s="60">
        <f>VLOOKUP($A32,'Return Data'!$B$7:$R$2292,15,0)</f>
        <v>10.6829</v>
      </c>
      <c r="Q32" s="61">
        <f>RANK(P32,P$8:P$37,0)</f>
        <v>20</v>
      </c>
      <c r="R32" s="60">
        <f>VLOOKUP($A32,'Return Data'!$B$7:$R$2292,16,0)</f>
        <v>15.033200000000001</v>
      </c>
      <c r="S32" s="62">
        <f t="shared" si="7"/>
        <v>8</v>
      </c>
    </row>
    <row r="33" spans="1:19" x14ac:dyDescent="0.3">
      <c r="A33" s="58" t="s">
        <v>1572</v>
      </c>
      <c r="B33" s="59">
        <f>VLOOKUP($A33,'Return Data'!$B$7:$R$2292,3,0)</f>
        <v>45014</v>
      </c>
      <c r="C33" s="60">
        <f>VLOOKUP($A33,'Return Data'!$B$7:$R$2292,4,0)</f>
        <v>15.283799999999999</v>
      </c>
      <c r="D33" s="60">
        <f>VLOOKUP($A33,'Return Data'!$B$7:$R$2292,10,0)</f>
        <v>-5.7039</v>
      </c>
      <c r="E33" s="61">
        <f t="shared" si="0"/>
        <v>20</v>
      </c>
      <c r="F33" s="60">
        <f>VLOOKUP($A33,'Return Data'!$B$7:$R$2292,11,0)</f>
        <v>-1.2527999999999999</v>
      </c>
      <c r="G33" s="61">
        <f t="shared" si="1"/>
        <v>20</v>
      </c>
      <c r="H33" s="60">
        <f>VLOOKUP($A33,'Return Data'!$B$7:$R$2292,12,0)</f>
        <v>9.1341000000000001</v>
      </c>
      <c r="I33" s="61">
        <f t="shared" si="2"/>
        <v>17</v>
      </c>
      <c r="J33" s="60">
        <f>VLOOKUP($A33,'Return Data'!$B$7:$R$2292,13,0)</f>
        <v>0.48449999999999999</v>
      </c>
      <c r="K33" s="61">
        <f t="shared" si="3"/>
        <v>11</v>
      </c>
      <c r="L33" s="60">
        <f>VLOOKUP($A33,'Return Data'!$B$7:$R$2292,17,0)</f>
        <v>8.8544999999999998</v>
      </c>
      <c r="M33" s="61">
        <f t="shared" si="4"/>
        <v>20</v>
      </c>
      <c r="N33" s="60">
        <f>VLOOKUP($A33,'Return Data'!$B$7:$R$2292,14,0)</f>
        <v>21.6645</v>
      </c>
      <c r="O33" s="61">
        <f t="shared" si="5"/>
        <v>26</v>
      </c>
      <c r="P33" s="60"/>
      <c r="Q33" s="61"/>
      <c r="R33" s="60">
        <f>VLOOKUP($A33,'Return Data'!$B$7:$R$2292,16,0)</f>
        <v>9.8823000000000008</v>
      </c>
      <c r="S33" s="62">
        <f t="shared" si="7"/>
        <v>28</v>
      </c>
    </row>
    <row r="34" spans="1:19" x14ac:dyDescent="0.3">
      <c r="A34" s="94" t="s">
        <v>1551</v>
      </c>
      <c r="B34" s="59">
        <f>VLOOKUP($A34,'Return Data'!$B$7:$R$2292,3,0)</f>
        <v>45014</v>
      </c>
      <c r="C34" s="60">
        <f>VLOOKUP($A34,'Return Data'!$B$7:$R$2292,4,0)</f>
        <v>15.8726</v>
      </c>
      <c r="D34" s="60">
        <f>VLOOKUP($A34,'Return Data'!$B$7:$R$2292,10,0)</f>
        <v>-5.9257</v>
      </c>
      <c r="E34" s="61">
        <f t="shared" si="0"/>
        <v>22</v>
      </c>
      <c r="F34" s="60">
        <f>VLOOKUP($A34,'Return Data'!$B$7:$R$2292,11,0)</f>
        <v>-4.0148000000000001</v>
      </c>
      <c r="G34" s="61">
        <f t="shared" si="1"/>
        <v>25</v>
      </c>
      <c r="H34" s="60">
        <f>VLOOKUP($A34,'Return Data'!$B$7:$R$2292,12,0)</f>
        <v>4.7026000000000003</v>
      </c>
      <c r="I34" s="61">
        <f t="shared" si="2"/>
        <v>27</v>
      </c>
      <c r="J34" s="60">
        <f>VLOOKUP($A34,'Return Data'!$B$7:$R$2292,13,0)</f>
        <v>-3.0095000000000001</v>
      </c>
      <c r="K34" s="61">
        <f t="shared" si="3"/>
        <v>22</v>
      </c>
      <c r="L34" s="60">
        <f>VLOOKUP($A34,'Return Data'!$B$7:$R$2292,17,0)</f>
        <v>6.9786000000000001</v>
      </c>
      <c r="M34" s="61">
        <f t="shared" si="4"/>
        <v>24</v>
      </c>
      <c r="N34" s="60">
        <f>VLOOKUP($A34,'Return Data'!$B$7:$R$2292,14,0)</f>
        <v>21.776</v>
      </c>
      <c r="O34" s="61">
        <f t="shared" si="5"/>
        <v>25</v>
      </c>
      <c r="P34" s="60"/>
      <c r="Q34" s="61"/>
      <c r="R34" s="60">
        <f>VLOOKUP($A34,'Return Data'!$B$7:$R$2292,16,0)</f>
        <v>10.658799999999999</v>
      </c>
      <c r="S34" s="62">
        <f t="shared" si="7"/>
        <v>26</v>
      </c>
    </row>
    <row r="35" spans="1:19" x14ac:dyDescent="0.3">
      <c r="A35" s="58" t="s">
        <v>1574</v>
      </c>
      <c r="B35" s="59">
        <f>VLOOKUP($A35,'Return Data'!$B$7:$R$2292,3,0)</f>
        <v>45014</v>
      </c>
      <c r="C35" s="60">
        <f>VLOOKUP($A35,'Return Data'!$B$7:$R$2292,4,0)</f>
        <v>145.44999999999999</v>
      </c>
      <c r="D35" s="60">
        <f>VLOOKUP($A35,'Return Data'!$B$7:$R$2292,10,0)</f>
        <v>-8.4298999999999999</v>
      </c>
      <c r="E35" s="61">
        <f t="shared" si="0"/>
        <v>29</v>
      </c>
      <c r="F35" s="60">
        <f>VLOOKUP($A35,'Return Data'!$B$7:$R$2292,11,0)</f>
        <v>-6.2821999999999996</v>
      </c>
      <c r="G35" s="61">
        <f t="shared" si="1"/>
        <v>28</v>
      </c>
      <c r="H35" s="60">
        <f>VLOOKUP($A35,'Return Data'!$B$7:$R$2292,12,0)</f>
        <v>5.8357000000000001</v>
      </c>
      <c r="I35" s="61">
        <f t="shared" si="2"/>
        <v>26</v>
      </c>
      <c r="J35" s="60">
        <f>VLOOKUP($A35,'Return Data'!$B$7:$R$2292,13,0)</f>
        <v>-6.3365</v>
      </c>
      <c r="K35" s="61">
        <f t="shared" si="3"/>
        <v>28</v>
      </c>
      <c r="L35" s="60">
        <f>VLOOKUP($A35,'Return Data'!$B$7:$R$2292,17,0)</f>
        <v>6.3723999999999998</v>
      </c>
      <c r="M35" s="61">
        <f t="shared" si="4"/>
        <v>26</v>
      </c>
      <c r="N35" s="60">
        <f>VLOOKUP($A35,'Return Data'!$B$7:$R$2292,14,0)</f>
        <v>20.540600000000001</v>
      </c>
      <c r="O35" s="61">
        <f t="shared" si="5"/>
        <v>27</v>
      </c>
      <c r="P35" s="60">
        <f>VLOOKUP($A35,'Return Data'!$B$7:$R$2292,15,0)</f>
        <v>5.032</v>
      </c>
      <c r="Q35" s="61">
        <f>RANK(P35,P$8:P$37,0)</f>
        <v>25</v>
      </c>
      <c r="R35" s="60">
        <f>VLOOKUP($A35,'Return Data'!$B$7:$R$2292,16,0)</f>
        <v>8.3407</v>
      </c>
      <c r="S35" s="62">
        <f t="shared" si="7"/>
        <v>30</v>
      </c>
    </row>
    <row r="36" spans="1:19" x14ac:dyDescent="0.3">
      <c r="A36" s="58" t="s">
        <v>1560</v>
      </c>
      <c r="B36" s="59">
        <f>VLOOKUP($A36,'Return Data'!$B$7:$R$2292,3,0)</f>
        <v>45014</v>
      </c>
      <c r="C36" s="60">
        <f>VLOOKUP($A36,'Return Data'!$B$7:$R$2292,4,0)</f>
        <v>34.4</v>
      </c>
      <c r="D36" s="60">
        <f>VLOOKUP($A36,'Return Data'!$B$7:$R$2292,10,0)</f>
        <v>-6.5724999999999998</v>
      </c>
      <c r="E36" s="61">
        <f t="shared" si="0"/>
        <v>24</v>
      </c>
      <c r="F36" s="60">
        <f>VLOOKUP($A36,'Return Data'!$B$7:$R$2292,11,0)</f>
        <v>-1.4044000000000001</v>
      </c>
      <c r="G36" s="61">
        <f t="shared" si="1"/>
        <v>21</v>
      </c>
      <c r="H36" s="60">
        <f>VLOOKUP($A36,'Return Data'!$B$7:$R$2292,12,0)</f>
        <v>8.0062999999999995</v>
      </c>
      <c r="I36" s="61">
        <f t="shared" si="2"/>
        <v>22</v>
      </c>
      <c r="J36" s="60">
        <f>VLOOKUP($A36,'Return Data'!$B$7:$R$2292,13,0)</f>
        <v>-1.2628999999999999</v>
      </c>
      <c r="K36" s="61">
        <f t="shared" si="3"/>
        <v>16</v>
      </c>
      <c r="L36" s="60">
        <f>VLOOKUP($A36,'Return Data'!$B$7:$R$2292,17,0)</f>
        <v>10.637</v>
      </c>
      <c r="M36" s="61">
        <f t="shared" si="4"/>
        <v>15</v>
      </c>
      <c r="N36" s="60">
        <f>VLOOKUP($A36,'Return Data'!$B$7:$R$2292,14,0)</f>
        <v>28.159099999999999</v>
      </c>
      <c r="O36" s="61">
        <f t="shared" si="5"/>
        <v>12</v>
      </c>
      <c r="P36" s="60">
        <f>VLOOKUP($A36,'Return Data'!$B$7:$R$2292,15,0)</f>
        <v>12.6981</v>
      </c>
      <c r="Q36" s="61">
        <f>RANK(P36,P$8:P$37,0)</f>
        <v>9</v>
      </c>
      <c r="R36" s="60">
        <f>VLOOKUP($A36,'Return Data'!$B$7:$R$2292,16,0)</f>
        <v>11.882999999999999</v>
      </c>
      <c r="S36" s="62">
        <f t="shared" si="7"/>
        <v>23</v>
      </c>
    </row>
    <row r="37" spans="1:19" x14ac:dyDescent="0.3">
      <c r="A37" s="58" t="s">
        <v>1624</v>
      </c>
      <c r="B37" s="59">
        <f>VLOOKUP($A37,'Return Data'!$B$7:$R$2292,3,0)</f>
        <v>45014</v>
      </c>
      <c r="C37" s="60">
        <f>VLOOKUP($A37,'Return Data'!$B$7:$R$2292,4,0)</f>
        <v>229.07159999999999</v>
      </c>
      <c r="D37" s="60">
        <f>VLOOKUP($A37,'Return Data'!$B$7:$R$2292,10,0)</f>
        <v>-6.7419000000000002</v>
      </c>
      <c r="E37" s="61">
        <f t="shared" si="0"/>
        <v>25</v>
      </c>
      <c r="F37" s="60">
        <f>VLOOKUP($A37,'Return Data'!$B$7:$R$2292,11,0)</f>
        <v>-7.5000999999999998</v>
      </c>
      <c r="G37" s="61">
        <f t="shared" si="1"/>
        <v>30</v>
      </c>
      <c r="H37" s="60">
        <f>VLOOKUP($A37,'Return Data'!$B$7:$R$2292,12,0)</f>
        <v>2.0318000000000001</v>
      </c>
      <c r="I37" s="61">
        <f t="shared" si="2"/>
        <v>30</v>
      </c>
      <c r="J37" s="60">
        <f>VLOOKUP($A37,'Return Data'!$B$7:$R$2292,13,0)</f>
        <v>-9.4497</v>
      </c>
      <c r="K37" s="61">
        <f t="shared" si="3"/>
        <v>30</v>
      </c>
      <c r="L37" s="60">
        <f>VLOOKUP($A37,'Return Data'!$B$7:$R$2292,17,0)</f>
        <v>2.6553</v>
      </c>
      <c r="M37" s="61">
        <f t="shared" si="4"/>
        <v>29</v>
      </c>
      <c r="N37" s="60">
        <f>VLOOKUP($A37,'Return Data'!$B$7:$R$2292,14,0)</f>
        <v>23.540299999999998</v>
      </c>
      <c r="O37" s="61">
        <f t="shared" si="5"/>
        <v>22</v>
      </c>
      <c r="P37" s="60">
        <f>VLOOKUP($A37,'Return Data'!$B$7:$R$2292,15,0)</f>
        <v>11.800599999999999</v>
      </c>
      <c r="Q37" s="61">
        <f>RANK(P37,P$8:P$37,0)</f>
        <v>16</v>
      </c>
      <c r="R37" s="60">
        <f>VLOOKUP($A37,'Return Data'!$B$7:$R$2292,16,0)</f>
        <v>13.369199999999999</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-5.1496866666666667</v>
      </c>
      <c r="E39" s="69"/>
      <c r="F39" s="70">
        <f>AVERAGE(F8:F37)</f>
        <v>-0.82945000000000002</v>
      </c>
      <c r="G39" s="69"/>
      <c r="H39" s="70">
        <f>AVERAGE(H8:H37)</f>
        <v>9.4057500000000012</v>
      </c>
      <c r="I39" s="69"/>
      <c r="J39" s="70">
        <f>AVERAGE(J8:J37)</f>
        <v>-0.49800666666666671</v>
      </c>
      <c r="K39" s="69"/>
      <c r="L39" s="70">
        <f>AVERAGE(L8:L37)</f>
        <v>10.753470000000004</v>
      </c>
      <c r="M39" s="69"/>
      <c r="N39" s="70">
        <f>AVERAGE(N8:N37)</f>
        <v>27.460786666666667</v>
      </c>
      <c r="O39" s="69"/>
      <c r="P39" s="70">
        <f>AVERAGE(P8:P37)</f>
        <v>11.906626923076923</v>
      </c>
      <c r="Q39" s="69"/>
      <c r="R39" s="70">
        <f>AVERAGE(R8:R37)</f>
        <v>13.528679999999998</v>
      </c>
      <c r="S39" s="71"/>
    </row>
    <row r="40" spans="1:19" x14ac:dyDescent="0.3">
      <c r="A40" s="68" t="s">
        <v>28</v>
      </c>
      <c r="B40" s="69"/>
      <c r="C40" s="69"/>
      <c r="D40" s="70">
        <f>MIN(D8:D37)</f>
        <v>-10.873699999999999</v>
      </c>
      <c r="E40" s="69"/>
      <c r="F40" s="70">
        <f>MIN(F8:F37)</f>
        <v>-7.5000999999999998</v>
      </c>
      <c r="G40" s="69"/>
      <c r="H40" s="70">
        <f>MIN(H8:H37)</f>
        <v>2.0318000000000001</v>
      </c>
      <c r="I40" s="69"/>
      <c r="J40" s="70">
        <f>MIN(J8:J37)</f>
        <v>-9.4497</v>
      </c>
      <c r="K40" s="69"/>
      <c r="L40" s="70">
        <f>MIN(L8:L37)</f>
        <v>0.47160000000000002</v>
      </c>
      <c r="M40" s="69"/>
      <c r="N40" s="70">
        <f>MIN(N8:N37)</f>
        <v>17.088100000000001</v>
      </c>
      <c r="O40" s="69"/>
      <c r="P40" s="70">
        <f>MIN(P8:P37)</f>
        <v>4.1582999999999997</v>
      </c>
      <c r="Q40" s="69"/>
      <c r="R40" s="70">
        <f>MIN(R8:R37)</f>
        <v>8.3407</v>
      </c>
      <c r="S40" s="71"/>
    </row>
    <row r="41" spans="1:19" ht="15" thickBot="1" x14ac:dyDescent="0.35">
      <c r="A41" s="72" t="s">
        <v>29</v>
      </c>
      <c r="B41" s="73"/>
      <c r="C41" s="73"/>
      <c r="D41" s="74">
        <f>MAX(D8:D37)</f>
        <v>2.6617000000000002</v>
      </c>
      <c r="E41" s="73"/>
      <c r="F41" s="74">
        <f>MAX(F8:F37)</f>
        <v>5.3997999999999999</v>
      </c>
      <c r="G41" s="73"/>
      <c r="H41" s="74">
        <f>MAX(H8:H37)</f>
        <v>16.535699999999999</v>
      </c>
      <c r="I41" s="73"/>
      <c r="J41" s="74">
        <f>MAX(J8:J37)</f>
        <v>10.8721</v>
      </c>
      <c r="K41" s="73"/>
      <c r="L41" s="74">
        <f>MAX(L8:L37)</f>
        <v>21.059799999999999</v>
      </c>
      <c r="M41" s="73"/>
      <c r="N41" s="74">
        <f>MAX(N8:N37)</f>
        <v>46.9726</v>
      </c>
      <c r="O41" s="73"/>
      <c r="P41" s="74">
        <f>MAX(P8:P37)</f>
        <v>19.6708</v>
      </c>
      <c r="Q41" s="73"/>
      <c r="R41" s="74">
        <f>MAX(R8:R37)</f>
        <v>18.820900000000002</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45014</v>
      </c>
      <c r="C8" s="60">
        <f>VLOOKUP($A8,'Return Data'!$B$7:$R$2292,4,0)</f>
        <v>1073.57</v>
      </c>
      <c r="D8" s="60">
        <f>VLOOKUP($A8,'Return Data'!$B$7:$R$2292,10,0)</f>
        <v>-6.0678000000000001</v>
      </c>
      <c r="E8" s="61">
        <f t="shared" ref="E8:E37" si="0">RANK(D8,D$8:D$37,0)</f>
        <v>20</v>
      </c>
      <c r="F8" s="60">
        <f>VLOOKUP($A8,'Return Data'!$B$7:$R$2292,11,0)</f>
        <v>-0.46539999999999998</v>
      </c>
      <c r="G8" s="61">
        <f t="shared" ref="G8:G37" si="1">RANK(F8,F$8:F$37,0)</f>
        <v>13</v>
      </c>
      <c r="H8" s="60">
        <f>VLOOKUP($A8,'Return Data'!$B$7:$R$2292,12,0)</f>
        <v>7.5495000000000001</v>
      </c>
      <c r="I8" s="61">
        <f t="shared" ref="I8:I37" si="2">RANK(H8,H$8:H$37,0)</f>
        <v>19</v>
      </c>
      <c r="J8" s="60">
        <f>VLOOKUP($A8,'Return Data'!$B$7:$R$2292,13,0)</f>
        <v>-4.7967000000000004</v>
      </c>
      <c r="K8" s="61">
        <f t="shared" ref="K8:K37" si="3">RANK(J8,J$8:J$37,0)</f>
        <v>26</v>
      </c>
      <c r="L8" s="60">
        <f>VLOOKUP($A8,'Return Data'!$B$7:$R$2292,17,0)</f>
        <v>7.7187999999999999</v>
      </c>
      <c r="M8" s="61">
        <f t="shared" ref="M8:M37" si="4">RANK(L8,L$8:L$37,0)</f>
        <v>20</v>
      </c>
      <c r="N8" s="60">
        <f>VLOOKUP($A8,'Return Data'!$B$7:$R$2292,14,0)</f>
        <v>25.478400000000001</v>
      </c>
      <c r="O8" s="61">
        <f t="shared" ref="O8:O37" si="5">RANK(N8,N$8:N$37,0)</f>
        <v>15</v>
      </c>
      <c r="P8" s="60">
        <f>VLOOKUP($A8,'Return Data'!$B$7:$R$2292,15,0)</f>
        <v>9.2841000000000005</v>
      </c>
      <c r="Q8" s="61">
        <f t="shared" ref="Q8:Q20" si="6">RANK(P8,P$8:P$37,0)</f>
        <v>20</v>
      </c>
      <c r="R8" s="60">
        <f>VLOOKUP($A8,'Return Data'!$B$7:$R$2292,16,0)</f>
        <v>20.933</v>
      </c>
      <c r="S8" s="62">
        <f t="shared" ref="S8:S37" si="7">RANK(R8,R$8:R$37,0)</f>
        <v>1</v>
      </c>
    </row>
    <row r="9" spans="1:20" x14ac:dyDescent="0.3">
      <c r="A9" s="58" t="s">
        <v>1565</v>
      </c>
      <c r="B9" s="59">
        <f>VLOOKUP($A9,'Return Data'!$B$7:$R$2292,3,0)</f>
        <v>45014</v>
      </c>
      <c r="C9" s="60">
        <f>VLOOKUP($A9,'Return Data'!$B$7:$R$2292,4,0)</f>
        <v>16.52</v>
      </c>
      <c r="D9" s="60">
        <f>VLOOKUP($A9,'Return Data'!$B$7:$R$2292,10,0)</f>
        <v>-7.6578999999999997</v>
      </c>
      <c r="E9" s="61">
        <f t="shared" si="0"/>
        <v>27</v>
      </c>
      <c r="F9" s="60">
        <f>VLOOKUP($A9,'Return Data'!$B$7:$R$2292,11,0)</f>
        <v>-6.4553000000000003</v>
      </c>
      <c r="G9" s="61">
        <f t="shared" si="1"/>
        <v>28</v>
      </c>
      <c r="H9" s="60">
        <f>VLOOKUP($A9,'Return Data'!$B$7:$R$2292,12,0)</f>
        <v>3.3792</v>
      </c>
      <c r="I9" s="61">
        <f t="shared" si="2"/>
        <v>29</v>
      </c>
      <c r="J9" s="60">
        <f>VLOOKUP($A9,'Return Data'!$B$7:$R$2292,13,0)</f>
        <v>-9.8253000000000004</v>
      </c>
      <c r="K9" s="61">
        <f t="shared" si="3"/>
        <v>29</v>
      </c>
      <c r="L9" s="60">
        <f>VLOOKUP($A9,'Return Data'!$B$7:$R$2292,17,0)</f>
        <v>3.8266</v>
      </c>
      <c r="M9" s="61">
        <f t="shared" si="4"/>
        <v>27</v>
      </c>
      <c r="N9" s="60">
        <f>VLOOKUP($A9,'Return Data'!$B$7:$R$2292,14,0)</f>
        <v>16.422999999999998</v>
      </c>
      <c r="O9" s="61">
        <f t="shared" si="5"/>
        <v>29</v>
      </c>
      <c r="P9" s="60">
        <f>VLOOKUP($A9,'Return Data'!$B$7:$R$2292,15,0)</f>
        <v>10.482699999999999</v>
      </c>
      <c r="Q9" s="61">
        <f t="shared" si="6"/>
        <v>15</v>
      </c>
      <c r="R9" s="60">
        <f>VLOOKUP($A9,'Return Data'!$B$7:$R$2292,16,0)</f>
        <v>9.8095999999999997</v>
      </c>
      <c r="S9" s="62">
        <f t="shared" si="7"/>
        <v>24</v>
      </c>
    </row>
    <row r="10" spans="1:20" x14ac:dyDescent="0.3">
      <c r="A10" s="58" t="s">
        <v>2043</v>
      </c>
      <c r="B10" s="59">
        <f>VLOOKUP($A10,'Return Data'!$B$7:$R$2292,3,0)</f>
        <v>45014</v>
      </c>
      <c r="C10" s="60">
        <f>VLOOKUP($A10,'Return Data'!$B$7:$R$2292,4,0)</f>
        <v>128.42599999999999</v>
      </c>
      <c r="D10" s="60">
        <f>VLOOKUP($A10,'Return Data'!$B$7:$R$2292,10,0)</f>
        <v>-7.2355</v>
      </c>
      <c r="E10" s="61">
        <f t="shared" si="0"/>
        <v>26</v>
      </c>
      <c r="F10" s="60">
        <f>VLOOKUP($A10,'Return Data'!$B$7:$R$2292,11,0)</f>
        <v>-4.3581000000000003</v>
      </c>
      <c r="G10" s="61">
        <f t="shared" si="1"/>
        <v>24</v>
      </c>
      <c r="H10" s="60">
        <f>VLOOKUP($A10,'Return Data'!$B$7:$R$2292,12,0)</f>
        <v>7.0305999999999997</v>
      </c>
      <c r="I10" s="61">
        <f t="shared" si="2"/>
        <v>22</v>
      </c>
      <c r="J10" s="60">
        <f>VLOOKUP($A10,'Return Data'!$B$7:$R$2292,13,0)</f>
        <v>-4.0164</v>
      </c>
      <c r="K10" s="61">
        <f t="shared" si="3"/>
        <v>23</v>
      </c>
      <c r="L10" s="60">
        <f>VLOOKUP($A10,'Return Data'!$B$7:$R$2292,17,0)</f>
        <v>7.5845000000000002</v>
      </c>
      <c r="M10" s="61">
        <f t="shared" si="4"/>
        <v>21</v>
      </c>
      <c r="N10" s="60">
        <f>VLOOKUP($A10,'Return Data'!$B$7:$R$2292,14,0)</f>
        <v>21.593699999999998</v>
      </c>
      <c r="O10" s="61">
        <f t="shared" si="5"/>
        <v>23</v>
      </c>
      <c r="P10" s="60">
        <f>VLOOKUP($A10,'Return Data'!$B$7:$R$2292,15,0)</f>
        <v>7.3</v>
      </c>
      <c r="Q10" s="61">
        <f t="shared" si="6"/>
        <v>24</v>
      </c>
      <c r="R10" s="60">
        <f>VLOOKUP($A10,'Return Data'!$B$7:$R$2292,16,0)</f>
        <v>15.695600000000001</v>
      </c>
      <c r="S10" s="62">
        <f t="shared" si="7"/>
        <v>8</v>
      </c>
    </row>
    <row r="11" spans="1:20" x14ac:dyDescent="0.3">
      <c r="A11" s="58" t="s">
        <v>1874</v>
      </c>
      <c r="B11" s="59">
        <f>VLOOKUP($A11,'Return Data'!$B$7:$R$2292,3,0)</f>
        <v>45014</v>
      </c>
      <c r="C11" s="60">
        <f>VLOOKUP($A11,'Return Data'!$B$7:$R$2292,4,0)</f>
        <v>164.18100000000001</v>
      </c>
      <c r="D11" s="60">
        <f>VLOOKUP($A11,'Return Data'!$B$7:$R$2292,10,0)</f>
        <v>-4.6158999999999999</v>
      </c>
      <c r="E11" s="61">
        <f t="shared" si="0"/>
        <v>9</v>
      </c>
      <c r="F11" s="60">
        <f>VLOOKUP($A11,'Return Data'!$B$7:$R$2292,11,0)</f>
        <v>5.28E-2</v>
      </c>
      <c r="G11" s="61">
        <f t="shared" si="1"/>
        <v>11</v>
      </c>
      <c r="H11" s="60">
        <f>VLOOKUP($A11,'Return Data'!$B$7:$R$2292,12,0)</f>
        <v>8.8966999999999992</v>
      </c>
      <c r="I11" s="61">
        <f t="shared" si="2"/>
        <v>14</v>
      </c>
      <c r="J11" s="60">
        <f>VLOOKUP($A11,'Return Data'!$B$7:$R$2292,13,0)</f>
        <v>-4.8945999999999996</v>
      </c>
      <c r="K11" s="61">
        <f t="shared" si="3"/>
        <v>27</v>
      </c>
      <c r="L11" s="60">
        <f>VLOOKUP($A11,'Return Data'!$B$7:$R$2292,17,0)</f>
        <v>12.7723</v>
      </c>
      <c r="M11" s="61">
        <f t="shared" si="4"/>
        <v>6</v>
      </c>
      <c r="N11" s="60">
        <f>VLOOKUP($A11,'Return Data'!$B$7:$R$2292,14,0)</f>
        <v>28.98</v>
      </c>
      <c r="O11" s="61">
        <f t="shared" si="5"/>
        <v>9</v>
      </c>
      <c r="P11" s="60">
        <f>VLOOKUP($A11,'Return Data'!$B$7:$R$2292,15,0)</f>
        <v>11.2217</v>
      </c>
      <c r="Q11" s="61">
        <f t="shared" si="6"/>
        <v>10</v>
      </c>
      <c r="R11" s="60">
        <f>VLOOKUP($A11,'Return Data'!$B$7:$R$2292,16,0)</f>
        <v>15.383900000000001</v>
      </c>
      <c r="S11" s="62">
        <f t="shared" si="7"/>
        <v>9</v>
      </c>
    </row>
    <row r="12" spans="1:20" x14ac:dyDescent="0.3">
      <c r="A12" s="103" t="s">
        <v>1582</v>
      </c>
      <c r="B12" s="59">
        <f>VLOOKUP($A12,'Return Data'!$B$7:$R$2292,3,0)</f>
        <v>45014</v>
      </c>
      <c r="C12" s="60">
        <f>VLOOKUP($A12,'Return Data'!$B$7:$R$2292,4,0)</f>
        <v>213.54</v>
      </c>
      <c r="D12" s="60">
        <f>VLOOKUP($A12,'Return Data'!$B$7:$R$2292,10,0)</f>
        <v>-5.5425000000000004</v>
      </c>
      <c r="E12" s="61">
        <f t="shared" si="0"/>
        <v>18</v>
      </c>
      <c r="F12" s="60">
        <f>VLOOKUP($A12,'Return Data'!$B$7:$R$2292,11,0)</f>
        <v>-0.82210000000000005</v>
      </c>
      <c r="G12" s="61">
        <f t="shared" si="1"/>
        <v>14</v>
      </c>
      <c r="H12" s="60">
        <f>VLOOKUP($A12,'Return Data'!$B$7:$R$2292,12,0)</f>
        <v>7.3064999999999998</v>
      </c>
      <c r="I12" s="61">
        <f t="shared" si="2"/>
        <v>21</v>
      </c>
      <c r="J12" s="60">
        <f>VLOOKUP($A12,'Return Data'!$B$7:$R$2292,13,0)</f>
        <v>-2.9937</v>
      </c>
      <c r="K12" s="61">
        <f t="shared" si="3"/>
        <v>18</v>
      </c>
      <c r="L12" s="60">
        <f>VLOOKUP($A12,'Return Data'!$B$7:$R$2292,17,0)</f>
        <v>8.5630000000000006</v>
      </c>
      <c r="M12" s="61">
        <f t="shared" si="4"/>
        <v>17</v>
      </c>
      <c r="N12" s="60">
        <f>VLOOKUP($A12,'Return Data'!$B$7:$R$2292,14,0)</f>
        <v>23.774799999999999</v>
      </c>
      <c r="O12" s="61">
        <f t="shared" si="5"/>
        <v>20</v>
      </c>
      <c r="P12" s="60">
        <f>VLOOKUP($A12,'Return Data'!$B$7:$R$2292,15,0)</f>
        <v>12.349399999999999</v>
      </c>
      <c r="Q12" s="61">
        <f t="shared" si="6"/>
        <v>8</v>
      </c>
      <c r="R12" s="60">
        <f>VLOOKUP($A12,'Return Data'!$B$7:$R$2292,16,0)</f>
        <v>16.955500000000001</v>
      </c>
      <c r="S12" s="62">
        <f t="shared" si="7"/>
        <v>6</v>
      </c>
    </row>
    <row r="13" spans="1:20" x14ac:dyDescent="0.3">
      <c r="A13" s="94" t="s">
        <v>1623</v>
      </c>
      <c r="B13" s="59">
        <f>VLOOKUP($A13,'Return Data'!$B$7:$R$2292,3,0)</f>
        <v>45014</v>
      </c>
      <c r="C13" s="60">
        <f>VLOOKUP($A13,'Return Data'!$B$7:$R$2292,4,0)</f>
        <v>61.259</v>
      </c>
      <c r="D13" s="60">
        <f>VLOOKUP($A13,'Return Data'!$B$7:$R$2292,10,0)</f>
        <v>-4.7885999999999997</v>
      </c>
      <c r="E13" s="61">
        <f t="shared" si="0"/>
        <v>11</v>
      </c>
      <c r="F13" s="60">
        <f>VLOOKUP($A13,'Return Data'!$B$7:$R$2292,11,0)</f>
        <v>-1.4240999999999999</v>
      </c>
      <c r="G13" s="61">
        <f t="shared" si="1"/>
        <v>17</v>
      </c>
      <c r="H13" s="60">
        <f>VLOOKUP($A13,'Return Data'!$B$7:$R$2292,12,0)</f>
        <v>9.6730999999999998</v>
      </c>
      <c r="I13" s="61">
        <f t="shared" si="2"/>
        <v>12</v>
      </c>
      <c r="J13" s="60">
        <f>VLOOKUP($A13,'Return Data'!$B$7:$R$2292,13,0)</f>
        <v>-1.5239</v>
      </c>
      <c r="K13" s="61">
        <f t="shared" si="3"/>
        <v>13</v>
      </c>
      <c r="L13" s="60">
        <f>VLOOKUP($A13,'Return Data'!$B$7:$R$2292,17,0)</f>
        <v>6.4161999999999999</v>
      </c>
      <c r="M13" s="61">
        <f t="shared" si="4"/>
        <v>23</v>
      </c>
      <c r="N13" s="60">
        <f>VLOOKUP($A13,'Return Data'!$B$7:$R$2292,14,0)</f>
        <v>23.240200000000002</v>
      </c>
      <c r="O13" s="61">
        <f t="shared" si="5"/>
        <v>21</v>
      </c>
      <c r="P13" s="60">
        <f>VLOOKUP($A13,'Return Data'!$B$7:$R$2292,15,0)</f>
        <v>10.8483</v>
      </c>
      <c r="Q13" s="61">
        <f t="shared" si="6"/>
        <v>13</v>
      </c>
      <c r="R13" s="60">
        <f>VLOOKUP($A13,'Return Data'!$B$7:$R$2292,16,0)</f>
        <v>12.14</v>
      </c>
      <c r="S13" s="62">
        <f t="shared" si="7"/>
        <v>19</v>
      </c>
    </row>
    <row r="14" spans="1:20" x14ac:dyDescent="0.3">
      <c r="A14" s="102" t="s">
        <v>1549</v>
      </c>
      <c r="B14" s="59">
        <f>VLOOKUP($A14,'Return Data'!$B$7:$R$2292,3,0)</f>
        <v>45014</v>
      </c>
      <c r="C14" s="60">
        <f>VLOOKUP($A14,'Return Data'!$B$7:$R$2292,4,0)</f>
        <v>22.428999999999998</v>
      </c>
      <c r="D14" s="60">
        <f>VLOOKUP($A14,'Return Data'!$B$7:$R$2292,10,0)</f>
        <v>-4.3376000000000001</v>
      </c>
      <c r="E14" s="61">
        <f t="shared" si="0"/>
        <v>6</v>
      </c>
      <c r="F14" s="60">
        <f>VLOOKUP($A14,'Return Data'!$B$7:$R$2292,11,0)</f>
        <v>0.4793</v>
      </c>
      <c r="G14" s="61">
        <f t="shared" si="1"/>
        <v>7</v>
      </c>
      <c r="H14" s="60">
        <f>VLOOKUP($A14,'Return Data'!$B$7:$R$2292,12,0)</f>
        <v>9.6773000000000007</v>
      </c>
      <c r="I14" s="61">
        <f t="shared" si="2"/>
        <v>11</v>
      </c>
      <c r="J14" s="60">
        <f>VLOOKUP($A14,'Return Data'!$B$7:$R$2292,13,0)</f>
        <v>-0.96260000000000001</v>
      </c>
      <c r="K14" s="61">
        <f t="shared" si="3"/>
        <v>11</v>
      </c>
      <c r="L14" s="60">
        <f>VLOOKUP($A14,'Return Data'!$B$7:$R$2292,17,0)</f>
        <v>10.1655</v>
      </c>
      <c r="M14" s="61">
        <f t="shared" si="4"/>
        <v>13</v>
      </c>
      <c r="N14" s="60">
        <f>VLOOKUP($A14,'Return Data'!$B$7:$R$2292,14,0)</f>
        <v>26.460899999999999</v>
      </c>
      <c r="O14" s="61">
        <f t="shared" si="5"/>
        <v>12</v>
      </c>
      <c r="P14" s="60">
        <f>VLOOKUP($A14,'Return Data'!$B$7:$R$2292,15,0)</f>
        <v>10.0085</v>
      </c>
      <c r="Q14" s="61">
        <f t="shared" si="6"/>
        <v>17</v>
      </c>
      <c r="R14" s="60">
        <f>VLOOKUP($A14,'Return Data'!$B$7:$R$2292,16,0)</f>
        <v>10.4145</v>
      </c>
      <c r="S14" s="62">
        <f t="shared" si="7"/>
        <v>22</v>
      </c>
    </row>
    <row r="15" spans="1:20" x14ac:dyDescent="0.3">
      <c r="A15" s="58" t="s">
        <v>1553</v>
      </c>
      <c r="B15" s="59">
        <f>VLOOKUP($A15,'Return Data'!$B$7:$R$2292,3,0)</f>
        <v>45014</v>
      </c>
      <c r="C15" s="60">
        <f>VLOOKUP($A15,'Return Data'!$B$7:$R$2292,4,0)</f>
        <v>951.34799999999996</v>
      </c>
      <c r="D15" s="60">
        <f>VLOOKUP($A15,'Return Data'!$B$7:$R$2292,10,0)</f>
        <v>-6.3598999999999997</v>
      </c>
      <c r="E15" s="61">
        <f t="shared" si="0"/>
        <v>23</v>
      </c>
      <c r="F15" s="60">
        <f>VLOOKUP($A15,'Return Data'!$B$7:$R$2292,11,0)</f>
        <v>0.30099999999999999</v>
      </c>
      <c r="G15" s="61">
        <f t="shared" si="1"/>
        <v>9</v>
      </c>
      <c r="H15" s="60">
        <f>VLOOKUP($A15,'Return Data'!$B$7:$R$2292,12,0)</f>
        <v>10.5444</v>
      </c>
      <c r="I15" s="61">
        <f t="shared" si="2"/>
        <v>7</v>
      </c>
      <c r="J15" s="60">
        <f>VLOOKUP($A15,'Return Data'!$B$7:$R$2292,13,0)</f>
        <v>1.4984999999999999</v>
      </c>
      <c r="K15" s="61">
        <f t="shared" si="3"/>
        <v>7</v>
      </c>
      <c r="L15" s="60">
        <f>VLOOKUP($A15,'Return Data'!$B$7:$R$2292,17,0)</f>
        <v>11.785299999999999</v>
      </c>
      <c r="M15" s="61">
        <f t="shared" si="4"/>
        <v>9</v>
      </c>
      <c r="N15" s="60">
        <f>VLOOKUP($A15,'Return Data'!$B$7:$R$2292,14,0)</f>
        <v>31.848800000000001</v>
      </c>
      <c r="O15" s="61">
        <f t="shared" si="5"/>
        <v>6</v>
      </c>
      <c r="P15" s="60">
        <f>VLOOKUP($A15,'Return Data'!$B$7:$R$2292,15,0)</f>
        <v>11.032299999999999</v>
      </c>
      <c r="Q15" s="61">
        <f t="shared" si="6"/>
        <v>12</v>
      </c>
      <c r="R15" s="60">
        <f>VLOOKUP($A15,'Return Data'!$B$7:$R$2292,16,0)</f>
        <v>17.3218</v>
      </c>
      <c r="S15" s="62">
        <f t="shared" si="7"/>
        <v>5</v>
      </c>
    </row>
    <row r="16" spans="1:20" x14ac:dyDescent="0.3">
      <c r="A16" s="58" t="s">
        <v>1555</v>
      </c>
      <c r="B16" s="59">
        <f>VLOOKUP($A16,'Return Data'!$B$7:$R$2292,3,0)</f>
        <v>45014</v>
      </c>
      <c r="C16" s="60">
        <f>VLOOKUP($A16,'Return Data'!$B$7:$R$2292,4,0)</f>
        <v>1106.0920000000001</v>
      </c>
      <c r="D16" s="60">
        <f>VLOOKUP($A16,'Return Data'!$B$7:$R$2292,10,0)</f>
        <v>-4.5221999999999998</v>
      </c>
      <c r="E16" s="61">
        <f t="shared" si="0"/>
        <v>8</v>
      </c>
      <c r="F16" s="60">
        <f>VLOOKUP($A16,'Return Data'!$B$7:$R$2292,11,0)</f>
        <v>5.0434000000000001</v>
      </c>
      <c r="G16" s="61">
        <f t="shared" si="1"/>
        <v>1</v>
      </c>
      <c r="H16" s="60">
        <f>VLOOKUP($A16,'Return Data'!$B$7:$R$2292,12,0)</f>
        <v>15.261100000000001</v>
      </c>
      <c r="I16" s="61">
        <f t="shared" si="2"/>
        <v>2</v>
      </c>
      <c r="J16" s="60">
        <f>VLOOKUP($A16,'Return Data'!$B$7:$R$2292,13,0)</f>
        <v>10.1305</v>
      </c>
      <c r="K16" s="61">
        <f t="shared" si="3"/>
        <v>1</v>
      </c>
      <c r="L16" s="60">
        <f>VLOOKUP($A16,'Return Data'!$B$7:$R$2292,17,0)</f>
        <v>18.405799999999999</v>
      </c>
      <c r="M16" s="61">
        <f t="shared" si="4"/>
        <v>2</v>
      </c>
      <c r="N16" s="60">
        <f>VLOOKUP($A16,'Return Data'!$B$7:$R$2292,14,0)</f>
        <v>34.718499999999999</v>
      </c>
      <c r="O16" s="61">
        <f t="shared" si="5"/>
        <v>3</v>
      </c>
      <c r="P16" s="60">
        <f>VLOOKUP($A16,'Return Data'!$B$7:$R$2292,15,0)</f>
        <v>13.317600000000001</v>
      </c>
      <c r="Q16" s="61">
        <f t="shared" si="6"/>
        <v>5</v>
      </c>
      <c r="R16" s="60">
        <f>VLOOKUP($A16,'Return Data'!$B$7:$R$2292,16,0)</f>
        <v>18.121099999999998</v>
      </c>
      <c r="S16" s="62">
        <f t="shared" si="7"/>
        <v>3</v>
      </c>
    </row>
    <row r="17" spans="1:19" x14ac:dyDescent="0.3">
      <c r="A17" s="94" t="s">
        <v>1982</v>
      </c>
      <c r="B17" s="59">
        <f>VLOOKUP($A17,'Return Data'!$B$7:$R$2292,3,0)</f>
        <v>45014</v>
      </c>
      <c r="C17" s="60">
        <f>VLOOKUP($A17,'Return Data'!$B$7:$R$2292,4,0)</f>
        <v>125.8698</v>
      </c>
      <c r="D17" s="60">
        <f>VLOOKUP($A17,'Return Data'!$B$7:$R$2292,10,0)</f>
        <v>-2.8755000000000002</v>
      </c>
      <c r="E17" s="61">
        <f t="shared" si="0"/>
        <v>2</v>
      </c>
      <c r="F17" s="60">
        <f>VLOOKUP($A17,'Return Data'!$B$7:$R$2292,11,0)</f>
        <v>1.992</v>
      </c>
      <c r="G17" s="61">
        <f t="shared" si="1"/>
        <v>4</v>
      </c>
      <c r="H17" s="60">
        <f>VLOOKUP($A17,'Return Data'!$B$7:$R$2292,12,0)</f>
        <v>10.4414</v>
      </c>
      <c r="I17" s="61">
        <f t="shared" si="2"/>
        <v>8</v>
      </c>
      <c r="J17" s="60">
        <f>VLOOKUP($A17,'Return Data'!$B$7:$R$2292,13,0)</f>
        <v>-2.7117</v>
      </c>
      <c r="K17" s="61">
        <f t="shared" si="3"/>
        <v>16</v>
      </c>
      <c r="L17" s="60">
        <f>VLOOKUP($A17,'Return Data'!$B$7:$R$2292,17,0)</f>
        <v>9.0768000000000004</v>
      </c>
      <c r="M17" s="61">
        <f t="shared" si="4"/>
        <v>16</v>
      </c>
      <c r="N17" s="60">
        <f>VLOOKUP($A17,'Return Data'!$B$7:$R$2292,14,0)</f>
        <v>25.540199999999999</v>
      </c>
      <c r="O17" s="61">
        <f t="shared" si="5"/>
        <v>14</v>
      </c>
      <c r="P17" s="60">
        <f>VLOOKUP($A17,'Return Data'!$B$7:$R$2292,15,0)</f>
        <v>8.2195</v>
      </c>
      <c r="Q17" s="61">
        <f t="shared" si="6"/>
        <v>22</v>
      </c>
      <c r="R17" s="60">
        <f>VLOOKUP($A17,'Return Data'!$B$7:$R$2292,16,0)</f>
        <v>14.1761</v>
      </c>
      <c r="S17" s="62">
        <f t="shared" si="7"/>
        <v>12</v>
      </c>
    </row>
    <row r="18" spans="1:19" x14ac:dyDescent="0.3">
      <c r="A18" s="58" t="s">
        <v>1112</v>
      </c>
      <c r="B18" s="59">
        <f>VLOOKUP($A18,'Return Data'!$B$7:$R$2292,3,0)</f>
        <v>45014</v>
      </c>
      <c r="C18" s="60">
        <f>VLOOKUP($A18,'Return Data'!$B$7:$R$2292,4,0)</f>
        <v>448.95</v>
      </c>
      <c r="D18" s="60">
        <f>VLOOKUP($A18,'Return Data'!$B$7:$R$2292,10,0)</f>
        <v>-3.8197999999999999</v>
      </c>
      <c r="E18" s="61">
        <f t="shared" si="0"/>
        <v>4</v>
      </c>
      <c r="F18" s="60">
        <f>VLOOKUP($A18,'Return Data'!$B$7:$R$2292,11,0)</f>
        <v>1.3796999999999999</v>
      </c>
      <c r="G18" s="61">
        <f t="shared" si="1"/>
        <v>6</v>
      </c>
      <c r="H18" s="60">
        <f>VLOOKUP($A18,'Return Data'!$B$7:$R$2292,12,0)</f>
        <v>10.873799999999999</v>
      </c>
      <c r="I18" s="61">
        <f t="shared" si="2"/>
        <v>5</v>
      </c>
      <c r="J18" s="60">
        <f>VLOOKUP($A18,'Return Data'!$B$7:$R$2292,13,0)</f>
        <v>3.2115999999999998</v>
      </c>
      <c r="K18" s="61">
        <f t="shared" si="3"/>
        <v>5</v>
      </c>
      <c r="L18" s="60">
        <f>VLOOKUP($A18,'Return Data'!$B$7:$R$2292,17,0)</f>
        <v>12.497299999999999</v>
      </c>
      <c r="M18" s="61">
        <f t="shared" si="4"/>
        <v>8</v>
      </c>
      <c r="N18" s="60">
        <f>VLOOKUP($A18,'Return Data'!$B$7:$R$2292,14,0)</f>
        <v>29.7242</v>
      </c>
      <c r="O18" s="61">
        <f t="shared" si="5"/>
        <v>8</v>
      </c>
      <c r="P18" s="60">
        <f>VLOOKUP($A18,'Return Data'!$B$7:$R$2292,15,0)</f>
        <v>10.759</v>
      </c>
      <c r="Q18" s="61">
        <f t="shared" si="6"/>
        <v>14</v>
      </c>
      <c r="R18" s="60">
        <f>VLOOKUP($A18,'Return Data'!$B$7:$R$2292,16,0)</f>
        <v>14.2753</v>
      </c>
      <c r="S18" s="62">
        <f t="shared" si="7"/>
        <v>11</v>
      </c>
    </row>
    <row r="19" spans="1:19" x14ac:dyDescent="0.3">
      <c r="A19" s="58" t="s">
        <v>1557</v>
      </c>
      <c r="B19" s="59">
        <f>VLOOKUP($A19,'Return Data'!$B$7:$R$2292,3,0)</f>
        <v>45014</v>
      </c>
      <c r="C19" s="60">
        <f>VLOOKUP($A19,'Return Data'!$B$7:$R$2292,4,0)</f>
        <v>32.92</v>
      </c>
      <c r="D19" s="60">
        <f>VLOOKUP($A19,'Return Data'!$B$7:$R$2292,10,0)</f>
        <v>-5.6193</v>
      </c>
      <c r="E19" s="61">
        <f t="shared" si="0"/>
        <v>19</v>
      </c>
      <c r="F19" s="60">
        <f>VLOOKUP($A19,'Return Data'!$B$7:$R$2292,11,0)</f>
        <v>-3.7145000000000001</v>
      </c>
      <c r="G19" s="61">
        <f t="shared" si="1"/>
        <v>23</v>
      </c>
      <c r="H19" s="60">
        <f>VLOOKUP($A19,'Return Data'!$B$7:$R$2292,12,0)</f>
        <v>7.9344000000000001</v>
      </c>
      <c r="I19" s="61">
        <f t="shared" si="2"/>
        <v>17</v>
      </c>
      <c r="J19" s="60">
        <f>VLOOKUP($A19,'Return Data'!$B$7:$R$2292,13,0)</f>
        <v>-3.6863999999999999</v>
      </c>
      <c r="K19" s="61">
        <f t="shared" si="3"/>
        <v>21</v>
      </c>
      <c r="L19" s="60">
        <f>VLOOKUP($A19,'Return Data'!$B$7:$R$2292,17,0)</f>
        <v>11.3238</v>
      </c>
      <c r="M19" s="61">
        <f t="shared" si="4"/>
        <v>10</v>
      </c>
      <c r="N19" s="60">
        <f>VLOOKUP($A19,'Return Data'!$B$7:$R$2292,14,0)</f>
        <v>24.9863</v>
      </c>
      <c r="O19" s="61">
        <f t="shared" si="5"/>
        <v>17</v>
      </c>
      <c r="P19" s="60">
        <f>VLOOKUP($A19,'Return Data'!$B$7:$R$2292,15,0)</f>
        <v>9.8074999999999992</v>
      </c>
      <c r="Q19" s="61">
        <f t="shared" si="6"/>
        <v>18</v>
      </c>
      <c r="R19" s="60">
        <f>VLOOKUP($A19,'Return Data'!$B$7:$R$2292,16,0)</f>
        <v>14.141400000000001</v>
      </c>
      <c r="S19" s="62">
        <f t="shared" si="7"/>
        <v>13</v>
      </c>
    </row>
    <row r="20" spans="1:19" x14ac:dyDescent="0.3">
      <c r="A20" s="58" t="s">
        <v>1115</v>
      </c>
      <c r="B20" s="59">
        <f>VLOOKUP($A20,'Return Data'!$B$7:$R$2292,3,0)</f>
        <v>45014</v>
      </c>
      <c r="C20" s="60">
        <f>VLOOKUP($A20,'Return Data'!$B$7:$R$2292,4,0)</f>
        <v>75.08</v>
      </c>
      <c r="D20" s="60">
        <f>VLOOKUP($A20,'Return Data'!$B$7:$R$2292,10,0)</f>
        <v>-5.1540999999999997</v>
      </c>
      <c r="E20" s="61">
        <f t="shared" si="0"/>
        <v>14</v>
      </c>
      <c r="F20" s="60">
        <f>VLOOKUP($A20,'Return Data'!$B$7:$R$2292,11,0)</f>
        <v>-1.8947000000000001</v>
      </c>
      <c r="G20" s="61">
        <f t="shared" si="1"/>
        <v>19</v>
      </c>
      <c r="H20" s="60">
        <f>VLOOKUP($A20,'Return Data'!$B$7:$R$2292,12,0)</f>
        <v>9.8463999999999992</v>
      </c>
      <c r="I20" s="61">
        <f t="shared" si="2"/>
        <v>10</v>
      </c>
      <c r="J20" s="60">
        <f>VLOOKUP($A20,'Return Data'!$B$7:$R$2292,13,0)</f>
        <v>-0.5958</v>
      </c>
      <c r="K20" s="61">
        <f t="shared" si="3"/>
        <v>9</v>
      </c>
      <c r="L20" s="60">
        <f>VLOOKUP($A20,'Return Data'!$B$7:$R$2292,17,0)</f>
        <v>10.714600000000001</v>
      </c>
      <c r="M20" s="61">
        <f t="shared" si="4"/>
        <v>11</v>
      </c>
      <c r="N20" s="60">
        <f>VLOOKUP($A20,'Return Data'!$B$7:$R$2292,14,0)</f>
        <v>27.459700000000002</v>
      </c>
      <c r="O20" s="61">
        <f t="shared" si="5"/>
        <v>10</v>
      </c>
      <c r="P20" s="60">
        <f>VLOOKUP($A20,'Return Data'!$B$7:$R$2292,15,0)</f>
        <v>9.2579999999999991</v>
      </c>
      <c r="Q20" s="61">
        <f t="shared" si="6"/>
        <v>21</v>
      </c>
      <c r="R20" s="60">
        <f>VLOOKUP($A20,'Return Data'!$B$7:$R$2292,16,0)</f>
        <v>14.3428</v>
      </c>
      <c r="S20" s="62">
        <f t="shared" si="7"/>
        <v>10</v>
      </c>
    </row>
    <row r="21" spans="1:19" x14ac:dyDescent="0.3">
      <c r="A21" s="58" t="s">
        <v>1118</v>
      </c>
      <c r="B21" s="59">
        <f>VLOOKUP($A21,'Return Data'!$B$7:$R$2292,3,0)</f>
        <v>45014</v>
      </c>
      <c r="C21" s="60">
        <f>VLOOKUP($A21,'Return Data'!$B$7:$R$2292,4,0)</f>
        <v>13.4602</v>
      </c>
      <c r="D21" s="60">
        <f>VLOOKUP($A21,'Return Data'!$B$7:$R$2292,10,0)</f>
        <v>-4.4820000000000002</v>
      </c>
      <c r="E21" s="61">
        <f t="shared" si="0"/>
        <v>7</v>
      </c>
      <c r="F21" s="60">
        <f>VLOOKUP($A21,'Return Data'!$B$7:$R$2292,11,0)</f>
        <v>0.20019999999999999</v>
      </c>
      <c r="G21" s="61">
        <f t="shared" si="1"/>
        <v>10</v>
      </c>
      <c r="H21" s="60">
        <f>VLOOKUP($A21,'Return Data'!$B$7:$R$2292,12,0)</f>
        <v>10.3485</v>
      </c>
      <c r="I21" s="61">
        <f t="shared" si="2"/>
        <v>9</v>
      </c>
      <c r="J21" s="60">
        <f>VLOOKUP($A21,'Return Data'!$B$7:$R$2292,13,0)</f>
        <v>4.7436999999999996</v>
      </c>
      <c r="K21" s="61">
        <f t="shared" si="3"/>
        <v>3</v>
      </c>
      <c r="L21" s="60">
        <f>VLOOKUP($A21,'Return Data'!$B$7:$R$2292,17,0)</f>
        <v>3.3121</v>
      </c>
      <c r="M21" s="61">
        <f t="shared" si="4"/>
        <v>28</v>
      </c>
      <c r="N21" s="60">
        <f>VLOOKUP($A21,'Return Data'!$B$7:$R$2292,14,0)</f>
        <v>20.139299999999999</v>
      </c>
      <c r="O21" s="61">
        <f t="shared" si="5"/>
        <v>25</v>
      </c>
      <c r="P21" s="60"/>
      <c r="Q21" s="61"/>
      <c r="R21" s="60">
        <f>VLOOKUP($A21,'Return Data'!$B$7:$R$2292,16,0)</f>
        <v>7.9722999999999997</v>
      </c>
      <c r="S21" s="62">
        <f t="shared" si="7"/>
        <v>29</v>
      </c>
    </row>
    <row r="22" spans="1:19" x14ac:dyDescent="0.3">
      <c r="A22" s="58" t="s">
        <v>1878</v>
      </c>
      <c r="B22" s="59">
        <f>VLOOKUP($A22,'Return Data'!$B$7:$R$2292,3,0)</f>
        <v>45014</v>
      </c>
      <c r="C22" s="60">
        <f>VLOOKUP($A22,'Return Data'!$B$7:$R$2292,4,0)</f>
        <v>53.183</v>
      </c>
      <c r="D22" s="60">
        <f>VLOOKUP($A22,'Return Data'!$B$7:$R$2292,10,0)</f>
        <v>-4.8037999999999998</v>
      </c>
      <c r="E22" s="61">
        <f t="shared" si="0"/>
        <v>12</v>
      </c>
      <c r="F22" s="60">
        <f>VLOOKUP($A22,'Return Data'!$B$7:$R$2292,11,0)</f>
        <v>3.5432000000000001</v>
      </c>
      <c r="G22" s="61">
        <f t="shared" si="1"/>
        <v>3</v>
      </c>
      <c r="H22" s="60">
        <f>VLOOKUP($A22,'Return Data'!$B$7:$R$2292,12,0)</f>
        <v>12.678699999999999</v>
      </c>
      <c r="I22" s="61">
        <f t="shared" si="2"/>
        <v>3</v>
      </c>
      <c r="J22" s="60">
        <f>VLOOKUP($A22,'Return Data'!$B$7:$R$2292,13,0)</f>
        <v>4.6524000000000001</v>
      </c>
      <c r="K22" s="61">
        <f t="shared" si="3"/>
        <v>4</v>
      </c>
      <c r="L22" s="60">
        <f>VLOOKUP($A22,'Return Data'!$B$7:$R$2292,17,0)</f>
        <v>12.5547</v>
      </c>
      <c r="M22" s="61">
        <f t="shared" si="4"/>
        <v>7</v>
      </c>
      <c r="N22" s="60">
        <f>VLOOKUP($A22,'Return Data'!$B$7:$R$2292,14,0)</f>
        <v>26.339500000000001</v>
      </c>
      <c r="O22" s="61">
        <f t="shared" si="5"/>
        <v>13</v>
      </c>
      <c r="P22" s="60">
        <f>VLOOKUP($A22,'Return Data'!$B$7:$R$2292,15,0)</f>
        <v>12.609299999999999</v>
      </c>
      <c r="Q22" s="61">
        <f>RANK(P22,P$8:P$37,0)</f>
        <v>6</v>
      </c>
      <c r="R22" s="60">
        <f>VLOOKUP($A22,'Return Data'!$B$7:$R$2292,16,0)</f>
        <v>12.1973</v>
      </c>
      <c r="S22" s="62">
        <f t="shared" si="7"/>
        <v>18</v>
      </c>
    </row>
    <row r="23" spans="1:19" x14ac:dyDescent="0.3">
      <c r="A23" s="58" t="s">
        <v>1566</v>
      </c>
      <c r="B23" s="59">
        <f>VLOOKUP($A23,'Return Data'!$B$7:$R$2292,3,0)</f>
        <v>45014</v>
      </c>
      <c r="C23" s="60">
        <f>VLOOKUP($A23,'Return Data'!$B$7:$R$2292,4,0)</f>
        <v>52.149000000000001</v>
      </c>
      <c r="D23" s="60">
        <f>VLOOKUP($A23,'Return Data'!$B$7:$R$2292,10,0)</f>
        <v>-5.4055</v>
      </c>
      <c r="E23" s="61">
        <f t="shared" si="0"/>
        <v>17</v>
      </c>
      <c r="F23" s="60">
        <f>VLOOKUP($A23,'Return Data'!$B$7:$R$2292,11,0)</f>
        <v>1.6014999999999999</v>
      </c>
      <c r="G23" s="61">
        <f t="shared" si="1"/>
        <v>5</v>
      </c>
      <c r="H23" s="60">
        <f>VLOOKUP($A23,'Return Data'!$B$7:$R$2292,12,0)</f>
        <v>10.546099999999999</v>
      </c>
      <c r="I23" s="61">
        <f t="shared" si="2"/>
        <v>6</v>
      </c>
      <c r="J23" s="60">
        <f>VLOOKUP($A23,'Return Data'!$B$7:$R$2292,13,0)</f>
        <v>1.6034999999999999</v>
      </c>
      <c r="K23" s="61">
        <f t="shared" si="3"/>
        <v>6</v>
      </c>
      <c r="L23" s="60">
        <f>VLOOKUP($A23,'Return Data'!$B$7:$R$2292,17,0)</f>
        <v>8.5507000000000009</v>
      </c>
      <c r="M23" s="61">
        <f t="shared" si="4"/>
        <v>18</v>
      </c>
      <c r="N23" s="60">
        <f>VLOOKUP($A23,'Return Data'!$B$7:$R$2292,14,0)</f>
        <v>24.6829</v>
      </c>
      <c r="O23" s="61">
        <f t="shared" si="5"/>
        <v>18</v>
      </c>
      <c r="P23" s="60">
        <f>VLOOKUP($A23,'Return Data'!$B$7:$R$2292,15,0)</f>
        <v>10.3749</v>
      </c>
      <c r="Q23" s="61">
        <f>RANK(P23,P$8:P$37,0)</f>
        <v>16</v>
      </c>
      <c r="R23" s="60">
        <f>VLOOKUP($A23,'Return Data'!$B$7:$R$2292,16,0)</f>
        <v>12.9588</v>
      </c>
      <c r="S23" s="62">
        <f t="shared" si="7"/>
        <v>16</v>
      </c>
    </row>
    <row r="24" spans="1:19" x14ac:dyDescent="0.3">
      <c r="A24" s="58" t="s">
        <v>1756</v>
      </c>
      <c r="B24" s="59">
        <f>VLOOKUP($A24,'Return Data'!$B$7:$R$2292,3,0)</f>
        <v>45014</v>
      </c>
      <c r="C24" s="60">
        <f>VLOOKUP($A24,'Return Data'!$B$7:$R$2292,4,0)</f>
        <v>62.951099999999997</v>
      </c>
      <c r="D24" s="60">
        <f>VLOOKUP($A24,'Return Data'!$B$7:$R$2292,10,0)</f>
        <v>-4.0576999999999996</v>
      </c>
      <c r="E24" s="61">
        <f t="shared" si="0"/>
        <v>5</v>
      </c>
      <c r="F24" s="60">
        <f>VLOOKUP($A24,'Return Data'!$B$7:$R$2292,11,0)</f>
        <v>-2.6181999999999999</v>
      </c>
      <c r="G24" s="61">
        <f t="shared" si="1"/>
        <v>22</v>
      </c>
      <c r="H24" s="60">
        <f>VLOOKUP($A24,'Return Data'!$B$7:$R$2292,12,0)</f>
        <v>6.7666000000000004</v>
      </c>
      <c r="I24" s="61">
        <f t="shared" si="2"/>
        <v>24</v>
      </c>
      <c r="J24" s="60">
        <f>VLOOKUP($A24,'Return Data'!$B$7:$R$2292,13,0)</f>
        <v>-1.5771999999999999</v>
      </c>
      <c r="K24" s="61">
        <f t="shared" si="3"/>
        <v>14</v>
      </c>
      <c r="L24" s="60">
        <f>VLOOKUP($A24,'Return Data'!$B$7:$R$2292,17,0)</f>
        <v>5.6767000000000003</v>
      </c>
      <c r="M24" s="61">
        <f t="shared" si="4"/>
        <v>25</v>
      </c>
      <c r="N24" s="60">
        <f>VLOOKUP($A24,'Return Data'!$B$7:$R$2292,14,0)</f>
        <v>17.446400000000001</v>
      </c>
      <c r="O24" s="61">
        <f t="shared" si="5"/>
        <v>28</v>
      </c>
      <c r="P24" s="60">
        <f>VLOOKUP($A24,'Return Data'!$B$7:$R$2292,15,0)</f>
        <v>7.7645</v>
      </c>
      <c r="Q24" s="61">
        <f>RANK(P24,P$8:P$37,0)</f>
        <v>23</v>
      </c>
      <c r="R24" s="60">
        <f>VLOOKUP($A24,'Return Data'!$B$7:$R$2292,16,0)</f>
        <v>8.5330999999999992</v>
      </c>
      <c r="S24" s="62">
        <f t="shared" si="7"/>
        <v>28</v>
      </c>
    </row>
    <row r="25" spans="1:19" x14ac:dyDescent="0.3">
      <c r="A25" s="58" t="s">
        <v>2009</v>
      </c>
      <c r="B25" s="59">
        <f>VLOOKUP($A25,'Return Data'!$B$7:$R$2292,3,0)</f>
        <v>45014</v>
      </c>
      <c r="C25" s="60">
        <f>VLOOKUP($A25,'Return Data'!$B$7:$R$2292,4,0)</f>
        <v>19.796700000000001</v>
      </c>
      <c r="D25" s="60">
        <f>VLOOKUP($A25,'Return Data'!$B$7:$R$2292,10,0)</f>
        <v>-5.351</v>
      </c>
      <c r="E25" s="61">
        <f t="shared" si="0"/>
        <v>15</v>
      </c>
      <c r="F25" s="60">
        <f>VLOOKUP($A25,'Return Data'!$B$7:$R$2292,11,0)</f>
        <v>-1.599</v>
      </c>
      <c r="G25" s="61">
        <f t="shared" si="1"/>
        <v>18</v>
      </c>
      <c r="H25" s="60">
        <f>VLOOKUP($A25,'Return Data'!$B$7:$R$2292,12,0)</f>
        <v>9.234</v>
      </c>
      <c r="I25" s="61">
        <f t="shared" si="2"/>
        <v>13</v>
      </c>
      <c r="J25" s="60">
        <f>VLOOKUP($A25,'Return Data'!$B$7:$R$2292,13,0)</f>
        <v>-2.8831000000000002</v>
      </c>
      <c r="K25" s="61">
        <f t="shared" si="3"/>
        <v>17</v>
      </c>
      <c r="L25" s="60">
        <f>VLOOKUP($A25,'Return Data'!$B$7:$R$2292,17,0)</f>
        <v>14.1305</v>
      </c>
      <c r="M25" s="61">
        <f t="shared" si="4"/>
        <v>4</v>
      </c>
      <c r="N25" s="60">
        <f>VLOOKUP($A25,'Return Data'!$B$7:$R$2292,14,0)</f>
        <v>31.088799999999999</v>
      </c>
      <c r="O25" s="61">
        <f t="shared" si="5"/>
        <v>7</v>
      </c>
      <c r="P25" s="60">
        <f>VLOOKUP($A25,'Return Data'!$B$7:$R$2292,15,0)</f>
        <v>13.5481</v>
      </c>
      <c r="Q25" s="61">
        <f>RANK(P25,P$8:P$37,0)</f>
        <v>4</v>
      </c>
      <c r="R25" s="60">
        <f>VLOOKUP($A25,'Return Data'!$B$7:$R$2292,16,0)</f>
        <v>12.3049</v>
      </c>
      <c r="S25" s="62">
        <f t="shared" si="7"/>
        <v>17</v>
      </c>
    </row>
    <row r="26" spans="1:19" x14ac:dyDescent="0.3">
      <c r="A26" s="58" t="s">
        <v>1577</v>
      </c>
      <c r="B26" s="59">
        <f>VLOOKUP($A26,'Return Data'!$B$7:$R$2292,3,0)</f>
        <v>45014</v>
      </c>
      <c r="C26" s="60">
        <f>VLOOKUP($A26,'Return Data'!$B$7:$R$2292,4,0)</f>
        <v>30.832000000000001</v>
      </c>
      <c r="D26" s="60">
        <f>VLOOKUP($A26,'Return Data'!$B$7:$R$2292,10,0)</f>
        <v>-8.0089000000000006</v>
      </c>
      <c r="E26" s="61">
        <f t="shared" si="0"/>
        <v>28</v>
      </c>
      <c r="F26" s="60">
        <f>VLOOKUP($A26,'Return Data'!$B$7:$R$2292,11,0)</f>
        <v>-7.0591999999999997</v>
      </c>
      <c r="G26" s="61">
        <f t="shared" si="1"/>
        <v>29</v>
      </c>
      <c r="H26" s="60">
        <f>VLOOKUP($A26,'Return Data'!$B$7:$R$2292,12,0)</f>
        <v>3.6185</v>
      </c>
      <c r="I26" s="61">
        <f t="shared" si="2"/>
        <v>28</v>
      </c>
      <c r="J26" s="60">
        <f>VLOOKUP($A26,'Return Data'!$B$7:$R$2292,13,0)</f>
        <v>-3.2652000000000001</v>
      </c>
      <c r="K26" s="61">
        <f t="shared" si="3"/>
        <v>19</v>
      </c>
      <c r="L26" s="60">
        <f>VLOOKUP($A26,'Return Data'!$B$7:$R$2292,17,0)</f>
        <v>-0.40899999999999997</v>
      </c>
      <c r="M26" s="61">
        <f t="shared" si="4"/>
        <v>30</v>
      </c>
      <c r="N26" s="60">
        <f>VLOOKUP($A26,'Return Data'!$B$7:$R$2292,14,0)</f>
        <v>16.034800000000001</v>
      </c>
      <c r="O26" s="61">
        <f t="shared" si="5"/>
        <v>30</v>
      </c>
      <c r="P26" s="60">
        <f>VLOOKUP($A26,'Return Data'!$B$7:$R$2292,15,0)</f>
        <v>3.2244000000000002</v>
      </c>
      <c r="Q26" s="61">
        <f>RANK(P26,P$8:P$37,0)</f>
        <v>26</v>
      </c>
      <c r="R26" s="60">
        <f>VLOOKUP($A26,'Return Data'!$B$7:$R$2292,16,0)</f>
        <v>13.449</v>
      </c>
      <c r="S26" s="62">
        <f t="shared" si="7"/>
        <v>15</v>
      </c>
    </row>
    <row r="27" spans="1:19" x14ac:dyDescent="0.3">
      <c r="A27" s="58" t="s">
        <v>1742</v>
      </c>
      <c r="B27" s="59">
        <f>VLOOKUP($A27,'Return Data'!$B$7:$R$2292,3,0)</f>
        <v>45014</v>
      </c>
      <c r="C27" s="60">
        <f>VLOOKUP($A27,'Return Data'!$B$7:$R$2292,4,0)</f>
        <v>15.419600000000001</v>
      </c>
      <c r="D27" s="60">
        <f>VLOOKUP($A27,'Return Data'!$B$7:$R$2292,10,0)</f>
        <v>-5.4005999999999998</v>
      </c>
      <c r="E27" s="61">
        <f t="shared" si="0"/>
        <v>16</v>
      </c>
      <c r="F27" s="60">
        <f>VLOOKUP($A27,'Return Data'!$B$7:$R$2292,11,0)</f>
        <v>-0.42880000000000001</v>
      </c>
      <c r="G27" s="61">
        <f t="shared" si="1"/>
        <v>12</v>
      </c>
      <c r="H27" s="60">
        <f>VLOOKUP($A27,'Return Data'!$B$7:$R$2292,12,0)</f>
        <v>8.6094000000000008</v>
      </c>
      <c r="I27" s="61">
        <f t="shared" si="2"/>
        <v>15</v>
      </c>
      <c r="J27" s="60">
        <f>VLOOKUP($A27,'Return Data'!$B$7:$R$2292,13,0)</f>
        <v>-0.55979999999999996</v>
      </c>
      <c r="K27" s="61">
        <f t="shared" si="3"/>
        <v>8</v>
      </c>
      <c r="L27" s="60">
        <f>VLOOKUP($A27,'Return Data'!$B$7:$R$2292,17,0)</f>
        <v>10.1534</v>
      </c>
      <c r="M27" s="61">
        <f t="shared" si="4"/>
        <v>14</v>
      </c>
      <c r="N27" s="60">
        <f>VLOOKUP($A27,'Return Data'!$B$7:$R$2292,14,0)</f>
        <v>24.1724</v>
      </c>
      <c r="O27" s="61">
        <f t="shared" si="5"/>
        <v>19</v>
      </c>
      <c r="P27" s="60"/>
      <c r="Q27" s="61"/>
      <c r="R27" s="60">
        <f>VLOOKUP($A27,'Return Data'!$B$7:$R$2292,16,0)</f>
        <v>9.6019000000000005</v>
      </c>
      <c r="S27" s="62">
        <f t="shared" si="7"/>
        <v>25</v>
      </c>
    </row>
    <row r="28" spans="1:19" x14ac:dyDescent="0.3">
      <c r="A28" s="58" t="s">
        <v>1119</v>
      </c>
      <c r="B28" s="59">
        <f>VLOOKUP($A28,'Return Data'!$B$7:$R$2292,3,0)</f>
        <v>45014</v>
      </c>
      <c r="C28" s="60">
        <f>VLOOKUP($A28,'Return Data'!$B$7:$R$2292,4,0)</f>
        <v>160.7516</v>
      </c>
      <c r="D28" s="60">
        <f>VLOOKUP($A28,'Return Data'!$B$7:$R$2292,10,0)</f>
        <v>-3.1225000000000001</v>
      </c>
      <c r="E28" s="61">
        <f t="shared" si="0"/>
        <v>3</v>
      </c>
      <c r="F28" s="60">
        <f>VLOOKUP($A28,'Return Data'!$B$7:$R$2292,11,0)</f>
        <v>0.47349999999999998</v>
      </c>
      <c r="G28" s="61">
        <f t="shared" si="1"/>
        <v>8</v>
      </c>
      <c r="H28" s="60">
        <f>VLOOKUP($A28,'Return Data'!$B$7:$R$2292,12,0)</f>
        <v>15.8855</v>
      </c>
      <c r="I28" s="61">
        <f t="shared" si="2"/>
        <v>1</v>
      </c>
      <c r="J28" s="60">
        <f>VLOOKUP($A28,'Return Data'!$B$7:$R$2292,13,0)</f>
        <v>7.5228000000000002</v>
      </c>
      <c r="K28" s="61">
        <f t="shared" si="3"/>
        <v>2</v>
      </c>
      <c r="L28" s="60">
        <f>VLOOKUP($A28,'Return Data'!$B$7:$R$2292,17,0)</f>
        <v>20.2042</v>
      </c>
      <c r="M28" s="61">
        <f t="shared" si="4"/>
        <v>1</v>
      </c>
      <c r="N28" s="60">
        <f>VLOOKUP($A28,'Return Data'!$B$7:$R$2292,14,0)</f>
        <v>35.228499999999997</v>
      </c>
      <c r="O28" s="61">
        <f t="shared" si="5"/>
        <v>2</v>
      </c>
      <c r="P28" s="60">
        <f>VLOOKUP($A28,'Return Data'!$B$7:$R$2292,15,0)</f>
        <v>12.360900000000001</v>
      </c>
      <c r="Q28" s="61">
        <f>RANK(P28,P$8:P$37,0)</f>
        <v>7</v>
      </c>
      <c r="R28" s="60">
        <f>VLOOKUP($A28,'Return Data'!$B$7:$R$2292,16,0)</f>
        <v>16.669599999999999</v>
      </c>
      <c r="S28" s="62">
        <f t="shared" si="7"/>
        <v>7</v>
      </c>
    </row>
    <row r="29" spans="1:19" x14ac:dyDescent="0.3">
      <c r="A29" s="58" t="s">
        <v>1540</v>
      </c>
      <c r="B29" s="59">
        <f>VLOOKUP($A29,'Return Data'!$B$7:$R$2292,3,0)</f>
        <v>45014</v>
      </c>
      <c r="C29" s="60">
        <f>VLOOKUP($A29,'Return Data'!$B$7:$R$2292,4,0)</f>
        <v>48.860399999999998</v>
      </c>
      <c r="D29" s="60">
        <f>VLOOKUP($A29,'Return Data'!$B$7:$R$2292,10,0)</f>
        <v>2.4497</v>
      </c>
      <c r="E29" s="61">
        <f t="shared" si="0"/>
        <v>1</v>
      </c>
      <c r="F29" s="60">
        <f>VLOOKUP($A29,'Return Data'!$B$7:$R$2292,11,0)</f>
        <v>4.8524000000000003</v>
      </c>
      <c r="G29" s="61">
        <f t="shared" si="1"/>
        <v>2</v>
      </c>
      <c r="H29" s="60">
        <f>VLOOKUP($A29,'Return Data'!$B$7:$R$2292,12,0)</f>
        <v>11.324400000000001</v>
      </c>
      <c r="I29" s="61">
        <f t="shared" si="2"/>
        <v>4</v>
      </c>
      <c r="J29" s="60">
        <f>VLOOKUP($A29,'Return Data'!$B$7:$R$2292,13,0)</f>
        <v>-0.77090000000000003</v>
      </c>
      <c r="K29" s="61">
        <f t="shared" si="3"/>
        <v>10</v>
      </c>
      <c r="L29" s="60">
        <f>VLOOKUP($A29,'Return Data'!$B$7:$R$2292,17,0)</f>
        <v>14.028499999999999</v>
      </c>
      <c r="M29" s="61">
        <f t="shared" si="4"/>
        <v>5</v>
      </c>
      <c r="N29" s="60">
        <f>VLOOKUP($A29,'Return Data'!$B$7:$R$2292,14,0)</f>
        <v>32.434899999999999</v>
      </c>
      <c r="O29" s="61">
        <f t="shared" si="5"/>
        <v>5</v>
      </c>
      <c r="P29" s="60">
        <f>VLOOKUP($A29,'Return Data'!$B$7:$R$2292,15,0)</f>
        <v>16.911000000000001</v>
      </c>
      <c r="Q29" s="61">
        <f>RANK(P29,P$8:P$37,0)</f>
        <v>2</v>
      </c>
      <c r="R29" s="60">
        <f>VLOOKUP($A29,'Return Data'!$B$7:$R$2292,16,0)</f>
        <v>17.492999999999999</v>
      </c>
      <c r="S29" s="62">
        <f t="shared" si="7"/>
        <v>4</v>
      </c>
    </row>
    <row r="30" spans="1:19" x14ac:dyDescent="0.3">
      <c r="A30" s="58" t="s">
        <v>1569</v>
      </c>
      <c r="B30" s="59">
        <f>VLOOKUP($A30,'Return Data'!$B$7:$R$2292,3,0)</f>
        <v>45014</v>
      </c>
      <c r="C30" s="60">
        <f>VLOOKUP($A30,'Return Data'!$B$7:$R$2292,4,0)</f>
        <v>24.26</v>
      </c>
      <c r="D30" s="60">
        <f>VLOOKUP($A30,'Return Data'!$B$7:$R$2292,10,0)</f>
        <v>-4.7507000000000001</v>
      </c>
      <c r="E30" s="61">
        <f t="shared" si="0"/>
        <v>10</v>
      </c>
      <c r="F30" s="60">
        <f>VLOOKUP($A30,'Return Data'!$B$7:$R$2292,11,0)</f>
        <v>-0.93920000000000003</v>
      </c>
      <c r="G30" s="61">
        <f t="shared" si="1"/>
        <v>15</v>
      </c>
      <c r="H30" s="60">
        <f>VLOOKUP($A30,'Return Data'!$B$7:$R$2292,12,0)</f>
        <v>7.3451000000000004</v>
      </c>
      <c r="I30" s="61">
        <f t="shared" si="2"/>
        <v>20</v>
      </c>
      <c r="J30" s="60">
        <f>VLOOKUP($A30,'Return Data'!$B$7:$R$2292,13,0)</f>
        <v>-4.7133000000000003</v>
      </c>
      <c r="K30" s="61">
        <f t="shared" si="3"/>
        <v>25</v>
      </c>
      <c r="L30" s="60">
        <f>VLOOKUP($A30,'Return Data'!$B$7:$R$2292,17,0)</f>
        <v>10.1751</v>
      </c>
      <c r="M30" s="61">
        <f t="shared" si="4"/>
        <v>12</v>
      </c>
      <c r="N30" s="60">
        <f>VLOOKUP($A30,'Return Data'!$B$7:$R$2292,14,0)</f>
        <v>32.682299999999998</v>
      </c>
      <c r="O30" s="61">
        <f t="shared" si="5"/>
        <v>4</v>
      </c>
      <c r="P30" s="60">
        <f>VLOOKUP($A30,'Return Data'!$B$7:$R$2292,15,0)</f>
        <v>13.607699999999999</v>
      </c>
      <c r="Q30" s="61">
        <f>RANK(P30,P$8:P$37,0)</f>
        <v>3</v>
      </c>
      <c r="R30" s="60">
        <f>VLOOKUP($A30,'Return Data'!$B$7:$R$2292,16,0)</f>
        <v>11.601599999999999</v>
      </c>
      <c r="S30" s="62">
        <f t="shared" si="7"/>
        <v>21</v>
      </c>
    </row>
    <row r="31" spans="1:19" x14ac:dyDescent="0.3">
      <c r="A31" s="58" t="s">
        <v>1121</v>
      </c>
      <c r="B31" s="59">
        <f>VLOOKUP($A31,'Return Data'!$B$7:$R$2292,3,0)</f>
        <v>45014</v>
      </c>
      <c r="C31" s="60">
        <f>VLOOKUP($A31,'Return Data'!$B$7:$R$2292,4,0)</f>
        <v>405.68889999999999</v>
      </c>
      <c r="D31" s="60">
        <f>VLOOKUP($A31,'Return Data'!$B$7:$R$2292,10,0)</f>
        <v>-11.1473</v>
      </c>
      <c r="E31" s="61">
        <f t="shared" si="0"/>
        <v>30</v>
      </c>
      <c r="F31" s="60">
        <f>VLOOKUP($A31,'Return Data'!$B$7:$R$2292,11,0)</f>
        <v>-5.3586</v>
      </c>
      <c r="G31" s="61">
        <f t="shared" si="1"/>
        <v>26</v>
      </c>
      <c r="H31" s="60">
        <f>VLOOKUP($A31,'Return Data'!$B$7:$R$2292,12,0)</f>
        <v>8.2423999999999999</v>
      </c>
      <c r="I31" s="61">
        <f t="shared" si="2"/>
        <v>16</v>
      </c>
      <c r="J31" s="60">
        <f>VLOOKUP($A31,'Return Data'!$B$7:$R$2292,13,0)</f>
        <v>-3.6720999999999999</v>
      </c>
      <c r="K31" s="61">
        <f t="shared" si="3"/>
        <v>20</v>
      </c>
      <c r="L31" s="60">
        <f>VLOOKUP($A31,'Return Data'!$B$7:$R$2292,17,0)</f>
        <v>17.071200000000001</v>
      </c>
      <c r="M31" s="61">
        <f t="shared" si="4"/>
        <v>3</v>
      </c>
      <c r="N31" s="60">
        <f>VLOOKUP($A31,'Return Data'!$B$7:$R$2292,14,0)</f>
        <v>44.689300000000003</v>
      </c>
      <c r="O31" s="61">
        <f t="shared" si="5"/>
        <v>1</v>
      </c>
      <c r="P31" s="60">
        <f>VLOOKUP($A31,'Return Data'!$B$7:$R$2292,15,0)</f>
        <v>18.372800000000002</v>
      </c>
      <c r="Q31" s="61">
        <f>RANK(P31,P$8:P$37,0)</f>
        <v>1</v>
      </c>
      <c r="R31" s="60">
        <f>VLOOKUP($A31,'Return Data'!$B$7:$R$2292,16,0)</f>
        <v>18.296700000000001</v>
      </c>
      <c r="S31" s="62">
        <f t="shared" si="7"/>
        <v>2</v>
      </c>
    </row>
    <row r="32" spans="1:19" x14ac:dyDescent="0.3">
      <c r="A32" s="58" t="s">
        <v>1571</v>
      </c>
      <c r="B32" s="59">
        <f>VLOOKUP($A32,'Return Data'!$B$7:$R$2292,3,0)</f>
        <v>45014</v>
      </c>
      <c r="C32" s="60">
        <f>VLOOKUP($A32,'Return Data'!$B$7:$R$2292,4,0)</f>
        <v>72.811999999999998</v>
      </c>
      <c r="D32" s="60">
        <f>VLOOKUP($A32,'Return Data'!$B$7:$R$2292,10,0)</f>
        <v>-4.8807</v>
      </c>
      <c r="E32" s="61">
        <f t="shared" si="0"/>
        <v>13</v>
      </c>
      <c r="F32" s="60">
        <f>VLOOKUP($A32,'Return Data'!$B$7:$R$2292,11,0)</f>
        <v>-1.1208</v>
      </c>
      <c r="G32" s="61">
        <f t="shared" si="1"/>
        <v>16</v>
      </c>
      <c r="H32" s="60">
        <f>VLOOKUP($A32,'Return Data'!$B$7:$R$2292,12,0)</f>
        <v>6.0274000000000001</v>
      </c>
      <c r="I32" s="61">
        <f t="shared" si="2"/>
        <v>25</v>
      </c>
      <c r="J32" s="60">
        <f>VLOOKUP($A32,'Return Data'!$B$7:$R$2292,13,0)</f>
        <v>-3.9035000000000002</v>
      </c>
      <c r="K32" s="61">
        <f t="shared" si="3"/>
        <v>22</v>
      </c>
      <c r="L32" s="60">
        <f>VLOOKUP($A32,'Return Data'!$B$7:$R$2292,17,0)</f>
        <v>8.3391999999999999</v>
      </c>
      <c r="M32" s="61">
        <f t="shared" si="4"/>
        <v>19</v>
      </c>
      <c r="N32" s="60">
        <f>VLOOKUP($A32,'Return Data'!$B$7:$R$2292,14,0)</f>
        <v>25.422899999999998</v>
      </c>
      <c r="O32" s="61">
        <f t="shared" si="5"/>
        <v>16</v>
      </c>
      <c r="P32" s="60">
        <f>VLOOKUP($A32,'Return Data'!$B$7:$R$2292,15,0)</f>
        <v>9.6295999999999999</v>
      </c>
      <c r="Q32" s="61">
        <f>RANK(P32,P$8:P$37,0)</f>
        <v>19</v>
      </c>
      <c r="R32" s="60">
        <f>VLOOKUP($A32,'Return Data'!$B$7:$R$2292,16,0)</f>
        <v>11.9823</v>
      </c>
      <c r="S32" s="62">
        <f t="shared" si="7"/>
        <v>20</v>
      </c>
    </row>
    <row r="33" spans="1:19" x14ac:dyDescent="0.3">
      <c r="A33" s="58" t="s">
        <v>1573</v>
      </c>
      <c r="B33" s="59">
        <f>VLOOKUP($A33,'Return Data'!$B$7:$R$2292,3,0)</f>
        <v>45014</v>
      </c>
      <c r="C33" s="60">
        <f>VLOOKUP($A33,'Return Data'!$B$7:$R$2292,4,0)</f>
        <v>14.082100000000001</v>
      </c>
      <c r="D33" s="60">
        <f>VLOOKUP($A33,'Return Data'!$B$7:$R$2292,10,0)</f>
        <v>-6.1292999999999997</v>
      </c>
      <c r="E33" s="61">
        <f t="shared" si="0"/>
        <v>21</v>
      </c>
      <c r="F33" s="60">
        <f>VLOOKUP($A33,'Return Data'!$B$7:$R$2292,11,0)</f>
        <v>-2.1499000000000001</v>
      </c>
      <c r="G33" s="61">
        <f t="shared" si="1"/>
        <v>21</v>
      </c>
      <c r="H33" s="60">
        <f>VLOOKUP($A33,'Return Data'!$B$7:$R$2292,12,0)</f>
        <v>7.6432000000000002</v>
      </c>
      <c r="I33" s="61">
        <f t="shared" si="2"/>
        <v>18</v>
      </c>
      <c r="J33" s="60">
        <f>VLOOKUP($A33,'Return Data'!$B$7:$R$2292,13,0)</f>
        <v>-1.3403</v>
      </c>
      <c r="K33" s="61">
        <f t="shared" si="3"/>
        <v>12</v>
      </c>
      <c r="L33" s="60">
        <f>VLOOKUP($A33,'Return Data'!$B$7:$R$2292,17,0)</f>
        <v>6.8798000000000004</v>
      </c>
      <c r="M33" s="61">
        <f t="shared" si="4"/>
        <v>22</v>
      </c>
      <c r="N33" s="60">
        <f>VLOOKUP($A33,'Return Data'!$B$7:$R$2292,14,0)</f>
        <v>19.473600000000001</v>
      </c>
      <c r="O33" s="61">
        <f t="shared" si="5"/>
        <v>27</v>
      </c>
      <c r="P33" s="60"/>
      <c r="Q33" s="61"/>
      <c r="R33" s="60">
        <f>VLOOKUP($A33,'Return Data'!$B$7:$R$2292,16,0)</f>
        <v>7.9013999999999998</v>
      </c>
      <c r="S33" s="62">
        <f t="shared" si="7"/>
        <v>30</v>
      </c>
    </row>
    <row r="34" spans="1:19" x14ac:dyDescent="0.3">
      <c r="A34" s="94" t="s">
        <v>1552</v>
      </c>
      <c r="B34" s="59">
        <f>VLOOKUP($A34,'Return Data'!$B$7:$R$2292,3,0)</f>
        <v>45014</v>
      </c>
      <c r="C34" s="60">
        <f>VLOOKUP($A34,'Return Data'!$B$7:$R$2292,4,0)</f>
        <v>14.720800000000001</v>
      </c>
      <c r="D34" s="60">
        <f>VLOOKUP($A34,'Return Data'!$B$7:$R$2292,10,0)</f>
        <v>-6.2470999999999997</v>
      </c>
      <c r="E34" s="61">
        <f t="shared" si="0"/>
        <v>22</v>
      </c>
      <c r="F34" s="60">
        <f>VLOOKUP($A34,'Return Data'!$B$7:$R$2292,11,0)</f>
        <v>-4.6684999999999999</v>
      </c>
      <c r="G34" s="61">
        <f t="shared" si="1"/>
        <v>25</v>
      </c>
      <c r="H34" s="60">
        <f>VLOOKUP($A34,'Return Data'!$B$7:$R$2292,12,0)</f>
        <v>3.6282000000000001</v>
      </c>
      <c r="I34" s="61">
        <f t="shared" si="2"/>
        <v>27</v>
      </c>
      <c r="J34" s="60">
        <f>VLOOKUP($A34,'Return Data'!$B$7:$R$2292,13,0)</f>
        <v>-4.3414000000000001</v>
      </c>
      <c r="K34" s="61">
        <f t="shared" si="3"/>
        <v>24</v>
      </c>
      <c r="L34" s="60">
        <f>VLOOKUP($A34,'Return Data'!$B$7:$R$2292,17,0)</f>
        <v>5.5091999999999999</v>
      </c>
      <c r="M34" s="61">
        <f t="shared" si="4"/>
        <v>26</v>
      </c>
      <c r="N34" s="60">
        <f>VLOOKUP($A34,'Return Data'!$B$7:$R$2292,14,0)</f>
        <v>19.9497</v>
      </c>
      <c r="O34" s="61">
        <f t="shared" si="5"/>
        <v>26</v>
      </c>
      <c r="P34" s="60"/>
      <c r="Q34" s="61"/>
      <c r="R34" s="60">
        <f>VLOOKUP($A34,'Return Data'!$B$7:$R$2292,16,0)</f>
        <v>8.8462999999999994</v>
      </c>
      <c r="S34" s="62">
        <f t="shared" si="7"/>
        <v>27</v>
      </c>
    </row>
    <row r="35" spans="1:19" x14ac:dyDescent="0.3">
      <c r="A35" s="58" t="s">
        <v>1575</v>
      </c>
      <c r="B35" s="59">
        <f>VLOOKUP($A35,'Return Data'!$B$7:$R$2292,3,0)</f>
        <v>45014</v>
      </c>
      <c r="C35" s="60">
        <f>VLOOKUP($A35,'Return Data'!$B$7:$R$2292,4,0)</f>
        <v>139.99</v>
      </c>
      <c r="D35" s="60">
        <f>VLOOKUP($A35,'Return Data'!$B$7:$R$2292,10,0)</f>
        <v>-8.4434000000000005</v>
      </c>
      <c r="E35" s="61">
        <f t="shared" si="0"/>
        <v>29</v>
      </c>
      <c r="F35" s="60">
        <f>VLOOKUP($A35,'Return Data'!$B$7:$R$2292,11,0)</f>
        <v>-6.3048000000000002</v>
      </c>
      <c r="G35" s="61">
        <f t="shared" si="1"/>
        <v>27</v>
      </c>
      <c r="H35" s="60">
        <f>VLOOKUP($A35,'Return Data'!$B$7:$R$2292,12,0)</f>
        <v>5.7965999999999998</v>
      </c>
      <c r="I35" s="61">
        <f t="shared" si="2"/>
        <v>26</v>
      </c>
      <c r="J35" s="60">
        <f>VLOOKUP($A35,'Return Data'!$B$7:$R$2292,13,0)</f>
        <v>-6.3737000000000004</v>
      </c>
      <c r="K35" s="61">
        <f t="shared" si="3"/>
        <v>28</v>
      </c>
      <c r="L35" s="60">
        <f>VLOOKUP($A35,'Return Data'!$B$7:$R$2292,17,0)</f>
        <v>6.3239999999999998</v>
      </c>
      <c r="M35" s="61">
        <f t="shared" si="4"/>
        <v>24</v>
      </c>
      <c r="N35" s="60">
        <f>VLOOKUP($A35,'Return Data'!$B$7:$R$2292,14,0)</f>
        <v>20.458300000000001</v>
      </c>
      <c r="O35" s="61">
        <f t="shared" si="5"/>
        <v>24</v>
      </c>
      <c r="P35" s="60">
        <f>VLOOKUP($A35,'Return Data'!$B$7:$R$2292,15,0)</f>
        <v>4.9382000000000001</v>
      </c>
      <c r="Q35" s="61">
        <f>RANK(P35,P$8:P$37,0)</f>
        <v>25</v>
      </c>
      <c r="R35" s="60">
        <f>VLOOKUP($A35,'Return Data'!$B$7:$R$2292,16,0)</f>
        <v>9.4650999999999996</v>
      </c>
      <c r="S35" s="62">
        <f t="shared" si="7"/>
        <v>26</v>
      </c>
    </row>
    <row r="36" spans="1:19" x14ac:dyDescent="0.3">
      <c r="A36" s="58" t="s">
        <v>1561</v>
      </c>
      <c r="B36" s="59">
        <f>VLOOKUP($A36,'Return Data'!$B$7:$R$2292,3,0)</f>
        <v>45014</v>
      </c>
      <c r="C36" s="60">
        <f>VLOOKUP($A36,'Return Data'!$B$7:$R$2292,4,0)</f>
        <v>31.72</v>
      </c>
      <c r="D36" s="60">
        <f>VLOOKUP($A36,'Return Data'!$B$7:$R$2292,10,0)</f>
        <v>-6.8429000000000002</v>
      </c>
      <c r="E36" s="61">
        <f t="shared" si="0"/>
        <v>24</v>
      </c>
      <c r="F36" s="60">
        <f>VLOOKUP($A36,'Return Data'!$B$7:$R$2292,11,0)</f>
        <v>-1.9778</v>
      </c>
      <c r="G36" s="61">
        <f t="shared" si="1"/>
        <v>20</v>
      </c>
      <c r="H36" s="60">
        <f>VLOOKUP($A36,'Return Data'!$B$7:$R$2292,12,0)</f>
        <v>7.0175000000000001</v>
      </c>
      <c r="I36" s="61">
        <f t="shared" si="2"/>
        <v>23</v>
      </c>
      <c r="J36" s="60">
        <f>VLOOKUP($A36,'Return Data'!$B$7:$R$2292,13,0)</f>
        <v>-2.46</v>
      </c>
      <c r="K36" s="61">
        <f t="shared" si="3"/>
        <v>15</v>
      </c>
      <c r="L36" s="60">
        <f>VLOOKUP($A36,'Return Data'!$B$7:$R$2292,17,0)</f>
        <v>9.4487000000000005</v>
      </c>
      <c r="M36" s="61">
        <f t="shared" si="4"/>
        <v>15</v>
      </c>
      <c r="N36" s="60">
        <f>VLOOKUP($A36,'Return Data'!$B$7:$R$2292,14,0)</f>
        <v>26.932099999999998</v>
      </c>
      <c r="O36" s="61">
        <f t="shared" si="5"/>
        <v>11</v>
      </c>
      <c r="P36" s="60">
        <f>VLOOKUP($A36,'Return Data'!$B$7:$R$2292,15,0)</f>
        <v>11.7622</v>
      </c>
      <c r="Q36" s="61">
        <f>RANK(P36,P$8:P$37,0)</f>
        <v>9</v>
      </c>
      <c r="R36" s="60">
        <f>VLOOKUP($A36,'Return Data'!$B$7:$R$2292,16,0)</f>
        <v>10.2697</v>
      </c>
      <c r="S36" s="62">
        <f t="shared" si="7"/>
        <v>23</v>
      </c>
    </row>
    <row r="37" spans="1:19" x14ac:dyDescent="0.3">
      <c r="A37" s="58" t="s">
        <v>1625</v>
      </c>
      <c r="B37" s="59">
        <f>VLOOKUP($A37,'Return Data'!$B$7:$R$2292,3,0)</f>
        <v>45014</v>
      </c>
      <c r="C37" s="60">
        <f>VLOOKUP($A37,'Return Data'!$B$7:$R$2292,4,0)</f>
        <v>217.06979999999999</v>
      </c>
      <c r="D37" s="60">
        <f>VLOOKUP($A37,'Return Data'!$B$7:$R$2292,10,0)</f>
        <v>-6.9249999999999998</v>
      </c>
      <c r="E37" s="61">
        <f t="shared" si="0"/>
        <v>25</v>
      </c>
      <c r="F37" s="60">
        <f>VLOOKUP($A37,'Return Data'!$B$7:$R$2292,11,0)</f>
        <v>-7.8674999999999997</v>
      </c>
      <c r="G37" s="61">
        <f t="shared" si="1"/>
        <v>30</v>
      </c>
      <c r="H37" s="60">
        <f>VLOOKUP($A37,'Return Data'!$B$7:$R$2292,12,0)</f>
        <v>1.4171</v>
      </c>
      <c r="I37" s="61">
        <f t="shared" si="2"/>
        <v>30</v>
      </c>
      <c r="J37" s="60">
        <f>VLOOKUP($A37,'Return Data'!$B$7:$R$2292,13,0)</f>
        <v>-10.1907</v>
      </c>
      <c r="K37" s="61">
        <f t="shared" si="3"/>
        <v>30</v>
      </c>
      <c r="L37" s="60">
        <f>VLOOKUP($A37,'Return Data'!$B$7:$R$2292,17,0)</f>
        <v>1.8241000000000001</v>
      </c>
      <c r="M37" s="61">
        <f t="shared" si="4"/>
        <v>29</v>
      </c>
      <c r="N37" s="60">
        <f>VLOOKUP($A37,'Return Data'!$B$7:$R$2292,14,0)</f>
        <v>22.5884</v>
      </c>
      <c r="O37" s="61">
        <f t="shared" si="5"/>
        <v>22</v>
      </c>
      <c r="P37" s="60">
        <f>VLOOKUP($A37,'Return Data'!$B$7:$R$2292,15,0)</f>
        <v>11.0426</v>
      </c>
      <c r="Q37" s="61">
        <f>RANK(P37,P$8:P$37,0)</f>
        <v>11</v>
      </c>
      <c r="R37" s="60">
        <f>VLOOKUP($A37,'Return Data'!$B$7:$R$2292,16,0)</f>
        <v>13.9513</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-5.4048433333333321</v>
      </c>
      <c r="E39" s="69"/>
      <c r="F39" s="70">
        <f>AVERAGE(F8:F37)</f>
        <v>-1.3769166666666666</v>
      </c>
      <c r="G39" s="69"/>
      <c r="H39" s="70">
        <f>AVERAGE(H8:H37)</f>
        <v>8.4847866666666683</v>
      </c>
      <c r="I39" s="69"/>
      <c r="J39" s="70">
        <f>AVERAGE(J8:J37)</f>
        <v>-1.6231766666666665</v>
      </c>
      <c r="K39" s="69"/>
      <c r="L39" s="70">
        <f>AVERAGE(L8:L37)</f>
        <v>9.4874533333333364</v>
      </c>
      <c r="M39" s="69"/>
      <c r="N39" s="70">
        <f>AVERAGE(N8:N37)</f>
        <v>25.999759999999998</v>
      </c>
      <c r="O39" s="69"/>
      <c r="P39" s="70">
        <f>AVERAGE(P8:P37)</f>
        <v>10.770569230769233</v>
      </c>
      <c r="Q39" s="69"/>
      <c r="R39" s="70">
        <f>AVERAGE(R8:R37)</f>
        <v>13.240163333333333</v>
      </c>
      <c r="S39" s="71"/>
    </row>
    <row r="40" spans="1:19" x14ac:dyDescent="0.3">
      <c r="A40" s="68" t="s">
        <v>28</v>
      </c>
      <c r="B40" s="69"/>
      <c r="C40" s="69"/>
      <c r="D40" s="70">
        <f>MIN(D8:D37)</f>
        <v>-11.1473</v>
      </c>
      <c r="E40" s="69"/>
      <c r="F40" s="70">
        <f>MIN(F8:F37)</f>
        <v>-7.8674999999999997</v>
      </c>
      <c r="G40" s="69"/>
      <c r="H40" s="70">
        <f>MIN(H8:H37)</f>
        <v>1.4171</v>
      </c>
      <c r="I40" s="69"/>
      <c r="J40" s="70">
        <f>MIN(J8:J37)</f>
        <v>-10.1907</v>
      </c>
      <c r="K40" s="69"/>
      <c r="L40" s="70">
        <f>MIN(L8:L37)</f>
        <v>-0.40899999999999997</v>
      </c>
      <c r="M40" s="69"/>
      <c r="N40" s="70">
        <f>MIN(N8:N37)</f>
        <v>16.034800000000001</v>
      </c>
      <c r="O40" s="69"/>
      <c r="P40" s="70">
        <f>MIN(P8:P37)</f>
        <v>3.2244000000000002</v>
      </c>
      <c r="Q40" s="69"/>
      <c r="R40" s="70">
        <f>MIN(R8:R37)</f>
        <v>7.9013999999999998</v>
      </c>
      <c r="S40" s="71"/>
    </row>
    <row r="41" spans="1:19" ht="15" thickBot="1" x14ac:dyDescent="0.35">
      <c r="A41" s="72" t="s">
        <v>29</v>
      </c>
      <c r="B41" s="73"/>
      <c r="C41" s="73"/>
      <c r="D41" s="74">
        <f>MAX(D8:D37)</f>
        <v>2.4497</v>
      </c>
      <c r="E41" s="73"/>
      <c r="F41" s="74">
        <f>MAX(F8:F37)</f>
        <v>5.0434000000000001</v>
      </c>
      <c r="G41" s="73"/>
      <c r="H41" s="74">
        <f>MAX(H8:H37)</f>
        <v>15.8855</v>
      </c>
      <c r="I41" s="73"/>
      <c r="J41" s="74">
        <f>MAX(J8:J37)</f>
        <v>10.1305</v>
      </c>
      <c r="K41" s="73"/>
      <c r="L41" s="74">
        <f>MAX(L8:L37)</f>
        <v>20.2042</v>
      </c>
      <c r="M41" s="73"/>
      <c r="N41" s="74">
        <f>MAX(N8:N37)</f>
        <v>44.689300000000003</v>
      </c>
      <c r="O41" s="73"/>
      <c r="P41" s="74">
        <f>MAX(P8:P37)</f>
        <v>18.372800000000002</v>
      </c>
      <c r="Q41" s="73"/>
      <c r="R41" s="74">
        <f>MAX(R8:R37)</f>
        <v>20.933</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45014</v>
      </c>
      <c r="C8" s="60">
        <f>VLOOKUP($A8,'Return Data'!$B$7:$R$2292,4,0)</f>
        <v>70.359300000000005</v>
      </c>
      <c r="D8" s="60">
        <f>VLOOKUP($A8,'Return Data'!$B$7:$R$2292,10,0)</f>
        <v>-5.2704000000000004</v>
      </c>
      <c r="E8" s="61">
        <f t="shared" ref="E8:E21" si="0">RANK(D8,D$8:D$21,0)</f>
        <v>7</v>
      </c>
      <c r="F8" s="60">
        <f>VLOOKUP($A8,'Return Data'!$B$7:$R$2292,11,0)</f>
        <v>1.5702</v>
      </c>
      <c r="G8" s="61">
        <f t="shared" ref="G8:G21" si="1">RANK(F8,F$8:F$21,0)</f>
        <v>6</v>
      </c>
      <c r="H8" s="60">
        <f>VLOOKUP($A8,'Return Data'!$B$7:$R$2292,12,0)</f>
        <v>12.0253</v>
      </c>
      <c r="I8" s="61">
        <f t="shared" ref="I8:I21" si="2">RANK(H8,H$8:H$21,0)</f>
        <v>6</v>
      </c>
      <c r="J8" s="60">
        <f>VLOOKUP($A8,'Return Data'!$B$7:$R$2292,13,0)</f>
        <v>0.60470000000000002</v>
      </c>
      <c r="K8" s="61">
        <f t="shared" ref="K8:K21" si="3">RANK(J8,J$8:J$21,0)</f>
        <v>8</v>
      </c>
      <c r="L8" s="60">
        <f>VLOOKUP($A8,'Return Data'!$B$7:$R$2292,17,0)</f>
        <v>10.3195</v>
      </c>
      <c r="M8" s="61">
        <f t="shared" ref="M8:M21" si="4">RANK(L8,L$8:L$21,0)</f>
        <v>10</v>
      </c>
      <c r="N8" s="60">
        <f>VLOOKUP($A8,'Return Data'!$B$7:$R$2292,14,0)</f>
        <v>30.577200000000001</v>
      </c>
      <c r="O8" s="61">
        <f t="shared" ref="O8:O21" si="5">RANK(N8,N$8:N$21,0)</f>
        <v>6</v>
      </c>
      <c r="P8" s="60">
        <f>VLOOKUP($A8,'Return Data'!$B$7:$R$2292,15,0)</f>
        <v>3.1474000000000002</v>
      </c>
      <c r="Q8" s="61">
        <f>RANK(P8,P$8:P$21,0)</f>
        <v>12</v>
      </c>
      <c r="R8" s="60">
        <f>VLOOKUP($A8,'Return Data'!$B$7:$R$2292,16,0)</f>
        <v>13.8771</v>
      </c>
      <c r="S8" s="62">
        <f t="shared" ref="S8:S21" si="6">RANK(R8,R$8:R$21,0)</f>
        <v>8</v>
      </c>
    </row>
    <row r="9" spans="1:20" x14ac:dyDescent="0.3">
      <c r="A9" s="58" t="s">
        <v>2079</v>
      </c>
      <c r="B9" s="59">
        <f>VLOOKUP($A9,'Return Data'!$B$7:$R$2292,3,0)</f>
        <v>45014</v>
      </c>
      <c r="C9" s="60">
        <f>VLOOKUP($A9,'Return Data'!$B$7:$R$2292,4,0)</f>
        <v>90.128</v>
      </c>
      <c r="D9" s="60">
        <f>VLOOKUP($A9,'Return Data'!$B$7:$R$2292,10,0)</f>
        <v>-3.0767000000000002</v>
      </c>
      <c r="E9" s="61">
        <f t="shared" si="0"/>
        <v>4</v>
      </c>
      <c r="F9" s="60">
        <f>VLOOKUP($A9,'Return Data'!$B$7:$R$2292,11,0)</f>
        <v>1.1606000000000001</v>
      </c>
      <c r="G9" s="61">
        <f t="shared" si="1"/>
        <v>8</v>
      </c>
      <c r="H9" s="60">
        <f>VLOOKUP($A9,'Return Data'!$B$7:$R$2292,12,0)</f>
        <v>12.225099999999999</v>
      </c>
      <c r="I9" s="61">
        <f t="shared" si="2"/>
        <v>5</v>
      </c>
      <c r="J9" s="60">
        <f>VLOOKUP($A9,'Return Data'!$B$7:$R$2292,13,0)</f>
        <v>2.9563999999999999</v>
      </c>
      <c r="K9" s="61">
        <f t="shared" si="3"/>
        <v>6</v>
      </c>
      <c r="L9" s="60">
        <f>VLOOKUP($A9,'Return Data'!$B$7:$R$2292,17,0)</f>
        <v>19.125399999999999</v>
      </c>
      <c r="M9" s="61">
        <f t="shared" si="4"/>
        <v>2</v>
      </c>
      <c r="N9" s="60">
        <f>VLOOKUP($A9,'Return Data'!$B$7:$R$2292,14,0)</f>
        <v>44.485900000000001</v>
      </c>
      <c r="O9" s="61">
        <f t="shared" si="5"/>
        <v>1</v>
      </c>
      <c r="P9" s="60">
        <f>VLOOKUP($A9,'Return Data'!$B$7:$R$2292,15,0)</f>
        <v>10.6007</v>
      </c>
      <c r="Q9" s="61">
        <f>RANK(P9,P$8:P$21,0)</f>
        <v>7</v>
      </c>
      <c r="R9" s="60">
        <f>VLOOKUP($A9,'Return Data'!$B$7:$R$2292,16,0)</f>
        <v>15.709199999999999</v>
      </c>
      <c r="S9" s="62">
        <f t="shared" si="6"/>
        <v>4</v>
      </c>
    </row>
    <row r="10" spans="1:20" x14ac:dyDescent="0.3">
      <c r="A10" s="58" t="s">
        <v>31</v>
      </c>
      <c r="B10" s="59">
        <f>VLOOKUP($A10,'Return Data'!$B$7:$R$2292,3,0)</f>
        <v>45014</v>
      </c>
      <c r="C10" s="60">
        <f>VLOOKUP($A10,'Return Data'!$B$7:$R$2292,4,0)</f>
        <v>428.55599999999998</v>
      </c>
      <c r="D10" s="60">
        <f>VLOOKUP($A10,'Return Data'!$B$7:$R$2292,10,0)</f>
        <v>-5.8780999999999999</v>
      </c>
      <c r="E10" s="61">
        <f t="shared" si="0"/>
        <v>9</v>
      </c>
      <c r="F10" s="60">
        <f>VLOOKUP($A10,'Return Data'!$B$7:$R$2292,11,0)</f>
        <v>1.2697000000000001</v>
      </c>
      <c r="G10" s="61">
        <f t="shared" si="1"/>
        <v>7</v>
      </c>
      <c r="H10" s="60">
        <f>VLOOKUP($A10,'Return Data'!$B$7:$R$2292,12,0)</f>
        <v>11.265599999999999</v>
      </c>
      <c r="I10" s="61">
        <f t="shared" si="2"/>
        <v>7</v>
      </c>
      <c r="J10" s="60">
        <f>VLOOKUP($A10,'Return Data'!$B$7:$R$2292,13,0)</f>
        <v>7.22E-2</v>
      </c>
      <c r="K10" s="61">
        <f t="shared" si="3"/>
        <v>9</v>
      </c>
      <c r="L10" s="60">
        <f>VLOOKUP($A10,'Return Data'!$B$7:$R$2292,17,0)</f>
        <v>11.423500000000001</v>
      </c>
      <c r="M10" s="61">
        <f t="shared" si="4"/>
        <v>7</v>
      </c>
      <c r="N10" s="60">
        <f>VLOOKUP($A10,'Return Data'!$B$7:$R$2292,14,0)</f>
        <v>30.308800000000002</v>
      </c>
      <c r="O10" s="61">
        <f t="shared" si="5"/>
        <v>7</v>
      </c>
      <c r="P10" s="60">
        <f>VLOOKUP($A10,'Return Data'!$B$7:$R$2292,15,0)</f>
        <v>8.5273000000000003</v>
      </c>
      <c r="Q10" s="61">
        <f>RANK(P10,P$8:P$21,0)</f>
        <v>8</v>
      </c>
      <c r="R10" s="60">
        <f>VLOOKUP($A10,'Return Data'!$B$7:$R$2292,16,0)</f>
        <v>13.7478</v>
      </c>
      <c r="S10" s="62">
        <f t="shared" si="6"/>
        <v>9</v>
      </c>
    </row>
    <row r="11" spans="1:20" x14ac:dyDescent="0.3">
      <c r="A11" s="102" t="s">
        <v>1981</v>
      </c>
      <c r="B11" s="59">
        <f>VLOOKUP($A11,'Return Data'!$B$7:$R$2292,3,0)</f>
        <v>45014</v>
      </c>
      <c r="C11" s="60">
        <f>VLOOKUP($A11,'Return Data'!$B$7:$R$2292,4,0)</f>
        <v>59.545699999999997</v>
      </c>
      <c r="D11" s="60">
        <f>VLOOKUP($A11,'Return Data'!$B$7:$R$2292,10,0)</f>
        <v>-2.5427</v>
      </c>
      <c r="E11" s="61">
        <f t="shared" si="0"/>
        <v>2</v>
      </c>
      <c r="F11" s="60">
        <f>VLOOKUP($A11,'Return Data'!$B$7:$R$2292,11,0)</f>
        <v>6.1005000000000003</v>
      </c>
      <c r="G11" s="61">
        <f t="shared" si="1"/>
        <v>3</v>
      </c>
      <c r="H11" s="60">
        <f>VLOOKUP($A11,'Return Data'!$B$7:$R$2292,12,0)</f>
        <v>16.868600000000001</v>
      </c>
      <c r="I11" s="61">
        <f t="shared" si="2"/>
        <v>2</v>
      </c>
      <c r="J11" s="60">
        <f>VLOOKUP($A11,'Return Data'!$B$7:$R$2292,13,0)</f>
        <v>4.1135999999999999</v>
      </c>
      <c r="K11" s="61">
        <f t="shared" si="3"/>
        <v>5</v>
      </c>
      <c r="L11" s="60">
        <f>VLOOKUP($A11,'Return Data'!$B$7:$R$2292,17,0)</f>
        <v>15.3459</v>
      </c>
      <c r="M11" s="61">
        <f t="shared" si="4"/>
        <v>4</v>
      </c>
      <c r="N11" s="60">
        <f>VLOOKUP($A11,'Return Data'!$B$7:$R$2292,14,0)</f>
        <v>33.594900000000003</v>
      </c>
      <c r="O11" s="61">
        <f t="shared" si="5"/>
        <v>4</v>
      </c>
      <c r="P11" s="60">
        <f>VLOOKUP($A11,'Return Data'!$B$7:$R$2292,15,0)</f>
        <v>10.6051</v>
      </c>
      <c r="Q11" s="61">
        <f>RANK(P11,P$8:P$21,0)</f>
        <v>6</v>
      </c>
      <c r="R11" s="60">
        <f>VLOOKUP($A11,'Return Data'!$B$7:$R$2292,16,0)</f>
        <v>14.4404</v>
      </c>
      <c r="S11" s="62">
        <f t="shared" si="6"/>
        <v>7</v>
      </c>
    </row>
    <row r="12" spans="1:20" x14ac:dyDescent="0.3">
      <c r="A12" s="58" t="s">
        <v>32</v>
      </c>
      <c r="B12" s="59">
        <f>VLOOKUP($A12,'Return Data'!$B$7:$R$2292,3,0)</f>
        <v>45014</v>
      </c>
      <c r="C12" s="60">
        <f>VLOOKUP($A12,'Return Data'!$B$7:$R$2292,4,0)</f>
        <v>270.70999999999998</v>
      </c>
      <c r="D12" s="60">
        <f>VLOOKUP($A12,'Return Data'!$B$7:$R$2292,10,0)</f>
        <v>-2.6537999999999999</v>
      </c>
      <c r="E12" s="61">
        <f t="shared" si="0"/>
        <v>3</v>
      </c>
      <c r="F12" s="60">
        <f>VLOOKUP($A12,'Return Data'!$B$7:$R$2292,11,0)</f>
        <v>6.6081000000000003</v>
      </c>
      <c r="G12" s="61">
        <f t="shared" si="1"/>
        <v>2</v>
      </c>
      <c r="H12" s="60">
        <f>VLOOKUP($A12,'Return Data'!$B$7:$R$2292,12,0)</f>
        <v>12.748900000000001</v>
      </c>
      <c r="I12" s="61">
        <f t="shared" si="2"/>
        <v>4</v>
      </c>
      <c r="J12" s="60">
        <f>VLOOKUP($A12,'Return Data'!$B$7:$R$2292,13,0)</f>
        <v>6.7763</v>
      </c>
      <c r="K12" s="61">
        <f t="shared" si="3"/>
        <v>2</v>
      </c>
      <c r="L12" s="60">
        <f>VLOOKUP($A12,'Return Data'!$B$7:$R$2292,17,0)</f>
        <v>19.3125</v>
      </c>
      <c r="M12" s="61">
        <f t="shared" si="4"/>
        <v>1</v>
      </c>
      <c r="N12" s="60">
        <f>VLOOKUP($A12,'Return Data'!$B$7:$R$2292,14,0)</f>
        <v>37.510300000000001</v>
      </c>
      <c r="O12" s="61">
        <f t="shared" si="5"/>
        <v>3</v>
      </c>
      <c r="P12" s="60">
        <f>VLOOKUP($A12,'Return Data'!$B$7:$R$2292,15,0)</f>
        <v>14.2394</v>
      </c>
      <c r="Q12" s="61">
        <f>RANK(P12,P$8:P$21,0)</f>
        <v>1</v>
      </c>
      <c r="R12" s="60">
        <f>VLOOKUP($A12,'Return Data'!$B$7:$R$2292,16,0)</f>
        <v>19.372199999999999</v>
      </c>
      <c r="S12" s="62">
        <f t="shared" si="6"/>
        <v>1</v>
      </c>
    </row>
    <row r="13" spans="1:20" x14ac:dyDescent="0.3">
      <c r="A13" s="58" t="s">
        <v>33</v>
      </c>
      <c r="B13" s="59">
        <f>VLOOKUP($A13,'Return Data'!$B$7:$R$2292,3,0)</f>
        <v>45014</v>
      </c>
      <c r="C13" s="60">
        <f>VLOOKUP($A13,'Return Data'!$B$7:$R$2292,4,0)</f>
        <v>15.3</v>
      </c>
      <c r="D13" s="60">
        <f>VLOOKUP($A13,'Return Data'!$B$7:$R$2292,10,0)</f>
        <v>-7.5529000000000002</v>
      </c>
      <c r="E13" s="61">
        <f t="shared" si="0"/>
        <v>14</v>
      </c>
      <c r="F13" s="60">
        <f>VLOOKUP($A13,'Return Data'!$B$7:$R$2292,11,0)</f>
        <v>0.79049999999999998</v>
      </c>
      <c r="G13" s="61">
        <f t="shared" si="1"/>
        <v>9</v>
      </c>
      <c r="H13" s="60">
        <f>VLOOKUP($A13,'Return Data'!$B$7:$R$2292,12,0)</f>
        <v>7.5193000000000003</v>
      </c>
      <c r="I13" s="61">
        <f t="shared" si="2"/>
        <v>12</v>
      </c>
      <c r="J13" s="60">
        <f>VLOOKUP($A13,'Return Data'!$B$7:$R$2292,13,0)</f>
        <v>-2.7336</v>
      </c>
      <c r="K13" s="61">
        <f t="shared" si="3"/>
        <v>14</v>
      </c>
      <c r="L13" s="60">
        <f>VLOOKUP($A13,'Return Data'!$B$7:$R$2292,17,0)</f>
        <v>9.1631</v>
      </c>
      <c r="M13" s="61">
        <f t="shared" si="4"/>
        <v>12</v>
      </c>
      <c r="N13" s="60">
        <f>VLOOKUP($A13,'Return Data'!$B$7:$R$2292,14,0)</f>
        <v>26.8843</v>
      </c>
      <c r="O13" s="61">
        <f t="shared" si="5"/>
        <v>12</v>
      </c>
      <c r="P13" s="60"/>
      <c r="Q13" s="61"/>
      <c r="R13" s="60">
        <f>VLOOKUP($A13,'Return Data'!$B$7:$R$2292,16,0)</f>
        <v>9.6677</v>
      </c>
      <c r="S13" s="62">
        <f t="shared" si="6"/>
        <v>13</v>
      </c>
    </row>
    <row r="14" spans="1:20" x14ac:dyDescent="0.3">
      <c r="A14" s="58" t="s">
        <v>35</v>
      </c>
      <c r="B14" s="59">
        <f>VLOOKUP($A14,'Return Data'!$B$7:$R$2292,3,0)</f>
        <v>45014</v>
      </c>
      <c r="C14" s="60">
        <f>VLOOKUP($A14,'Return Data'!$B$7:$R$2292,4,0)</f>
        <v>16.311800000000002</v>
      </c>
      <c r="D14" s="60">
        <f>VLOOKUP($A14,'Return Data'!$B$7:$R$2292,10,0)</f>
        <v>-6.6959</v>
      </c>
      <c r="E14" s="61">
        <f t="shared" si="0"/>
        <v>12</v>
      </c>
      <c r="F14" s="60">
        <f>VLOOKUP($A14,'Return Data'!$B$7:$R$2292,11,0)</f>
        <v>-4.4699999999999997E-2</v>
      </c>
      <c r="G14" s="61">
        <f t="shared" si="1"/>
        <v>11</v>
      </c>
      <c r="H14" s="60">
        <f>VLOOKUP($A14,'Return Data'!$B$7:$R$2292,12,0)</f>
        <v>5.7634999999999996</v>
      </c>
      <c r="I14" s="61">
        <f t="shared" si="2"/>
        <v>14</v>
      </c>
      <c r="J14" s="60">
        <f>VLOOKUP($A14,'Return Data'!$B$7:$R$2292,13,0)</f>
        <v>-1.6805000000000001</v>
      </c>
      <c r="K14" s="61">
        <f t="shared" si="3"/>
        <v>12</v>
      </c>
      <c r="L14" s="60">
        <f>VLOOKUP($A14,'Return Data'!$B$7:$R$2292,17,0)</f>
        <v>7.9607999999999999</v>
      </c>
      <c r="M14" s="61">
        <f t="shared" si="4"/>
        <v>13</v>
      </c>
      <c r="N14" s="60">
        <f>VLOOKUP($A14,'Return Data'!$B$7:$R$2292,14,0)</f>
        <v>23.1935</v>
      </c>
      <c r="O14" s="61">
        <f t="shared" si="5"/>
        <v>14</v>
      </c>
      <c r="P14" s="60">
        <f>VLOOKUP($A14,'Return Data'!$B$7:$R$2292,15,0)</f>
        <v>4.6281999999999996</v>
      </c>
      <c r="Q14" s="61">
        <f t="shared" ref="Q14:Q19" si="7">RANK(P14,P$8:P$21,0)</f>
        <v>11</v>
      </c>
      <c r="R14" s="60">
        <f>VLOOKUP($A14,'Return Data'!$B$7:$R$2292,16,0)</f>
        <v>6.6848000000000001</v>
      </c>
      <c r="S14" s="62">
        <f t="shared" si="6"/>
        <v>14</v>
      </c>
    </row>
    <row r="15" spans="1:20" x14ac:dyDescent="0.3">
      <c r="A15" s="108" t="s">
        <v>36</v>
      </c>
      <c r="B15" s="59">
        <f>VLOOKUP($A15,'Return Data'!$B$7:$R$2292,3,0)</f>
        <v>45014</v>
      </c>
      <c r="C15" s="60">
        <f>VLOOKUP($A15,'Return Data'!$B$7:$R$2292,4,0)</f>
        <v>430.98721115660697</v>
      </c>
      <c r="D15" s="60">
        <f>VLOOKUP($A15,'Return Data'!$B$7:$R$2292,10,0)</f>
        <v>-1.9918</v>
      </c>
      <c r="E15" s="61">
        <f t="shared" si="0"/>
        <v>1</v>
      </c>
      <c r="F15" s="60">
        <f>VLOOKUP($A15,'Return Data'!$B$7:$R$2292,11,0)</f>
        <v>8.9273000000000007</v>
      </c>
      <c r="G15" s="61">
        <f t="shared" si="1"/>
        <v>1</v>
      </c>
      <c r="H15" s="60">
        <f>VLOOKUP($A15,'Return Data'!$B$7:$R$2292,12,0)</f>
        <v>17.754799999999999</v>
      </c>
      <c r="I15" s="61">
        <f t="shared" si="2"/>
        <v>1</v>
      </c>
      <c r="J15" s="60">
        <f>VLOOKUP($A15,'Return Data'!$B$7:$R$2292,13,0)</f>
        <v>5.6646000000000001</v>
      </c>
      <c r="K15" s="61">
        <f t="shared" si="3"/>
        <v>3</v>
      </c>
      <c r="L15" s="60">
        <f>VLOOKUP($A15,'Return Data'!$B$7:$R$2292,17,0)</f>
        <v>13.4659</v>
      </c>
      <c r="M15" s="61">
        <f t="shared" si="4"/>
        <v>5</v>
      </c>
      <c r="N15" s="60">
        <f>VLOOKUP($A15,'Return Data'!$B$7:$R$2292,14,0)</f>
        <v>29.8643</v>
      </c>
      <c r="O15" s="61">
        <f t="shared" si="5"/>
        <v>8</v>
      </c>
      <c r="P15" s="60">
        <f>VLOOKUP($A15,'Return Data'!$B$7:$R$2292,15,0)</f>
        <v>11.600099999999999</v>
      </c>
      <c r="Q15" s="61">
        <f t="shared" si="7"/>
        <v>2</v>
      </c>
      <c r="R15" s="60">
        <f>VLOOKUP($A15,'Return Data'!$B$7:$R$2292,16,0)</f>
        <v>15.6797</v>
      </c>
      <c r="S15" s="62">
        <f t="shared" si="6"/>
        <v>5</v>
      </c>
    </row>
    <row r="16" spans="1:20" x14ac:dyDescent="0.3">
      <c r="A16" s="58" t="s">
        <v>38</v>
      </c>
      <c r="B16" s="59">
        <f>VLOOKUP($A16,'Return Data'!$B$7:$R$2292,3,0)</f>
        <v>45014</v>
      </c>
      <c r="C16" s="60">
        <f>VLOOKUP($A16,'Return Data'!$B$7:$R$2292,4,0)</f>
        <v>119.3965</v>
      </c>
      <c r="D16" s="60">
        <f>VLOOKUP($A16,'Return Data'!$B$7:$R$2292,10,0)</f>
        <v>-6.8282999999999996</v>
      </c>
      <c r="E16" s="61">
        <f t="shared" si="0"/>
        <v>13</v>
      </c>
      <c r="F16" s="60">
        <f>VLOOKUP($A16,'Return Data'!$B$7:$R$2292,11,0)</f>
        <v>-1.2564</v>
      </c>
      <c r="G16" s="61">
        <f t="shared" si="1"/>
        <v>14</v>
      </c>
      <c r="H16" s="60">
        <f>VLOOKUP($A16,'Return Data'!$B$7:$R$2292,12,0)</f>
        <v>8.0803999999999991</v>
      </c>
      <c r="I16" s="61">
        <f t="shared" si="2"/>
        <v>11</v>
      </c>
      <c r="J16" s="60">
        <f>VLOOKUP($A16,'Return Data'!$B$7:$R$2292,13,0)</f>
        <v>-2.1577000000000002</v>
      </c>
      <c r="K16" s="61">
        <f t="shared" si="3"/>
        <v>13</v>
      </c>
      <c r="L16" s="60">
        <f>VLOOKUP($A16,'Return Data'!$B$7:$R$2292,17,0)</f>
        <v>12.039099999999999</v>
      </c>
      <c r="M16" s="61">
        <f t="shared" si="4"/>
        <v>6</v>
      </c>
      <c r="N16" s="60">
        <f>VLOOKUP($A16,'Return Data'!$B$7:$R$2292,14,0)</f>
        <v>30.909099999999999</v>
      </c>
      <c r="O16" s="61">
        <f t="shared" si="5"/>
        <v>5</v>
      </c>
      <c r="P16" s="60">
        <f>VLOOKUP($A16,'Return Data'!$B$7:$R$2292,15,0)</f>
        <v>11.1313</v>
      </c>
      <c r="Q16" s="61">
        <f t="shared" si="7"/>
        <v>4</v>
      </c>
      <c r="R16" s="60">
        <f>VLOOKUP($A16,'Return Data'!$B$7:$R$2292,16,0)</f>
        <v>14.934200000000001</v>
      </c>
      <c r="S16" s="62">
        <f t="shared" si="6"/>
        <v>6</v>
      </c>
    </row>
    <row r="17" spans="1:19" x14ac:dyDescent="0.3">
      <c r="A17" s="58" t="s">
        <v>39</v>
      </c>
      <c r="B17" s="59">
        <f>VLOOKUP($A17,'Return Data'!$B$7:$R$2292,3,0)</f>
        <v>45014</v>
      </c>
      <c r="C17" s="60">
        <f>VLOOKUP($A17,'Return Data'!$B$7:$R$2292,4,0)</f>
        <v>75.09</v>
      </c>
      <c r="D17" s="60">
        <f>VLOOKUP($A17,'Return Data'!$B$7:$R$2292,10,0)</f>
        <v>-6.3014999999999999</v>
      </c>
      <c r="E17" s="61">
        <f t="shared" si="0"/>
        <v>10</v>
      </c>
      <c r="F17" s="60">
        <f>VLOOKUP($A17,'Return Data'!$B$7:$R$2292,11,0)</f>
        <v>0.45479999999999998</v>
      </c>
      <c r="G17" s="61">
        <f t="shared" si="1"/>
        <v>10</v>
      </c>
      <c r="H17" s="60">
        <f>VLOOKUP($A17,'Return Data'!$B$7:$R$2292,12,0)</f>
        <v>6.6467999999999998</v>
      </c>
      <c r="I17" s="61">
        <f t="shared" si="2"/>
        <v>13</v>
      </c>
      <c r="J17" s="60">
        <f>VLOOKUP($A17,'Return Data'!$B$7:$R$2292,13,0)</f>
        <v>1.0769</v>
      </c>
      <c r="K17" s="61">
        <f t="shared" si="3"/>
        <v>7</v>
      </c>
      <c r="L17" s="60">
        <f>VLOOKUP($A17,'Return Data'!$B$7:$R$2292,17,0)</f>
        <v>7.5240999999999998</v>
      </c>
      <c r="M17" s="61">
        <f t="shared" si="4"/>
        <v>14</v>
      </c>
      <c r="N17" s="60">
        <f>VLOOKUP($A17,'Return Data'!$B$7:$R$2292,14,0)</f>
        <v>26.770199999999999</v>
      </c>
      <c r="O17" s="61">
        <f t="shared" si="5"/>
        <v>13</v>
      </c>
      <c r="P17" s="60">
        <f>VLOOKUP($A17,'Return Data'!$B$7:$R$2292,15,0)</f>
        <v>8.1797000000000004</v>
      </c>
      <c r="Q17" s="61">
        <f t="shared" si="7"/>
        <v>10</v>
      </c>
      <c r="R17" s="60">
        <f>VLOOKUP($A17,'Return Data'!$B$7:$R$2292,16,0)</f>
        <v>12.366300000000001</v>
      </c>
      <c r="S17" s="62">
        <f t="shared" si="6"/>
        <v>12</v>
      </c>
    </row>
    <row r="18" spans="1:19" x14ac:dyDescent="0.3">
      <c r="A18" s="58" t="s">
        <v>40</v>
      </c>
      <c r="B18" s="59">
        <f>VLOOKUP($A18,'Return Data'!$B$7:$R$2292,3,0)</f>
        <v>45014</v>
      </c>
      <c r="C18" s="60">
        <f>VLOOKUP($A18,'Return Data'!$B$7:$R$2292,4,0)</f>
        <v>201.04089999999999</v>
      </c>
      <c r="D18" s="60">
        <f>VLOOKUP($A18,'Return Data'!$B$7:$R$2292,10,0)</f>
        <v>-4.4462999999999999</v>
      </c>
      <c r="E18" s="61">
        <f t="shared" si="0"/>
        <v>6</v>
      </c>
      <c r="F18" s="60">
        <f>VLOOKUP($A18,'Return Data'!$B$7:$R$2292,11,0)</f>
        <v>2.1677</v>
      </c>
      <c r="G18" s="61">
        <f t="shared" si="1"/>
        <v>5</v>
      </c>
      <c r="H18" s="60">
        <f>VLOOKUP($A18,'Return Data'!$B$7:$R$2292,12,0)</f>
        <v>10.458600000000001</v>
      </c>
      <c r="I18" s="61">
        <f t="shared" si="2"/>
        <v>8</v>
      </c>
      <c r="J18" s="60">
        <f>VLOOKUP($A18,'Return Data'!$B$7:$R$2292,13,0)</f>
        <v>4.2596999999999996</v>
      </c>
      <c r="K18" s="61">
        <f t="shared" si="3"/>
        <v>4</v>
      </c>
      <c r="L18" s="60">
        <f>VLOOKUP($A18,'Return Data'!$B$7:$R$2292,17,0)</f>
        <v>11.308400000000001</v>
      </c>
      <c r="M18" s="61">
        <f t="shared" si="4"/>
        <v>8</v>
      </c>
      <c r="N18" s="60">
        <f>VLOOKUP($A18,'Return Data'!$B$7:$R$2292,14,0)</f>
        <v>27</v>
      </c>
      <c r="O18" s="61">
        <f t="shared" si="5"/>
        <v>11</v>
      </c>
      <c r="P18" s="60">
        <f>VLOOKUP($A18,'Return Data'!$B$7:$R$2292,15,0)</f>
        <v>8.3923000000000005</v>
      </c>
      <c r="Q18" s="61">
        <f t="shared" si="7"/>
        <v>9</v>
      </c>
      <c r="R18" s="60">
        <f>VLOOKUP($A18,'Return Data'!$B$7:$R$2292,16,0)</f>
        <v>17.347999999999999</v>
      </c>
      <c r="S18" s="62">
        <f t="shared" si="6"/>
        <v>2</v>
      </c>
    </row>
    <row r="19" spans="1:19" x14ac:dyDescent="0.3">
      <c r="A19" s="58" t="s">
        <v>43</v>
      </c>
      <c r="B19" s="59">
        <f>VLOOKUP($A19,'Return Data'!$B$7:$R$2292,3,0)</f>
        <v>45014</v>
      </c>
      <c r="C19" s="60">
        <f>VLOOKUP($A19,'Return Data'!$B$7:$R$2292,4,0)</f>
        <v>435.25630000000001</v>
      </c>
      <c r="D19" s="60">
        <f>VLOOKUP($A19,'Return Data'!$B$7:$R$2292,10,0)</f>
        <v>-3.6526999999999998</v>
      </c>
      <c r="E19" s="61">
        <f t="shared" si="0"/>
        <v>5</v>
      </c>
      <c r="F19" s="60">
        <f>VLOOKUP($A19,'Return Data'!$B$7:$R$2292,11,0)</f>
        <v>3.3098999999999998</v>
      </c>
      <c r="G19" s="61">
        <f t="shared" si="1"/>
        <v>4</v>
      </c>
      <c r="H19" s="60">
        <f>VLOOKUP($A19,'Return Data'!$B$7:$R$2292,12,0)</f>
        <v>16.276700000000002</v>
      </c>
      <c r="I19" s="61">
        <f t="shared" si="2"/>
        <v>3</v>
      </c>
      <c r="J19" s="60">
        <f>VLOOKUP($A19,'Return Data'!$B$7:$R$2292,13,0)</f>
        <v>10.5108</v>
      </c>
      <c r="K19" s="61">
        <f t="shared" si="3"/>
        <v>1</v>
      </c>
      <c r="L19" s="60">
        <f>VLOOKUP($A19,'Return Data'!$B$7:$R$2292,17,0)</f>
        <v>17.964700000000001</v>
      </c>
      <c r="M19" s="61">
        <f t="shared" si="4"/>
        <v>3</v>
      </c>
      <c r="N19" s="60">
        <f>VLOOKUP($A19,'Return Data'!$B$7:$R$2292,14,0)</f>
        <v>39.805399999999999</v>
      </c>
      <c r="O19" s="61">
        <f t="shared" si="5"/>
        <v>2</v>
      </c>
      <c r="P19" s="60">
        <f>VLOOKUP($A19,'Return Data'!$B$7:$R$2292,15,0)</f>
        <v>11.1312</v>
      </c>
      <c r="Q19" s="61">
        <f t="shared" si="7"/>
        <v>5</v>
      </c>
      <c r="R19" s="60">
        <f>VLOOKUP($A19,'Return Data'!$B$7:$R$2292,16,0)</f>
        <v>16.867000000000001</v>
      </c>
      <c r="S19" s="62">
        <f t="shared" si="6"/>
        <v>3</v>
      </c>
    </row>
    <row r="20" spans="1:19" x14ac:dyDescent="0.3">
      <c r="A20" s="58" t="s">
        <v>44</v>
      </c>
      <c r="B20" s="59">
        <f>VLOOKUP($A20,'Return Data'!$B$7:$R$2292,3,0)</f>
        <v>45014</v>
      </c>
      <c r="C20" s="60">
        <f>VLOOKUP($A20,'Return Data'!$B$7:$R$2292,4,0)</f>
        <v>16.57</v>
      </c>
      <c r="D20" s="60">
        <f>VLOOKUP($A20,'Return Data'!$B$7:$R$2292,10,0)</f>
        <v>-5.7987000000000002</v>
      </c>
      <c r="E20" s="61">
        <f t="shared" si="0"/>
        <v>8</v>
      </c>
      <c r="F20" s="60">
        <f>VLOOKUP($A20,'Return Data'!$B$7:$R$2292,11,0)</f>
        <v>-0.89710000000000001</v>
      </c>
      <c r="G20" s="61">
        <f t="shared" si="1"/>
        <v>12</v>
      </c>
      <c r="H20" s="60">
        <f>VLOOKUP($A20,'Return Data'!$B$7:$R$2292,12,0)</f>
        <v>8.7270000000000003</v>
      </c>
      <c r="I20" s="61">
        <f t="shared" si="2"/>
        <v>10</v>
      </c>
      <c r="J20" s="60">
        <f>VLOOKUP($A20,'Return Data'!$B$7:$R$2292,13,0)</f>
        <v>-6.0299999999999999E-2</v>
      </c>
      <c r="K20" s="61">
        <f t="shared" si="3"/>
        <v>10</v>
      </c>
      <c r="L20" s="60">
        <f>VLOOKUP($A20,'Return Data'!$B$7:$R$2292,17,0)</f>
        <v>10.7828</v>
      </c>
      <c r="M20" s="61">
        <f t="shared" si="4"/>
        <v>9</v>
      </c>
      <c r="N20" s="60">
        <f>VLOOKUP($A20,'Return Data'!$B$7:$R$2292,14,0)</f>
        <v>29.1569</v>
      </c>
      <c r="O20" s="61">
        <f t="shared" si="5"/>
        <v>9</v>
      </c>
      <c r="P20" s="60"/>
      <c r="Q20" s="61"/>
      <c r="R20" s="60">
        <f>VLOOKUP($A20,'Return Data'!$B$7:$R$2292,16,0)</f>
        <v>12.415699999999999</v>
      </c>
      <c r="S20" s="62">
        <f t="shared" si="6"/>
        <v>11</v>
      </c>
    </row>
    <row r="21" spans="1:19" x14ac:dyDescent="0.3">
      <c r="A21" s="58" t="s">
        <v>45</v>
      </c>
      <c r="B21" s="59">
        <f>VLOOKUP($A21,'Return Data'!$B$7:$R$2292,3,0)</f>
        <v>45014</v>
      </c>
      <c r="C21" s="60">
        <f>VLOOKUP($A21,'Return Data'!$B$7:$R$2292,4,0)</f>
        <v>97.651499999999999</v>
      </c>
      <c r="D21" s="60">
        <f>VLOOKUP($A21,'Return Data'!$B$7:$R$2292,10,0)</f>
        <v>-6.6792999999999996</v>
      </c>
      <c r="E21" s="61">
        <f t="shared" si="0"/>
        <v>11</v>
      </c>
      <c r="F21" s="60">
        <f>VLOOKUP($A21,'Return Data'!$B$7:$R$2292,11,0)</f>
        <v>-1.1081000000000001</v>
      </c>
      <c r="G21" s="61">
        <f t="shared" si="1"/>
        <v>13</v>
      </c>
      <c r="H21" s="60">
        <f>VLOOKUP($A21,'Return Data'!$B$7:$R$2292,12,0)</f>
        <v>8.8813999999999993</v>
      </c>
      <c r="I21" s="61">
        <f t="shared" si="2"/>
        <v>9</v>
      </c>
      <c r="J21" s="60">
        <f>VLOOKUP($A21,'Return Data'!$B$7:$R$2292,13,0)</f>
        <v>-0.46810000000000002</v>
      </c>
      <c r="K21" s="61">
        <f t="shared" si="3"/>
        <v>11</v>
      </c>
      <c r="L21" s="60">
        <f>VLOOKUP($A21,'Return Data'!$B$7:$R$2292,17,0)</f>
        <v>9.3389000000000006</v>
      </c>
      <c r="M21" s="61">
        <f t="shared" si="4"/>
        <v>11</v>
      </c>
      <c r="N21" s="60">
        <f>VLOOKUP($A21,'Return Data'!$B$7:$R$2292,14,0)</f>
        <v>27.709399999999999</v>
      </c>
      <c r="O21" s="61">
        <f t="shared" si="5"/>
        <v>10</v>
      </c>
      <c r="P21" s="60">
        <f>VLOOKUP($A21,'Return Data'!$B$7:$R$2292,15,0)</f>
        <v>11.349600000000001</v>
      </c>
      <c r="Q21" s="61">
        <f>RANK(P21,P$8:P$21,0)</f>
        <v>3</v>
      </c>
      <c r="R21" s="60">
        <f>VLOOKUP($A21,'Return Data'!$B$7:$R$2292,16,0)</f>
        <v>13.739100000000001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-4.9549357142857149</v>
      </c>
      <c r="E23" s="69"/>
      <c r="F23" s="70">
        <f>AVERAGE(F8:F21)</f>
        <v>2.0752142857142859</v>
      </c>
      <c r="G23" s="69"/>
      <c r="H23" s="70">
        <f>AVERAGE(H8:H21)</f>
        <v>11.088714285714287</v>
      </c>
      <c r="I23" s="69"/>
      <c r="J23" s="70">
        <f>AVERAGE(J8:J21)</f>
        <v>2.066785714285714</v>
      </c>
      <c r="K23" s="69"/>
      <c r="L23" s="70">
        <f>AVERAGE(L8:L21)</f>
        <v>12.505328571428572</v>
      </c>
      <c r="M23" s="69"/>
      <c r="N23" s="70">
        <f>AVERAGE(N8:N21)</f>
        <v>31.269300000000005</v>
      </c>
      <c r="O23" s="69"/>
      <c r="P23" s="70">
        <f>AVERAGE(P8:P21)</f>
        <v>9.4610250000000011</v>
      </c>
      <c r="Q23" s="69"/>
      <c r="R23" s="70">
        <f>AVERAGE(R8:R21)</f>
        <v>14.060657142857142</v>
      </c>
      <c r="S23" s="71"/>
    </row>
    <row r="24" spans="1:19" x14ac:dyDescent="0.3">
      <c r="A24" s="68" t="s">
        <v>28</v>
      </c>
      <c r="B24" s="69"/>
      <c r="C24" s="69"/>
      <c r="D24" s="70">
        <f>MIN(D8:D21)</f>
        <v>-7.5529000000000002</v>
      </c>
      <c r="E24" s="69"/>
      <c r="F24" s="70">
        <f>MIN(F8:F21)</f>
        <v>-1.2564</v>
      </c>
      <c r="G24" s="69"/>
      <c r="H24" s="70">
        <f>MIN(H8:H21)</f>
        <v>5.7634999999999996</v>
      </c>
      <c r="I24" s="69"/>
      <c r="J24" s="70">
        <f>MIN(J8:J21)</f>
        <v>-2.7336</v>
      </c>
      <c r="K24" s="69"/>
      <c r="L24" s="70">
        <f>MIN(L8:L21)</f>
        <v>7.5240999999999998</v>
      </c>
      <c r="M24" s="69"/>
      <c r="N24" s="70">
        <f>MIN(N8:N21)</f>
        <v>23.1935</v>
      </c>
      <c r="O24" s="69"/>
      <c r="P24" s="70">
        <f>MIN(P8:P21)</f>
        <v>3.1474000000000002</v>
      </c>
      <c r="Q24" s="69"/>
      <c r="R24" s="70">
        <f>MIN(R8:R21)</f>
        <v>6.6848000000000001</v>
      </c>
      <c r="S24" s="71"/>
    </row>
    <row r="25" spans="1:19" ht="15" thickBot="1" x14ac:dyDescent="0.35">
      <c r="A25" s="72" t="s">
        <v>29</v>
      </c>
      <c r="B25" s="73"/>
      <c r="C25" s="73"/>
      <c r="D25" s="74">
        <f>MAX(D8:D21)</f>
        <v>-1.9918</v>
      </c>
      <c r="E25" s="73"/>
      <c r="F25" s="74">
        <f>MAX(F8:F21)</f>
        <v>8.9273000000000007</v>
      </c>
      <c r="G25" s="73"/>
      <c r="H25" s="74">
        <f>MAX(H8:H21)</f>
        <v>17.754799999999999</v>
      </c>
      <c r="I25" s="73"/>
      <c r="J25" s="74">
        <f>MAX(J8:J21)</f>
        <v>10.5108</v>
      </c>
      <c r="K25" s="73"/>
      <c r="L25" s="74">
        <f>MAX(L8:L21)</f>
        <v>19.3125</v>
      </c>
      <c r="M25" s="73"/>
      <c r="N25" s="74">
        <f>MAX(N8:N21)</f>
        <v>44.485900000000001</v>
      </c>
      <c r="O25" s="73"/>
      <c r="P25" s="74">
        <f>MAX(P8:P21)</f>
        <v>14.2394</v>
      </c>
      <c r="Q25" s="73"/>
      <c r="R25" s="74">
        <f>MAX(R8:R21)</f>
        <v>19.372199999999999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45014</v>
      </c>
      <c r="C8" s="60">
        <f>VLOOKUP($A8,'Return Data'!$B$7:$R$2292,4,0)</f>
        <v>617.84</v>
      </c>
      <c r="D8" s="60">
        <f>VLOOKUP($A8,'Return Data'!$B$7:$R$2292,10,0)</f>
        <v>-5.9976000000000003</v>
      </c>
      <c r="E8" s="61">
        <f t="shared" ref="E8:E32" si="0">RANK(D8,D$8:D$32,0)</f>
        <v>19</v>
      </c>
      <c r="F8" s="60">
        <f>VLOOKUP($A8,'Return Data'!$B$7:$R$2292,11,0)</f>
        <v>-4.0532000000000004</v>
      </c>
      <c r="G8" s="61">
        <f t="shared" ref="G8:G32" si="1">RANK(F8,F$8:F$32,0)</f>
        <v>22</v>
      </c>
      <c r="H8" s="60">
        <f>VLOOKUP($A8,'Return Data'!$B$7:$R$2292,12,0)</f>
        <v>5.2861000000000002</v>
      </c>
      <c r="I8" s="61">
        <f t="shared" ref="I8:I32" si="2">RANK(H8,H$8:H$32,0)</f>
        <v>22</v>
      </c>
      <c r="J8" s="60">
        <f>VLOOKUP($A8,'Return Data'!$B$7:$R$2292,13,0)</f>
        <v>-10.4748</v>
      </c>
      <c r="K8" s="61">
        <f t="shared" ref="K8:K32" si="3">RANK(J8,J$8:J$32,0)</f>
        <v>25</v>
      </c>
      <c r="L8" s="60">
        <f>VLOOKUP($A8,'Return Data'!$B$7:$R$2292,17,0)</f>
        <v>4.0701999999999998</v>
      </c>
      <c r="M8" s="61">
        <f t="shared" ref="M8:M32" si="4">RANK(L8,L$8:L$32,0)</f>
        <v>25</v>
      </c>
      <c r="N8" s="60">
        <f>VLOOKUP($A8,'Return Data'!$B$7:$R$2292,14,0)</f>
        <v>24.0686</v>
      </c>
      <c r="O8" s="61">
        <f t="shared" ref="O8:O32" si="5">RANK(N8,N$8:N$32,0)</f>
        <v>24</v>
      </c>
      <c r="P8" s="60">
        <f>VLOOKUP($A8,'Return Data'!$B$7:$R$2292,15,0)</f>
        <v>7.8632</v>
      </c>
      <c r="Q8" s="61">
        <f>RANK(P8,P$8:P$32,0)</f>
        <v>20</v>
      </c>
      <c r="R8" s="60">
        <f>VLOOKUP($A8,'Return Data'!$B$7:$R$2292,16,0)</f>
        <v>13.8378</v>
      </c>
      <c r="S8" s="62">
        <f t="shared" ref="S8:S32" si="6">RANK(R8,R$8:R$32,0)</f>
        <v>16</v>
      </c>
    </row>
    <row r="9" spans="1:20" x14ac:dyDescent="0.3">
      <c r="A9" s="58" t="s">
        <v>819</v>
      </c>
      <c r="B9" s="59">
        <f>VLOOKUP($A9,'Return Data'!$B$7:$R$2292,3,0)</f>
        <v>45014</v>
      </c>
      <c r="C9" s="60">
        <f>VLOOKUP($A9,'Return Data'!$B$7:$R$2292,4,0)</f>
        <v>19.91</v>
      </c>
      <c r="D9" s="60">
        <f>VLOOKUP($A9,'Return Data'!$B$7:$R$2292,10,0)</f>
        <v>-4.2788000000000004</v>
      </c>
      <c r="E9" s="61">
        <f t="shared" si="0"/>
        <v>6</v>
      </c>
      <c r="F9" s="60">
        <f>VLOOKUP($A9,'Return Data'!$B$7:$R$2292,11,0)</f>
        <v>-5.2355999999999998</v>
      </c>
      <c r="G9" s="61">
        <f t="shared" si="1"/>
        <v>24</v>
      </c>
      <c r="H9" s="60">
        <f>VLOOKUP($A9,'Return Data'!$B$7:$R$2292,12,0)</f>
        <v>4.8998999999999997</v>
      </c>
      <c r="I9" s="61">
        <f t="shared" si="2"/>
        <v>23</v>
      </c>
      <c r="J9" s="60">
        <f>VLOOKUP($A9,'Return Data'!$B$7:$R$2292,13,0)</f>
        <v>-7.6531000000000002</v>
      </c>
      <c r="K9" s="61">
        <f t="shared" si="3"/>
        <v>24</v>
      </c>
      <c r="L9" s="60">
        <f>VLOOKUP($A9,'Return Data'!$B$7:$R$2292,17,0)</f>
        <v>10.0389</v>
      </c>
      <c r="M9" s="61">
        <f t="shared" si="4"/>
        <v>20</v>
      </c>
      <c r="N9" s="60">
        <f>VLOOKUP($A9,'Return Data'!$B$7:$R$2292,14,0)</f>
        <v>26.6844</v>
      </c>
      <c r="O9" s="61">
        <f t="shared" si="5"/>
        <v>22</v>
      </c>
      <c r="P9" s="60"/>
      <c r="Q9" s="61"/>
      <c r="R9" s="60">
        <f>VLOOKUP($A9,'Return Data'!$B$7:$R$2292,16,0)</f>
        <v>16.795200000000001</v>
      </c>
      <c r="S9" s="62">
        <f t="shared" si="6"/>
        <v>6</v>
      </c>
    </row>
    <row r="10" spans="1:20" x14ac:dyDescent="0.3">
      <c r="A10" s="58" t="s">
        <v>2050</v>
      </c>
      <c r="B10" s="59">
        <f>VLOOKUP($A10,'Return Data'!$B$7:$R$2292,3,0)</f>
        <v>45014</v>
      </c>
      <c r="C10" s="60">
        <f>VLOOKUP($A10,'Return Data'!$B$7:$R$2292,4,0)</f>
        <v>79.709000000000003</v>
      </c>
      <c r="D10" s="60">
        <f>VLOOKUP($A10,'Return Data'!$B$7:$R$2292,10,0)</f>
        <v>-5.0709999999999997</v>
      </c>
      <c r="E10" s="61">
        <f t="shared" si="0"/>
        <v>11</v>
      </c>
      <c r="F10" s="60">
        <f>VLOOKUP($A10,'Return Data'!$B$7:$R$2292,11,0)</f>
        <v>2.4643000000000002</v>
      </c>
      <c r="G10" s="61">
        <f t="shared" si="1"/>
        <v>3</v>
      </c>
      <c r="H10" s="60">
        <f>VLOOKUP($A10,'Return Data'!$B$7:$R$2292,12,0)</f>
        <v>13.4809</v>
      </c>
      <c r="I10" s="61">
        <f t="shared" si="2"/>
        <v>4</v>
      </c>
      <c r="J10" s="60">
        <f>VLOOKUP($A10,'Return Data'!$B$7:$R$2292,13,0)</f>
        <v>4.8940999999999999</v>
      </c>
      <c r="K10" s="61">
        <f t="shared" si="3"/>
        <v>5</v>
      </c>
      <c r="L10" s="60">
        <f>VLOOKUP($A10,'Return Data'!$B$7:$R$2292,17,0)</f>
        <v>13.5281</v>
      </c>
      <c r="M10" s="61">
        <f t="shared" si="4"/>
        <v>8</v>
      </c>
      <c r="N10" s="60">
        <f>VLOOKUP($A10,'Return Data'!$B$7:$R$2292,14,0)</f>
        <v>31.726800000000001</v>
      </c>
      <c r="O10" s="61">
        <f t="shared" si="5"/>
        <v>6</v>
      </c>
      <c r="P10" s="60">
        <f>VLOOKUP($A10,'Return Data'!$B$7:$R$2292,15,0)</f>
        <v>11.2128</v>
      </c>
      <c r="Q10" s="61">
        <f t="shared" ref="Q10:Q16" si="7">RANK(P10,P$8:P$32,0)</f>
        <v>13</v>
      </c>
      <c r="R10" s="60">
        <f>VLOOKUP($A10,'Return Data'!$B$7:$R$2292,16,0)</f>
        <v>12.994199999999999</v>
      </c>
      <c r="S10" s="62">
        <f t="shared" si="6"/>
        <v>18</v>
      </c>
    </row>
    <row r="11" spans="1:20" x14ac:dyDescent="0.3">
      <c r="A11" s="58" t="s">
        <v>1899</v>
      </c>
      <c r="B11" s="59">
        <f>VLOOKUP($A11,'Return Data'!$B$7:$R$2292,3,0)</f>
        <v>45014</v>
      </c>
      <c r="C11" s="60">
        <f>VLOOKUP($A11,'Return Data'!$B$7:$R$2292,4,0)</f>
        <v>60.55</v>
      </c>
      <c r="D11" s="60">
        <f>VLOOKUP($A11,'Return Data'!$B$7:$R$2292,10,0)</f>
        <v>-5.1981000000000002</v>
      </c>
      <c r="E11" s="61">
        <f t="shared" si="0"/>
        <v>13</v>
      </c>
      <c r="F11" s="60">
        <f>VLOOKUP($A11,'Return Data'!$B$7:$R$2292,11,0)</f>
        <v>0.49790000000000001</v>
      </c>
      <c r="G11" s="61">
        <f t="shared" si="1"/>
        <v>9</v>
      </c>
      <c r="H11" s="60">
        <f>VLOOKUP($A11,'Return Data'!$B$7:$R$2292,12,0)</f>
        <v>11.943099999999999</v>
      </c>
      <c r="I11" s="61">
        <f t="shared" si="2"/>
        <v>6</v>
      </c>
      <c r="J11" s="60">
        <f>VLOOKUP($A11,'Return Data'!$B$7:$R$2292,13,0)</f>
        <v>1.9875</v>
      </c>
      <c r="K11" s="61">
        <f t="shared" si="3"/>
        <v>10</v>
      </c>
      <c r="L11" s="60">
        <f>VLOOKUP($A11,'Return Data'!$B$7:$R$2292,17,0)</f>
        <v>13.2287</v>
      </c>
      <c r="M11" s="61">
        <f t="shared" si="4"/>
        <v>10</v>
      </c>
      <c r="N11" s="60">
        <f>VLOOKUP($A11,'Return Data'!$B$7:$R$2292,14,0)</f>
        <v>27.1021</v>
      </c>
      <c r="O11" s="61">
        <f t="shared" si="5"/>
        <v>20</v>
      </c>
      <c r="P11" s="60">
        <f>VLOOKUP($A11,'Return Data'!$B$7:$R$2292,15,0)</f>
        <v>9.4738000000000007</v>
      </c>
      <c r="Q11" s="61">
        <f t="shared" si="7"/>
        <v>17</v>
      </c>
      <c r="R11" s="60">
        <f>VLOOKUP($A11,'Return Data'!$B$7:$R$2292,16,0)</f>
        <v>12.306800000000001</v>
      </c>
      <c r="S11" s="62">
        <f t="shared" si="6"/>
        <v>21</v>
      </c>
    </row>
    <row r="12" spans="1:20" x14ac:dyDescent="0.3">
      <c r="A12" s="58" t="s">
        <v>821</v>
      </c>
      <c r="B12" s="59">
        <f>VLOOKUP($A12,'Return Data'!$B$7:$R$2292,3,0)</f>
        <v>45014</v>
      </c>
      <c r="C12" s="60">
        <f>VLOOKUP($A12,'Return Data'!$B$7:$R$2292,4,0)</f>
        <v>170.89</v>
      </c>
      <c r="D12" s="60">
        <f>VLOOKUP($A12,'Return Data'!$B$7:$R$2292,10,0)</f>
        <v>-5.8041999999999998</v>
      </c>
      <c r="E12" s="61">
        <f t="shared" si="0"/>
        <v>18</v>
      </c>
      <c r="F12" s="60">
        <f>VLOOKUP($A12,'Return Data'!$B$7:$R$2292,11,0)</f>
        <v>-3.0301</v>
      </c>
      <c r="G12" s="61">
        <f t="shared" si="1"/>
        <v>21</v>
      </c>
      <c r="H12" s="60">
        <f>VLOOKUP($A12,'Return Data'!$B$7:$R$2292,12,0)</f>
        <v>6.7529000000000003</v>
      </c>
      <c r="I12" s="61">
        <f t="shared" si="2"/>
        <v>20</v>
      </c>
      <c r="J12" s="60">
        <f>VLOOKUP($A12,'Return Data'!$B$7:$R$2292,13,0)</f>
        <v>-1.4475</v>
      </c>
      <c r="K12" s="61">
        <f t="shared" si="3"/>
        <v>18</v>
      </c>
      <c r="L12" s="60">
        <f>VLOOKUP($A12,'Return Data'!$B$7:$R$2292,17,0)</f>
        <v>10.682</v>
      </c>
      <c r="M12" s="61">
        <f t="shared" si="4"/>
        <v>17</v>
      </c>
      <c r="N12" s="60">
        <f>VLOOKUP($A12,'Return Data'!$B$7:$R$2292,14,0)</f>
        <v>28.1188</v>
      </c>
      <c r="O12" s="61">
        <f t="shared" si="5"/>
        <v>18</v>
      </c>
      <c r="P12" s="60">
        <f>VLOOKUP($A12,'Return Data'!$B$7:$R$2292,15,0)</f>
        <v>12.419700000000001</v>
      </c>
      <c r="Q12" s="61">
        <f t="shared" si="7"/>
        <v>10</v>
      </c>
      <c r="R12" s="60">
        <f>VLOOKUP($A12,'Return Data'!$B$7:$R$2292,16,0)</f>
        <v>19.4254</v>
      </c>
      <c r="S12" s="62">
        <f t="shared" si="6"/>
        <v>2</v>
      </c>
    </row>
    <row r="13" spans="1:20" x14ac:dyDescent="0.3">
      <c r="A13" s="58" t="s">
        <v>823</v>
      </c>
      <c r="B13" s="59">
        <f>VLOOKUP($A13,'Return Data'!$B$7:$R$2292,3,0)</f>
        <v>45014</v>
      </c>
      <c r="C13" s="60">
        <f>VLOOKUP($A13,'Return Data'!$B$7:$R$2292,4,0)</f>
        <v>378.45</v>
      </c>
      <c r="D13" s="60">
        <f>VLOOKUP($A13,'Return Data'!$B$7:$R$2292,10,0)</f>
        <v>-5.3159999999999998</v>
      </c>
      <c r="E13" s="61">
        <f t="shared" si="0"/>
        <v>14</v>
      </c>
      <c r="F13" s="60">
        <f>VLOOKUP($A13,'Return Data'!$B$7:$R$2292,11,0)</f>
        <v>-0.01</v>
      </c>
      <c r="G13" s="61">
        <f t="shared" si="1"/>
        <v>11</v>
      </c>
      <c r="H13" s="60">
        <f>VLOOKUP($A13,'Return Data'!$B$7:$R$2292,12,0)</f>
        <v>10.620699999999999</v>
      </c>
      <c r="I13" s="61">
        <f t="shared" si="2"/>
        <v>9</v>
      </c>
      <c r="J13" s="60">
        <f>VLOOKUP($A13,'Return Data'!$B$7:$R$2292,13,0)</f>
        <v>3.6076999999999999</v>
      </c>
      <c r="K13" s="61">
        <f t="shared" si="3"/>
        <v>8</v>
      </c>
      <c r="L13" s="60">
        <f>VLOOKUP($A13,'Return Data'!$B$7:$R$2292,17,0)</f>
        <v>10.4656</v>
      </c>
      <c r="M13" s="61">
        <f t="shared" si="4"/>
        <v>18</v>
      </c>
      <c r="N13" s="60">
        <f>VLOOKUP($A13,'Return Data'!$B$7:$R$2292,14,0)</f>
        <v>28.390699999999999</v>
      </c>
      <c r="O13" s="61">
        <f t="shared" si="5"/>
        <v>17</v>
      </c>
      <c r="P13" s="60">
        <f>VLOOKUP($A13,'Return Data'!$B$7:$R$2292,15,0)</f>
        <v>11.4377</v>
      </c>
      <c r="Q13" s="61">
        <f t="shared" si="7"/>
        <v>12</v>
      </c>
      <c r="R13" s="60">
        <f>VLOOKUP($A13,'Return Data'!$B$7:$R$2292,16,0)</f>
        <v>14.9748</v>
      </c>
      <c r="S13" s="62">
        <f t="shared" si="6"/>
        <v>11</v>
      </c>
    </row>
    <row r="14" spans="1:20" x14ac:dyDescent="0.3">
      <c r="A14" s="58" t="s">
        <v>825</v>
      </c>
      <c r="B14" s="59">
        <f>VLOOKUP($A14,'Return Data'!$B$7:$R$2292,3,0)</f>
        <v>45014</v>
      </c>
      <c r="C14" s="60">
        <f>VLOOKUP($A14,'Return Data'!$B$7:$R$2292,4,0)</f>
        <v>57.697000000000003</v>
      </c>
      <c r="D14" s="60">
        <f>VLOOKUP($A14,'Return Data'!$B$7:$R$2292,10,0)</f>
        <v>-5.3697999999999997</v>
      </c>
      <c r="E14" s="61">
        <f t="shared" si="0"/>
        <v>15</v>
      </c>
      <c r="F14" s="60">
        <f>VLOOKUP($A14,'Return Data'!$B$7:$R$2292,11,0)</f>
        <v>-1.9109</v>
      </c>
      <c r="G14" s="61">
        <f t="shared" si="1"/>
        <v>17</v>
      </c>
      <c r="H14" s="60">
        <f>VLOOKUP($A14,'Return Data'!$B$7:$R$2292,12,0)</f>
        <v>9.4923999999999999</v>
      </c>
      <c r="I14" s="61">
        <f t="shared" si="2"/>
        <v>14</v>
      </c>
      <c r="J14" s="60">
        <f>VLOOKUP($A14,'Return Data'!$B$7:$R$2292,13,0)</f>
        <v>0.2276</v>
      </c>
      <c r="K14" s="61">
        <f t="shared" si="3"/>
        <v>13</v>
      </c>
      <c r="L14" s="60">
        <f>VLOOKUP($A14,'Return Data'!$B$7:$R$2292,17,0)</f>
        <v>11.3657</v>
      </c>
      <c r="M14" s="61">
        <f t="shared" si="4"/>
        <v>13</v>
      </c>
      <c r="N14" s="60">
        <f>VLOOKUP($A14,'Return Data'!$B$7:$R$2292,14,0)</f>
        <v>29.001200000000001</v>
      </c>
      <c r="O14" s="61">
        <f t="shared" si="5"/>
        <v>14</v>
      </c>
      <c r="P14" s="60">
        <f>VLOOKUP($A14,'Return Data'!$B$7:$R$2292,15,0)</f>
        <v>12.8969</v>
      </c>
      <c r="Q14" s="61">
        <f t="shared" si="7"/>
        <v>8</v>
      </c>
      <c r="R14" s="60">
        <f>VLOOKUP($A14,'Return Data'!$B$7:$R$2292,16,0)</f>
        <v>14.596</v>
      </c>
      <c r="S14" s="62">
        <f t="shared" si="6"/>
        <v>13</v>
      </c>
    </row>
    <row r="15" spans="1:20" x14ac:dyDescent="0.3">
      <c r="A15" s="58" t="s">
        <v>828</v>
      </c>
      <c r="B15" s="59">
        <f>VLOOKUP($A15,'Return Data'!$B$7:$R$2292,3,0)</f>
        <v>45014</v>
      </c>
      <c r="C15" s="60">
        <f>VLOOKUP($A15,'Return Data'!$B$7:$R$2292,4,0)</f>
        <v>123.8014</v>
      </c>
      <c r="D15" s="60">
        <f>VLOOKUP($A15,'Return Data'!$B$7:$R$2292,10,0)</f>
        <v>-5.1833999999999998</v>
      </c>
      <c r="E15" s="61">
        <f t="shared" si="0"/>
        <v>12</v>
      </c>
      <c r="F15" s="60">
        <f>VLOOKUP($A15,'Return Data'!$B$7:$R$2292,11,0)</f>
        <v>-2.5409999999999999</v>
      </c>
      <c r="G15" s="61">
        <f t="shared" si="1"/>
        <v>18</v>
      </c>
      <c r="H15" s="60">
        <f>VLOOKUP($A15,'Return Data'!$B$7:$R$2292,12,0)</f>
        <v>4.7840999999999996</v>
      </c>
      <c r="I15" s="61">
        <f t="shared" si="2"/>
        <v>24</v>
      </c>
      <c r="J15" s="60">
        <f>VLOOKUP($A15,'Return Data'!$B$7:$R$2292,13,0)</f>
        <v>-2.0175000000000001</v>
      </c>
      <c r="K15" s="61">
        <f t="shared" si="3"/>
        <v>20</v>
      </c>
      <c r="L15" s="60">
        <f>VLOOKUP($A15,'Return Data'!$B$7:$R$2292,17,0)</f>
        <v>9.26</v>
      </c>
      <c r="M15" s="61">
        <f t="shared" si="4"/>
        <v>23</v>
      </c>
      <c r="N15" s="60">
        <f>VLOOKUP($A15,'Return Data'!$B$7:$R$2292,14,0)</f>
        <v>30.413499999999999</v>
      </c>
      <c r="O15" s="61">
        <f t="shared" si="5"/>
        <v>9</v>
      </c>
      <c r="P15" s="60">
        <f>VLOOKUP($A15,'Return Data'!$B$7:$R$2292,15,0)</f>
        <v>9.1318000000000001</v>
      </c>
      <c r="Q15" s="61">
        <f t="shared" si="7"/>
        <v>19</v>
      </c>
      <c r="R15" s="60">
        <f>VLOOKUP($A15,'Return Data'!$B$7:$R$2292,16,0)</f>
        <v>12.911</v>
      </c>
      <c r="S15" s="62">
        <f t="shared" si="6"/>
        <v>19</v>
      </c>
    </row>
    <row r="16" spans="1:20" x14ac:dyDescent="0.3">
      <c r="A16" s="108" t="s">
        <v>1753</v>
      </c>
      <c r="B16" s="59">
        <f>VLOOKUP($A16,'Return Data'!$B$7:$R$2292,3,0)</f>
        <v>45014</v>
      </c>
      <c r="C16" s="60">
        <f>VLOOKUP($A16,'Return Data'!$B$7:$R$2292,4,0)</f>
        <v>195.709</v>
      </c>
      <c r="D16" s="60">
        <f>VLOOKUP($A16,'Return Data'!$B$7:$R$2292,10,0)</f>
        <v>-5.0311000000000003</v>
      </c>
      <c r="E16" s="61">
        <f t="shared" si="0"/>
        <v>10</v>
      </c>
      <c r="F16" s="60">
        <f>VLOOKUP($A16,'Return Data'!$B$7:$R$2292,11,0)</f>
        <v>0.80349999999999999</v>
      </c>
      <c r="G16" s="61">
        <f t="shared" si="1"/>
        <v>7</v>
      </c>
      <c r="H16" s="60">
        <f>VLOOKUP($A16,'Return Data'!$B$7:$R$2292,12,0)</f>
        <v>10.970700000000001</v>
      </c>
      <c r="I16" s="61">
        <f t="shared" si="2"/>
        <v>8</v>
      </c>
      <c r="J16" s="60">
        <f>VLOOKUP($A16,'Return Data'!$B$7:$R$2292,13,0)</f>
        <v>4.3169000000000004</v>
      </c>
      <c r="K16" s="61">
        <f t="shared" si="3"/>
        <v>7</v>
      </c>
      <c r="L16" s="60">
        <f>VLOOKUP($A16,'Return Data'!$B$7:$R$2292,17,0)</f>
        <v>15.525499999999999</v>
      </c>
      <c r="M16" s="61">
        <f t="shared" si="4"/>
        <v>4</v>
      </c>
      <c r="N16" s="60">
        <f>VLOOKUP($A16,'Return Data'!$B$7:$R$2292,14,0)</f>
        <v>34.008899999999997</v>
      </c>
      <c r="O16" s="61">
        <f t="shared" si="5"/>
        <v>3</v>
      </c>
      <c r="P16" s="60">
        <f>VLOOKUP($A16,'Return Data'!$B$7:$R$2292,15,0)</f>
        <v>12.9011</v>
      </c>
      <c r="Q16" s="61">
        <f t="shared" si="7"/>
        <v>7</v>
      </c>
      <c r="R16" s="60">
        <f>VLOOKUP($A16,'Return Data'!$B$7:$R$2292,16,0)</f>
        <v>11.043100000000001</v>
      </c>
      <c r="S16" s="62">
        <f t="shared" si="6"/>
        <v>25</v>
      </c>
    </row>
    <row r="17" spans="1:19" x14ac:dyDescent="0.3">
      <c r="A17" s="102" t="s">
        <v>1955</v>
      </c>
      <c r="B17" s="59">
        <f>VLOOKUP($A17,'Return Data'!$B$7:$R$2292,3,0)</f>
        <v>45014</v>
      </c>
      <c r="C17" s="60">
        <f>VLOOKUP($A17,'Return Data'!$B$7:$R$2292,4,0)</f>
        <v>16.153700000000001</v>
      </c>
      <c r="D17" s="60">
        <f>VLOOKUP($A17,'Return Data'!$B$7:$R$2292,10,0)</f>
        <v>-2.8512</v>
      </c>
      <c r="E17" s="61">
        <f t="shared" si="0"/>
        <v>2</v>
      </c>
      <c r="F17" s="60">
        <f>VLOOKUP($A17,'Return Data'!$B$7:$R$2292,11,0)</f>
        <v>0.68189999999999995</v>
      </c>
      <c r="G17" s="61">
        <f t="shared" si="1"/>
        <v>8</v>
      </c>
      <c r="H17" s="60">
        <f>VLOOKUP($A17,'Return Data'!$B$7:$R$2292,12,0)</f>
        <v>9.6585999999999999</v>
      </c>
      <c r="I17" s="61">
        <f t="shared" si="2"/>
        <v>13</v>
      </c>
      <c r="J17" s="60">
        <f>VLOOKUP($A17,'Return Data'!$B$7:$R$2292,13,0)</f>
        <v>-1.1220000000000001</v>
      </c>
      <c r="K17" s="61">
        <f t="shared" si="3"/>
        <v>17</v>
      </c>
      <c r="L17" s="60">
        <f>VLOOKUP($A17,'Return Data'!$B$7:$R$2292,17,0)</f>
        <v>10.359</v>
      </c>
      <c r="M17" s="61">
        <f t="shared" si="4"/>
        <v>19</v>
      </c>
      <c r="N17" s="60">
        <f>VLOOKUP($A17,'Return Data'!$B$7:$R$2292,14,0)</f>
        <v>26.974</v>
      </c>
      <c r="O17" s="61">
        <f t="shared" si="5"/>
        <v>21</v>
      </c>
      <c r="P17" s="60"/>
      <c r="Q17" s="61"/>
      <c r="R17" s="60">
        <f>VLOOKUP($A17,'Return Data'!$B$7:$R$2292,16,0)</f>
        <v>12.7189</v>
      </c>
      <c r="S17" s="62">
        <f t="shared" si="6"/>
        <v>20</v>
      </c>
    </row>
    <row r="18" spans="1:19" x14ac:dyDescent="0.3">
      <c r="A18" s="58" t="s">
        <v>830</v>
      </c>
      <c r="B18" s="59">
        <f>VLOOKUP($A18,'Return Data'!$B$7:$R$2292,3,0)</f>
        <v>45014</v>
      </c>
      <c r="C18" s="60">
        <f>VLOOKUP($A18,'Return Data'!$B$7:$R$2292,4,0)</f>
        <v>614.24</v>
      </c>
      <c r="D18" s="60">
        <f>VLOOKUP($A18,'Return Data'!$B$7:$R$2292,10,0)</f>
        <v>-4.7039999999999997</v>
      </c>
      <c r="E18" s="61">
        <f t="shared" si="0"/>
        <v>8</v>
      </c>
      <c r="F18" s="60">
        <f>VLOOKUP($A18,'Return Data'!$B$7:$R$2292,11,0)</f>
        <v>2.8222999999999998</v>
      </c>
      <c r="G18" s="61">
        <f t="shared" si="1"/>
        <v>2</v>
      </c>
      <c r="H18" s="60">
        <f>VLOOKUP($A18,'Return Data'!$B$7:$R$2292,12,0)</f>
        <v>11.873200000000001</v>
      </c>
      <c r="I18" s="61">
        <f t="shared" si="2"/>
        <v>7</v>
      </c>
      <c r="J18" s="60">
        <f>VLOOKUP($A18,'Return Data'!$B$7:$R$2292,13,0)</f>
        <v>7.2420999999999998</v>
      </c>
      <c r="K18" s="61">
        <f t="shared" si="3"/>
        <v>3</v>
      </c>
      <c r="L18" s="60">
        <f>VLOOKUP($A18,'Return Data'!$B$7:$R$2292,17,0)</f>
        <v>18.507200000000001</v>
      </c>
      <c r="M18" s="61">
        <f t="shared" si="4"/>
        <v>1</v>
      </c>
      <c r="N18" s="60">
        <f>VLOOKUP($A18,'Return Data'!$B$7:$R$2292,14,0)</f>
        <v>35.190300000000001</v>
      </c>
      <c r="O18" s="61">
        <f t="shared" si="5"/>
        <v>1</v>
      </c>
      <c r="P18" s="60">
        <f>VLOOKUP($A18,'Return Data'!$B$7:$R$2292,15,0)</f>
        <v>13.537599999999999</v>
      </c>
      <c r="Q18" s="61">
        <f>RANK(P18,P$8:P$32,0)</f>
        <v>6</v>
      </c>
      <c r="R18" s="60">
        <f>VLOOKUP($A18,'Return Data'!$B$7:$R$2292,16,0)</f>
        <v>14.4377</v>
      </c>
      <c r="S18" s="62">
        <f t="shared" si="6"/>
        <v>14</v>
      </c>
    </row>
    <row r="19" spans="1:19" x14ac:dyDescent="0.3">
      <c r="A19" s="58" t="s">
        <v>832</v>
      </c>
      <c r="B19" s="59">
        <f>VLOOKUP($A19,'Return Data'!$B$7:$R$2292,3,0)</f>
        <v>45014</v>
      </c>
      <c r="C19" s="60">
        <f>VLOOKUP($A19,'Return Data'!$B$7:$R$2292,4,0)</f>
        <v>57.37</v>
      </c>
      <c r="D19" s="60">
        <f>VLOOKUP($A19,'Return Data'!$B$7:$R$2292,10,0)</f>
        <v>-6.2275</v>
      </c>
      <c r="E19" s="61">
        <f t="shared" si="0"/>
        <v>20</v>
      </c>
      <c r="F19" s="60">
        <f>VLOOKUP($A19,'Return Data'!$B$7:$R$2292,11,0)</f>
        <v>-1.2734000000000001</v>
      </c>
      <c r="G19" s="61">
        <f t="shared" si="1"/>
        <v>15</v>
      </c>
      <c r="H19" s="60">
        <f>VLOOKUP($A19,'Return Data'!$B$7:$R$2292,12,0)</f>
        <v>9.3803999999999998</v>
      </c>
      <c r="I19" s="61">
        <f t="shared" si="2"/>
        <v>15</v>
      </c>
      <c r="J19" s="60">
        <f>VLOOKUP($A19,'Return Data'!$B$7:$R$2292,13,0)</f>
        <v>5.2299999999999999E-2</v>
      </c>
      <c r="K19" s="61">
        <f t="shared" si="3"/>
        <v>14</v>
      </c>
      <c r="L19" s="60">
        <f>VLOOKUP($A19,'Return Data'!$B$7:$R$2292,17,0)</f>
        <v>9.1951000000000001</v>
      </c>
      <c r="M19" s="61">
        <f t="shared" si="4"/>
        <v>24</v>
      </c>
      <c r="N19" s="60">
        <f>VLOOKUP($A19,'Return Data'!$B$7:$R$2292,14,0)</f>
        <v>24.0335</v>
      </c>
      <c r="O19" s="61">
        <f t="shared" si="5"/>
        <v>25</v>
      </c>
      <c r="P19" s="60">
        <f>VLOOKUP($A19,'Return Data'!$B$7:$R$2292,15,0)</f>
        <v>10.7841</v>
      </c>
      <c r="Q19" s="61">
        <f>RANK(P19,P$8:P$32,0)</f>
        <v>15</v>
      </c>
      <c r="R19" s="60">
        <f>VLOOKUP($A19,'Return Data'!$B$7:$R$2292,16,0)</f>
        <v>14.9557</v>
      </c>
      <c r="S19" s="62">
        <f t="shared" si="6"/>
        <v>12</v>
      </c>
    </row>
    <row r="20" spans="1:19" x14ac:dyDescent="0.3">
      <c r="A20" s="58" t="s">
        <v>834</v>
      </c>
      <c r="B20" s="59">
        <f>VLOOKUP($A20,'Return Data'!$B$7:$R$2292,3,0)</f>
        <v>45014</v>
      </c>
      <c r="C20" s="60">
        <f>VLOOKUP($A20,'Return Data'!$B$7:$R$2292,4,0)</f>
        <v>224.649</v>
      </c>
      <c r="D20" s="60">
        <f>VLOOKUP($A20,'Return Data'!$B$7:$R$2292,10,0)</f>
        <v>-3.1743999999999999</v>
      </c>
      <c r="E20" s="61">
        <f t="shared" si="0"/>
        <v>3</v>
      </c>
      <c r="F20" s="60">
        <f>VLOOKUP($A20,'Return Data'!$B$7:$R$2292,11,0)</f>
        <v>2.2930999999999999</v>
      </c>
      <c r="G20" s="61">
        <f t="shared" si="1"/>
        <v>4</v>
      </c>
      <c r="H20" s="60">
        <f>VLOOKUP($A20,'Return Data'!$B$7:$R$2292,12,0)</f>
        <v>13.183</v>
      </c>
      <c r="I20" s="61">
        <f t="shared" si="2"/>
        <v>5</v>
      </c>
      <c r="J20" s="60">
        <f>VLOOKUP($A20,'Return Data'!$B$7:$R$2292,13,0)</f>
        <v>4.8087</v>
      </c>
      <c r="K20" s="61">
        <f t="shared" si="3"/>
        <v>6</v>
      </c>
      <c r="L20" s="60">
        <f>VLOOKUP($A20,'Return Data'!$B$7:$R$2292,17,0)</f>
        <v>13.3291</v>
      </c>
      <c r="M20" s="61">
        <f t="shared" si="4"/>
        <v>9</v>
      </c>
      <c r="N20" s="60">
        <f>VLOOKUP($A20,'Return Data'!$B$7:$R$2292,14,0)</f>
        <v>30.000299999999999</v>
      </c>
      <c r="O20" s="61">
        <f t="shared" si="5"/>
        <v>12</v>
      </c>
      <c r="P20" s="60">
        <f>VLOOKUP($A20,'Return Data'!$B$7:$R$2292,15,0)</f>
        <v>13.801399999999999</v>
      </c>
      <c r="Q20" s="61">
        <f>RANK(P20,P$8:P$32,0)</f>
        <v>3</v>
      </c>
      <c r="R20" s="60">
        <f>VLOOKUP($A20,'Return Data'!$B$7:$R$2292,16,0)</f>
        <v>15.628</v>
      </c>
      <c r="S20" s="62">
        <f t="shared" si="6"/>
        <v>9</v>
      </c>
    </row>
    <row r="21" spans="1:19" x14ac:dyDescent="0.3">
      <c r="A21" s="58" t="s">
        <v>837</v>
      </c>
      <c r="B21" s="59">
        <f>VLOOKUP($A21,'Return Data'!$B$7:$R$2292,3,0)</f>
        <v>45014</v>
      </c>
      <c r="C21" s="60">
        <f>VLOOKUP($A21,'Return Data'!$B$7:$R$2292,4,0)</f>
        <v>24.9922</v>
      </c>
      <c r="D21" s="60">
        <f>VLOOKUP($A21,'Return Data'!$B$7:$R$2292,10,0)</f>
        <v>-6.8212999999999999</v>
      </c>
      <c r="E21" s="61">
        <f t="shared" si="0"/>
        <v>24</v>
      </c>
      <c r="F21" s="60">
        <f>VLOOKUP($A21,'Return Data'!$B$7:$R$2292,11,0)</f>
        <v>-7.3205999999999998</v>
      </c>
      <c r="G21" s="61">
        <f t="shared" si="1"/>
        <v>25</v>
      </c>
      <c r="H21" s="60">
        <f>VLOOKUP($A21,'Return Data'!$B$7:$R$2292,12,0)</f>
        <v>3.2991999999999999</v>
      </c>
      <c r="I21" s="61">
        <f t="shared" si="2"/>
        <v>25</v>
      </c>
      <c r="J21" s="60">
        <f>VLOOKUP($A21,'Return Data'!$B$7:$R$2292,13,0)</f>
        <v>-5.4904000000000002</v>
      </c>
      <c r="K21" s="61">
        <f t="shared" si="3"/>
        <v>23</v>
      </c>
      <c r="L21" s="60">
        <f>VLOOKUP($A21,'Return Data'!$B$7:$R$2292,17,0)</f>
        <v>9.9229000000000003</v>
      </c>
      <c r="M21" s="61">
        <f t="shared" si="4"/>
        <v>21</v>
      </c>
      <c r="N21" s="60">
        <f>VLOOKUP($A21,'Return Data'!$B$7:$R$2292,14,0)</f>
        <v>24.206</v>
      </c>
      <c r="O21" s="61">
        <f t="shared" si="5"/>
        <v>23</v>
      </c>
      <c r="P21" s="60">
        <f>VLOOKUP($A21,'Return Data'!$B$7:$R$2292,15,0)</f>
        <v>10.9064</v>
      </c>
      <c r="Q21" s="61">
        <f>RANK(P21,P$8:P$32,0)</f>
        <v>14</v>
      </c>
      <c r="R21" s="60">
        <f>VLOOKUP($A21,'Return Data'!$B$7:$R$2292,16,0)</f>
        <v>11.9833</v>
      </c>
      <c r="S21" s="62">
        <f t="shared" si="6"/>
        <v>23</v>
      </c>
    </row>
    <row r="22" spans="1:19" x14ac:dyDescent="0.3">
      <c r="A22" s="58" t="s">
        <v>2002</v>
      </c>
      <c r="B22" s="59">
        <f>VLOOKUP($A22,'Return Data'!$B$7:$R$2292,3,0)</f>
        <v>45014</v>
      </c>
      <c r="C22" s="60">
        <f>VLOOKUP($A22,'Return Data'!$B$7:$R$2292,4,0)</f>
        <v>17.067399999999999</v>
      </c>
      <c r="D22" s="60">
        <f>VLOOKUP($A22,'Return Data'!$B$7:$R$2292,10,0)</f>
        <v>-6.5568</v>
      </c>
      <c r="E22" s="61">
        <f t="shared" si="0"/>
        <v>22</v>
      </c>
      <c r="F22" s="60">
        <f>VLOOKUP($A22,'Return Data'!$B$7:$R$2292,11,0)</f>
        <v>-2.5893999999999999</v>
      </c>
      <c r="G22" s="61">
        <f t="shared" si="1"/>
        <v>19</v>
      </c>
      <c r="H22" s="60">
        <f>VLOOKUP($A22,'Return Data'!$B$7:$R$2292,12,0)</f>
        <v>6.9869000000000003</v>
      </c>
      <c r="I22" s="61">
        <f t="shared" si="2"/>
        <v>19</v>
      </c>
      <c r="J22" s="60">
        <f>VLOOKUP($A22,'Return Data'!$B$7:$R$2292,13,0)</f>
        <v>-3.3414000000000001</v>
      </c>
      <c r="K22" s="61">
        <f t="shared" si="3"/>
        <v>22</v>
      </c>
      <c r="L22" s="60">
        <f>VLOOKUP($A22,'Return Data'!$B$7:$R$2292,17,0)</f>
        <v>13.7029</v>
      </c>
      <c r="M22" s="61">
        <f t="shared" si="4"/>
        <v>7</v>
      </c>
      <c r="N22" s="60">
        <f>VLOOKUP($A22,'Return Data'!$B$7:$R$2292,14,0)</f>
        <v>31.340599999999998</v>
      </c>
      <c r="O22" s="61">
        <f t="shared" si="5"/>
        <v>7</v>
      </c>
      <c r="P22" s="60"/>
      <c r="Q22" s="61"/>
      <c r="R22" s="60">
        <f>VLOOKUP($A22,'Return Data'!$B$7:$R$2292,16,0)</f>
        <v>17.8994</v>
      </c>
      <c r="S22" s="62">
        <f t="shared" si="6"/>
        <v>3</v>
      </c>
    </row>
    <row r="23" spans="1:19" x14ac:dyDescent="0.3">
      <c r="A23" s="58" t="s">
        <v>839</v>
      </c>
      <c r="B23" s="59">
        <f>VLOOKUP($A23,'Return Data'!$B$7:$R$2292,3,0)</f>
        <v>45014</v>
      </c>
      <c r="C23" s="60">
        <f>VLOOKUP($A23,'Return Data'!$B$7:$R$2292,4,0)</f>
        <v>100.533</v>
      </c>
      <c r="D23" s="60">
        <f>VLOOKUP($A23,'Return Data'!$B$7:$R$2292,10,0)</f>
        <v>-5.4065000000000003</v>
      </c>
      <c r="E23" s="61">
        <f t="shared" si="0"/>
        <v>17</v>
      </c>
      <c r="F23" s="60">
        <f>VLOOKUP($A23,'Return Data'!$B$7:$R$2292,11,0)</f>
        <v>-0.71109999999999995</v>
      </c>
      <c r="G23" s="61">
        <f t="shared" si="1"/>
        <v>13</v>
      </c>
      <c r="H23" s="60">
        <f>VLOOKUP($A23,'Return Data'!$B$7:$R$2292,12,0)</f>
        <v>6.6063999999999998</v>
      </c>
      <c r="I23" s="61">
        <f t="shared" si="2"/>
        <v>21</v>
      </c>
      <c r="J23" s="60">
        <f>VLOOKUP($A23,'Return Data'!$B$7:$R$2292,13,0)</f>
        <v>-2.0051000000000001</v>
      </c>
      <c r="K23" s="61">
        <f t="shared" si="3"/>
        <v>19</v>
      </c>
      <c r="L23" s="60">
        <f>VLOOKUP($A23,'Return Data'!$B$7:$R$2292,17,0)</f>
        <v>9.7672000000000008</v>
      </c>
      <c r="M23" s="61">
        <f t="shared" si="4"/>
        <v>22</v>
      </c>
      <c r="N23" s="60">
        <f>VLOOKUP($A23,'Return Data'!$B$7:$R$2292,14,0)</f>
        <v>30.549399999999999</v>
      </c>
      <c r="O23" s="61">
        <f t="shared" si="5"/>
        <v>8</v>
      </c>
      <c r="P23" s="60">
        <f>VLOOKUP($A23,'Return Data'!$B$7:$R$2292,15,0)</f>
        <v>15.0435</v>
      </c>
      <c r="Q23" s="61">
        <f>RANK(P23,P$8:P$32,0)</f>
        <v>1</v>
      </c>
      <c r="R23" s="60">
        <f>VLOOKUP($A23,'Return Data'!$B$7:$R$2292,16,0)</f>
        <v>21.204699999999999</v>
      </c>
      <c r="S23" s="62">
        <f t="shared" si="6"/>
        <v>1</v>
      </c>
    </row>
    <row r="24" spans="1:19" x14ac:dyDescent="0.3">
      <c r="A24" s="58" t="s">
        <v>841</v>
      </c>
      <c r="B24" s="59">
        <f>VLOOKUP($A24,'Return Data'!$B$7:$R$2292,3,0)</f>
        <v>45014</v>
      </c>
      <c r="C24" s="60">
        <f>VLOOKUP($A24,'Return Data'!$B$7:$R$2292,4,0)</f>
        <v>17.640499999999999</v>
      </c>
      <c r="D24" s="60">
        <f>VLOOKUP($A24,'Return Data'!$B$7:$R$2292,10,0)</f>
        <v>-2.8452000000000002</v>
      </c>
      <c r="E24" s="61">
        <f t="shared" si="0"/>
        <v>1</v>
      </c>
      <c r="F24" s="60">
        <f>VLOOKUP($A24,'Return Data'!$B$7:$R$2292,11,0)</f>
        <v>4.4812000000000003</v>
      </c>
      <c r="G24" s="61">
        <f t="shared" si="1"/>
        <v>1</v>
      </c>
      <c r="H24" s="60">
        <f>VLOOKUP($A24,'Return Data'!$B$7:$R$2292,12,0)</f>
        <v>19.6997</v>
      </c>
      <c r="I24" s="61">
        <f t="shared" si="2"/>
        <v>1</v>
      </c>
      <c r="J24" s="60">
        <f>VLOOKUP($A24,'Return Data'!$B$7:$R$2292,13,0)</f>
        <v>9.7947000000000006</v>
      </c>
      <c r="K24" s="61">
        <f t="shared" si="3"/>
        <v>1</v>
      </c>
      <c r="L24" s="60">
        <f>VLOOKUP($A24,'Return Data'!$B$7:$R$2292,17,0)</f>
        <v>14.425599999999999</v>
      </c>
      <c r="M24" s="61">
        <f t="shared" si="4"/>
        <v>5</v>
      </c>
      <c r="N24" s="60">
        <f>VLOOKUP($A24,'Return Data'!$B$7:$R$2292,14,0)</f>
        <v>30.163499999999999</v>
      </c>
      <c r="O24" s="61">
        <f t="shared" si="5"/>
        <v>11</v>
      </c>
      <c r="P24" s="60"/>
      <c r="Q24" s="61"/>
      <c r="R24" s="60">
        <f>VLOOKUP($A24,'Return Data'!$B$7:$R$2292,16,0)</f>
        <v>17.8872</v>
      </c>
      <c r="S24" s="62">
        <f t="shared" si="6"/>
        <v>4</v>
      </c>
    </row>
    <row r="25" spans="1:19" x14ac:dyDescent="0.3">
      <c r="A25" s="58" t="s">
        <v>1743</v>
      </c>
      <c r="B25" s="59">
        <f>VLOOKUP($A25,'Return Data'!$B$7:$R$2292,3,0)</f>
        <v>45014</v>
      </c>
      <c r="C25" s="60">
        <f>VLOOKUP($A25,'Return Data'!$B$7:$R$2292,4,0)</f>
        <v>26.774999999999999</v>
      </c>
      <c r="D25" s="60">
        <f>VLOOKUP($A25,'Return Data'!$B$7:$R$2292,10,0)</f>
        <v>-4.9561000000000002</v>
      </c>
      <c r="E25" s="61">
        <f t="shared" si="0"/>
        <v>9</v>
      </c>
      <c r="F25" s="60">
        <f>VLOOKUP($A25,'Return Data'!$B$7:$R$2292,11,0)</f>
        <v>-1.5429999999999999</v>
      </c>
      <c r="G25" s="61">
        <f t="shared" si="1"/>
        <v>16</v>
      </c>
      <c r="H25" s="60">
        <f>VLOOKUP($A25,'Return Data'!$B$7:$R$2292,12,0)</f>
        <v>8.4838000000000005</v>
      </c>
      <c r="I25" s="61">
        <f t="shared" si="2"/>
        <v>16</v>
      </c>
      <c r="J25" s="60">
        <f>VLOOKUP($A25,'Return Data'!$B$7:$R$2292,13,0)</f>
        <v>-0.4506</v>
      </c>
      <c r="K25" s="61">
        <f t="shared" si="3"/>
        <v>16</v>
      </c>
      <c r="L25" s="60">
        <f>VLOOKUP($A25,'Return Data'!$B$7:$R$2292,17,0)</f>
        <v>13.727399999999999</v>
      </c>
      <c r="M25" s="61">
        <f t="shared" si="4"/>
        <v>6</v>
      </c>
      <c r="N25" s="60">
        <f>VLOOKUP($A25,'Return Data'!$B$7:$R$2292,14,0)</f>
        <v>30.187000000000001</v>
      </c>
      <c r="O25" s="61">
        <f t="shared" si="5"/>
        <v>10</v>
      </c>
      <c r="P25" s="60">
        <f>VLOOKUP($A25,'Return Data'!$B$7:$R$2292,15,0)</f>
        <v>12.509</v>
      </c>
      <c r="Q25" s="61">
        <f t="shared" ref="Q25:Q30" si="8">RANK(P25,P$8:P$32,0)</f>
        <v>9</v>
      </c>
      <c r="R25" s="60">
        <f>VLOOKUP($A25,'Return Data'!$B$7:$R$2292,16,0)</f>
        <v>14.417999999999999</v>
      </c>
      <c r="S25" s="62">
        <f t="shared" si="6"/>
        <v>15</v>
      </c>
    </row>
    <row r="26" spans="1:19" x14ac:dyDescent="0.3">
      <c r="A26" s="58" t="s">
        <v>844</v>
      </c>
      <c r="B26" s="59">
        <f>VLOOKUP($A26,'Return Data'!$B$7:$R$2292,3,0)</f>
        <v>45014</v>
      </c>
      <c r="C26" s="60">
        <f>VLOOKUP($A26,'Return Data'!$B$7:$R$2292,4,0)</f>
        <v>860.56529999999998</v>
      </c>
      <c r="D26" s="60">
        <f>VLOOKUP($A26,'Return Data'!$B$7:$R$2292,10,0)</f>
        <v>-4.266</v>
      </c>
      <c r="E26" s="61">
        <f t="shared" si="0"/>
        <v>5</v>
      </c>
      <c r="F26" s="60">
        <f>VLOOKUP($A26,'Return Data'!$B$7:$R$2292,11,0)</f>
        <v>2.1899999999999999E-2</v>
      </c>
      <c r="G26" s="61">
        <f t="shared" si="1"/>
        <v>10</v>
      </c>
      <c r="H26" s="60">
        <f>VLOOKUP($A26,'Return Data'!$B$7:$R$2292,12,0)</f>
        <v>9.8198000000000008</v>
      </c>
      <c r="I26" s="61">
        <f t="shared" si="2"/>
        <v>12</v>
      </c>
      <c r="J26" s="60">
        <f>VLOOKUP($A26,'Return Data'!$B$7:$R$2292,13,0)</f>
        <v>0.33</v>
      </c>
      <c r="K26" s="61">
        <f t="shared" si="3"/>
        <v>12</v>
      </c>
      <c r="L26" s="60">
        <f>VLOOKUP($A26,'Return Data'!$B$7:$R$2292,17,0)</f>
        <v>11.296099999999999</v>
      </c>
      <c r="M26" s="61">
        <f t="shared" si="4"/>
        <v>14</v>
      </c>
      <c r="N26" s="60">
        <f>VLOOKUP($A26,'Return Data'!$B$7:$R$2292,14,0)</f>
        <v>28.6586</v>
      </c>
      <c r="O26" s="61">
        <f t="shared" si="5"/>
        <v>16</v>
      </c>
      <c r="P26" s="60">
        <f>VLOOKUP($A26,'Return Data'!$B$7:$R$2292,15,0)</f>
        <v>9.2600999999999996</v>
      </c>
      <c r="Q26" s="61">
        <f t="shared" si="8"/>
        <v>18</v>
      </c>
      <c r="R26" s="60">
        <f>VLOOKUP($A26,'Return Data'!$B$7:$R$2292,16,0)</f>
        <v>11.899699999999999</v>
      </c>
      <c r="S26" s="62">
        <f t="shared" si="6"/>
        <v>24</v>
      </c>
    </row>
    <row r="27" spans="1:19" x14ac:dyDescent="0.3">
      <c r="A27" s="58" t="s">
        <v>848</v>
      </c>
      <c r="B27" s="59">
        <f>VLOOKUP($A27,'Return Data'!$B$7:$R$2292,3,0)</f>
        <v>45014</v>
      </c>
      <c r="C27" s="60">
        <f>VLOOKUP($A27,'Return Data'!$B$7:$R$2292,4,0)</f>
        <v>72.162800000000004</v>
      </c>
      <c r="D27" s="60">
        <f>VLOOKUP($A27,'Return Data'!$B$7:$R$2292,10,0)</f>
        <v>-8.4678000000000004</v>
      </c>
      <c r="E27" s="61">
        <f t="shared" si="0"/>
        <v>25</v>
      </c>
      <c r="F27" s="60">
        <f>VLOOKUP($A27,'Return Data'!$B$7:$R$2292,11,0)</f>
        <v>-0.89370000000000005</v>
      </c>
      <c r="G27" s="61">
        <f t="shared" si="1"/>
        <v>14</v>
      </c>
      <c r="H27" s="60">
        <f>VLOOKUP($A27,'Return Data'!$B$7:$R$2292,12,0)</f>
        <v>10.2988</v>
      </c>
      <c r="I27" s="61">
        <f t="shared" si="2"/>
        <v>11</v>
      </c>
      <c r="J27" s="60">
        <f>VLOOKUP($A27,'Return Data'!$B$7:$R$2292,13,0)</f>
        <v>0.64070000000000005</v>
      </c>
      <c r="K27" s="61">
        <f t="shared" si="3"/>
        <v>11</v>
      </c>
      <c r="L27" s="60">
        <f>VLOOKUP($A27,'Return Data'!$B$7:$R$2292,17,0)</f>
        <v>17.8645</v>
      </c>
      <c r="M27" s="61">
        <f t="shared" si="4"/>
        <v>2</v>
      </c>
      <c r="N27" s="60">
        <f>VLOOKUP($A27,'Return Data'!$B$7:$R$2292,14,0)</f>
        <v>34.177100000000003</v>
      </c>
      <c r="O27" s="61">
        <f t="shared" si="5"/>
        <v>2</v>
      </c>
      <c r="P27" s="60">
        <f>VLOOKUP($A27,'Return Data'!$B$7:$R$2292,15,0)</f>
        <v>13.9598</v>
      </c>
      <c r="Q27" s="61">
        <f t="shared" si="8"/>
        <v>2</v>
      </c>
      <c r="R27" s="60">
        <f>VLOOKUP($A27,'Return Data'!$B$7:$R$2292,16,0)</f>
        <v>16.963899999999999</v>
      </c>
      <c r="S27" s="62">
        <f t="shared" si="6"/>
        <v>5</v>
      </c>
    </row>
    <row r="28" spans="1:19" x14ac:dyDescent="0.3">
      <c r="A28" s="58" t="s">
        <v>1645</v>
      </c>
      <c r="B28" s="59">
        <f>VLOOKUP($A28,'Return Data'!$B$7:$R$2292,3,0)</f>
        <v>45014</v>
      </c>
      <c r="C28" s="60">
        <f>VLOOKUP($A28,'Return Data'!$B$7:$R$2292,4,0)</f>
        <v>403.9957</v>
      </c>
      <c r="D28" s="60">
        <f>VLOOKUP($A28,'Return Data'!$B$7:$R$2292,10,0)</f>
        <v>-3.5146999999999999</v>
      </c>
      <c r="E28" s="61">
        <f t="shared" si="0"/>
        <v>4</v>
      </c>
      <c r="F28" s="60">
        <f>VLOOKUP($A28,'Return Data'!$B$7:$R$2292,11,0)</f>
        <v>-0.1426</v>
      </c>
      <c r="G28" s="61">
        <f t="shared" si="1"/>
        <v>12</v>
      </c>
      <c r="H28" s="60">
        <f>VLOOKUP($A28,'Return Data'!$B$7:$R$2292,12,0)</f>
        <v>14.3194</v>
      </c>
      <c r="I28" s="61">
        <f t="shared" si="2"/>
        <v>3</v>
      </c>
      <c r="J28" s="60">
        <f>VLOOKUP($A28,'Return Data'!$B$7:$R$2292,13,0)</f>
        <v>5.7270000000000003</v>
      </c>
      <c r="K28" s="61">
        <f t="shared" si="3"/>
        <v>4</v>
      </c>
      <c r="L28" s="60">
        <f>VLOOKUP($A28,'Return Data'!$B$7:$R$2292,17,0)</f>
        <v>16.341699999999999</v>
      </c>
      <c r="M28" s="61">
        <f t="shared" si="4"/>
        <v>3</v>
      </c>
      <c r="N28" s="60">
        <f>VLOOKUP($A28,'Return Data'!$B$7:$R$2292,14,0)</f>
        <v>32.805399999999999</v>
      </c>
      <c r="O28" s="61">
        <f t="shared" si="5"/>
        <v>5</v>
      </c>
      <c r="P28" s="60">
        <f>VLOOKUP($A28,'Return Data'!$B$7:$R$2292,15,0)</f>
        <v>13.6478</v>
      </c>
      <c r="Q28" s="61">
        <f t="shared" si="8"/>
        <v>5</v>
      </c>
      <c r="R28" s="60">
        <f>VLOOKUP($A28,'Return Data'!$B$7:$R$2292,16,0)</f>
        <v>15.9621</v>
      </c>
      <c r="S28" s="62">
        <f t="shared" si="6"/>
        <v>7</v>
      </c>
    </row>
    <row r="29" spans="1:19" x14ac:dyDescent="0.3">
      <c r="A29" s="58" t="s">
        <v>850</v>
      </c>
      <c r="B29" s="59">
        <f>VLOOKUP($A29,'Return Data'!$B$7:$R$2292,3,0)</f>
        <v>45014</v>
      </c>
      <c r="C29" s="60">
        <f>VLOOKUP($A29,'Return Data'!$B$7:$R$2292,4,0)</f>
        <v>56.892699999999998</v>
      </c>
      <c r="D29" s="60">
        <f>VLOOKUP($A29,'Return Data'!$B$7:$R$2292,10,0)</f>
        <v>-6.3526999999999996</v>
      </c>
      <c r="E29" s="61">
        <f t="shared" si="0"/>
        <v>21</v>
      </c>
      <c r="F29" s="60">
        <f>VLOOKUP($A29,'Return Data'!$B$7:$R$2292,11,0)</f>
        <v>-2.6048</v>
      </c>
      <c r="G29" s="61">
        <f t="shared" si="1"/>
        <v>20</v>
      </c>
      <c r="H29" s="60">
        <f>VLOOKUP($A29,'Return Data'!$B$7:$R$2292,12,0)</f>
        <v>8.2728000000000002</v>
      </c>
      <c r="I29" s="61">
        <f t="shared" si="2"/>
        <v>17</v>
      </c>
      <c r="J29" s="60">
        <f>VLOOKUP($A29,'Return Data'!$B$7:$R$2292,13,0)</f>
        <v>-2.6608000000000001</v>
      </c>
      <c r="K29" s="61">
        <f t="shared" si="3"/>
        <v>21</v>
      </c>
      <c r="L29" s="60">
        <f>VLOOKUP($A29,'Return Data'!$B$7:$R$2292,17,0)</f>
        <v>10.862500000000001</v>
      </c>
      <c r="M29" s="61">
        <f t="shared" si="4"/>
        <v>16</v>
      </c>
      <c r="N29" s="60">
        <f>VLOOKUP($A29,'Return Data'!$B$7:$R$2292,14,0)</f>
        <v>27.886199999999999</v>
      </c>
      <c r="O29" s="61">
        <f t="shared" si="5"/>
        <v>19</v>
      </c>
      <c r="P29" s="60">
        <f>VLOOKUP($A29,'Return Data'!$B$7:$R$2292,15,0)</f>
        <v>11.5886</v>
      </c>
      <c r="Q29" s="61">
        <f t="shared" si="8"/>
        <v>11</v>
      </c>
      <c r="R29" s="60">
        <f>VLOOKUP($A29,'Return Data'!$B$7:$R$2292,16,0)</f>
        <v>13.656700000000001</v>
      </c>
      <c r="S29" s="62">
        <f t="shared" si="6"/>
        <v>17</v>
      </c>
    </row>
    <row r="30" spans="1:19" x14ac:dyDescent="0.3">
      <c r="A30" s="58" t="s">
        <v>852</v>
      </c>
      <c r="B30" s="59">
        <f>VLOOKUP($A30,'Return Data'!$B$7:$R$2292,3,0)</f>
        <v>45014</v>
      </c>
      <c r="C30" s="60">
        <f>VLOOKUP($A30,'Return Data'!$B$7:$R$2292,4,0)</f>
        <v>380.61470000000003</v>
      </c>
      <c r="D30" s="60">
        <f>VLOOKUP($A30,'Return Data'!$B$7:$R$2292,10,0)</f>
        <v>-5.3772000000000002</v>
      </c>
      <c r="E30" s="61">
        <f t="shared" si="0"/>
        <v>16</v>
      </c>
      <c r="F30" s="60">
        <f>VLOOKUP($A30,'Return Data'!$B$7:$R$2292,11,0)</f>
        <v>1.5485</v>
      </c>
      <c r="G30" s="61">
        <f t="shared" si="1"/>
        <v>5</v>
      </c>
      <c r="H30" s="60">
        <f>VLOOKUP($A30,'Return Data'!$B$7:$R$2292,12,0)</f>
        <v>14.5745</v>
      </c>
      <c r="I30" s="61">
        <f t="shared" si="2"/>
        <v>2</v>
      </c>
      <c r="J30" s="60">
        <f>VLOOKUP($A30,'Return Data'!$B$7:$R$2292,13,0)</f>
        <v>9.4319000000000006</v>
      </c>
      <c r="K30" s="61">
        <f t="shared" si="3"/>
        <v>2</v>
      </c>
      <c r="L30" s="60">
        <f>VLOOKUP($A30,'Return Data'!$B$7:$R$2292,17,0)</f>
        <v>12.7033</v>
      </c>
      <c r="M30" s="61">
        <f t="shared" si="4"/>
        <v>11</v>
      </c>
      <c r="N30" s="60">
        <f>VLOOKUP($A30,'Return Data'!$B$7:$R$2292,14,0)</f>
        <v>29.75</v>
      </c>
      <c r="O30" s="61">
        <f t="shared" si="5"/>
        <v>13</v>
      </c>
      <c r="P30" s="60">
        <f>VLOOKUP($A30,'Return Data'!$B$7:$R$2292,15,0)</f>
        <v>13.702500000000001</v>
      </c>
      <c r="Q30" s="61">
        <f t="shared" si="8"/>
        <v>4</v>
      </c>
      <c r="R30" s="60">
        <f>VLOOKUP($A30,'Return Data'!$B$7:$R$2292,16,0)</f>
        <v>15.269399999999999</v>
      </c>
      <c r="S30" s="62">
        <f t="shared" si="6"/>
        <v>10</v>
      </c>
    </row>
    <row r="31" spans="1:19" x14ac:dyDescent="0.3">
      <c r="A31" s="58" t="s">
        <v>853</v>
      </c>
      <c r="B31" s="59">
        <f>VLOOKUP($A31,'Return Data'!$B$7:$R$2292,3,0)</f>
        <v>45014</v>
      </c>
      <c r="C31" s="60">
        <f>VLOOKUP($A31,'Return Data'!$B$7:$R$2292,4,0)</f>
        <v>16.21</v>
      </c>
      <c r="D31" s="60">
        <f>VLOOKUP($A31,'Return Data'!$B$7:$R$2292,10,0)</f>
        <v>-6.7319000000000004</v>
      </c>
      <c r="E31" s="61">
        <f t="shared" si="0"/>
        <v>23</v>
      </c>
      <c r="F31" s="60">
        <f>VLOOKUP($A31,'Return Data'!$B$7:$R$2292,11,0)</f>
        <v>-4.4222000000000001</v>
      </c>
      <c r="G31" s="61">
        <f t="shared" si="1"/>
        <v>23</v>
      </c>
      <c r="H31" s="60">
        <f>VLOOKUP($A31,'Return Data'!$B$7:$R$2292,12,0)</f>
        <v>7.0674000000000001</v>
      </c>
      <c r="I31" s="61">
        <f t="shared" si="2"/>
        <v>18</v>
      </c>
      <c r="J31" s="60">
        <f>VLOOKUP($A31,'Return Data'!$B$7:$R$2292,13,0)</f>
        <v>-0.2462</v>
      </c>
      <c r="K31" s="61">
        <f t="shared" si="3"/>
        <v>15</v>
      </c>
      <c r="L31" s="60">
        <f>VLOOKUP($A31,'Return Data'!$B$7:$R$2292,17,0)</f>
        <v>11.1058</v>
      </c>
      <c r="M31" s="61">
        <f t="shared" si="4"/>
        <v>15</v>
      </c>
      <c r="N31" s="60">
        <f>VLOOKUP($A31,'Return Data'!$B$7:$R$2292,14,0)</f>
        <v>28.720199999999998</v>
      </c>
      <c r="O31" s="61">
        <f t="shared" si="5"/>
        <v>15</v>
      </c>
      <c r="P31" s="60"/>
      <c r="Q31" s="61"/>
      <c r="R31" s="60">
        <f>VLOOKUP($A31,'Return Data'!$B$7:$R$2292,16,0)</f>
        <v>15.700200000000001</v>
      </c>
      <c r="S31" s="62">
        <f t="shared" si="6"/>
        <v>8</v>
      </c>
    </row>
    <row r="32" spans="1:19" x14ac:dyDescent="0.3">
      <c r="A32" s="58" t="s">
        <v>855</v>
      </c>
      <c r="B32" s="59">
        <f>VLOOKUP($A32,'Return Data'!$B$7:$R$2292,3,0)</f>
        <v>45014</v>
      </c>
      <c r="C32" s="60">
        <f>VLOOKUP($A32,'Return Data'!$B$7:$R$2292,4,0)</f>
        <v>102.8258</v>
      </c>
      <c r="D32" s="60">
        <f>VLOOKUP($A32,'Return Data'!$B$7:$R$2292,10,0)</f>
        <v>-4.3563999999999998</v>
      </c>
      <c r="E32" s="61">
        <f t="shared" si="0"/>
        <v>7</v>
      </c>
      <c r="F32" s="60">
        <f>VLOOKUP($A32,'Return Data'!$B$7:$R$2292,11,0)</f>
        <v>1.1119000000000001</v>
      </c>
      <c r="G32" s="61">
        <f t="shared" si="1"/>
        <v>6</v>
      </c>
      <c r="H32" s="60">
        <f>VLOOKUP($A32,'Return Data'!$B$7:$R$2292,12,0)</f>
        <v>10.3462</v>
      </c>
      <c r="I32" s="61">
        <f t="shared" si="2"/>
        <v>10</v>
      </c>
      <c r="J32" s="60">
        <f>VLOOKUP($A32,'Return Data'!$B$7:$R$2292,13,0)</f>
        <v>3.2633999999999999</v>
      </c>
      <c r="K32" s="61">
        <f t="shared" si="3"/>
        <v>9</v>
      </c>
      <c r="L32" s="60">
        <f>VLOOKUP($A32,'Return Data'!$B$7:$R$2292,17,0)</f>
        <v>12.6793</v>
      </c>
      <c r="M32" s="61">
        <f t="shared" si="4"/>
        <v>12</v>
      </c>
      <c r="N32" s="60">
        <f>VLOOKUP($A32,'Return Data'!$B$7:$R$2292,14,0)</f>
        <v>33.127600000000001</v>
      </c>
      <c r="O32" s="61">
        <f t="shared" si="5"/>
        <v>4</v>
      </c>
      <c r="P32" s="60">
        <f>VLOOKUP($A32,'Return Data'!$B$7:$R$2292,15,0)</f>
        <v>10.294499999999999</v>
      </c>
      <c r="Q32" s="61">
        <f>RANK(P32,P$8:P$32,0)</f>
        <v>16</v>
      </c>
      <c r="R32" s="60">
        <f>VLOOKUP($A32,'Return Data'!$B$7:$R$2292,16,0)</f>
        <v>12.259600000000001</v>
      </c>
      <c r="S32" s="62">
        <f t="shared" si="6"/>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-5.194388</v>
      </c>
      <c r="E34" s="69"/>
      <c r="F34" s="70">
        <f>AVERAGE(F8:F32)</f>
        <v>-0.86220399999999997</v>
      </c>
      <c r="G34" s="69"/>
      <c r="H34" s="70">
        <f>AVERAGE(H8:H32)</f>
        <v>9.6840360000000008</v>
      </c>
      <c r="I34" s="69"/>
      <c r="J34" s="70">
        <f>AVERAGE(J8:J32)</f>
        <v>0.77660800000000008</v>
      </c>
      <c r="K34" s="69"/>
      <c r="L34" s="70">
        <f>AVERAGE(L8:L32)</f>
        <v>12.158172</v>
      </c>
      <c r="M34" s="69"/>
      <c r="N34" s="70">
        <f>AVERAGE(N8:N32)</f>
        <v>29.491387999999997</v>
      </c>
      <c r="O34" s="69"/>
      <c r="P34" s="70">
        <f>AVERAGE(P8:P32)</f>
        <v>11.818614999999998</v>
      </c>
      <c r="Q34" s="69"/>
      <c r="R34" s="70">
        <f>AVERAGE(R8:R32)</f>
        <v>14.869152000000003</v>
      </c>
      <c r="S34" s="71"/>
    </row>
    <row r="35" spans="1:19" x14ac:dyDescent="0.3">
      <c r="A35" s="68" t="s">
        <v>28</v>
      </c>
      <c r="B35" s="69"/>
      <c r="C35" s="69"/>
      <c r="D35" s="70">
        <f>MIN(D8:D32)</f>
        <v>-8.4678000000000004</v>
      </c>
      <c r="E35" s="69"/>
      <c r="F35" s="70">
        <f>MIN(F8:F32)</f>
        <v>-7.3205999999999998</v>
      </c>
      <c r="G35" s="69"/>
      <c r="H35" s="70">
        <f>MIN(H8:H32)</f>
        <v>3.2991999999999999</v>
      </c>
      <c r="I35" s="69"/>
      <c r="J35" s="70">
        <f>MIN(J8:J32)</f>
        <v>-10.4748</v>
      </c>
      <c r="K35" s="69"/>
      <c r="L35" s="70">
        <f>MIN(L8:L32)</f>
        <v>4.0701999999999998</v>
      </c>
      <c r="M35" s="69"/>
      <c r="N35" s="70">
        <f>MIN(N8:N32)</f>
        <v>24.0335</v>
      </c>
      <c r="O35" s="69"/>
      <c r="P35" s="70">
        <f>MIN(P8:P32)</f>
        <v>7.8632</v>
      </c>
      <c r="Q35" s="69"/>
      <c r="R35" s="70">
        <f>MIN(R8:R32)</f>
        <v>11.043100000000001</v>
      </c>
      <c r="S35" s="71"/>
    </row>
    <row r="36" spans="1:19" ht="15" thickBot="1" x14ac:dyDescent="0.35">
      <c r="A36" s="72" t="s">
        <v>29</v>
      </c>
      <c r="B36" s="73"/>
      <c r="C36" s="73"/>
      <c r="D36" s="74">
        <f>MAX(D8:D32)</f>
        <v>-2.8452000000000002</v>
      </c>
      <c r="E36" s="73"/>
      <c r="F36" s="74">
        <f>MAX(F8:F32)</f>
        <v>4.4812000000000003</v>
      </c>
      <c r="G36" s="73"/>
      <c r="H36" s="74">
        <f>MAX(H8:H32)</f>
        <v>19.6997</v>
      </c>
      <c r="I36" s="73"/>
      <c r="J36" s="74">
        <f>MAX(J8:J32)</f>
        <v>9.7947000000000006</v>
      </c>
      <c r="K36" s="73"/>
      <c r="L36" s="74">
        <f>MAX(L8:L32)</f>
        <v>18.507200000000001</v>
      </c>
      <c r="M36" s="73"/>
      <c r="N36" s="74">
        <f>MAX(N8:N32)</f>
        <v>35.190300000000001</v>
      </c>
      <c r="O36" s="73"/>
      <c r="P36" s="74">
        <f>MAX(P8:P32)</f>
        <v>15.0435</v>
      </c>
      <c r="Q36" s="73"/>
      <c r="R36" s="74">
        <f>MAX(R8:R32)</f>
        <v>21.204699999999999</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45014</v>
      </c>
      <c r="C8" s="60">
        <f>VLOOKUP($A8,'Return Data'!$B$7:$R$2292,4,0)</f>
        <v>682.66323160004504</v>
      </c>
      <c r="D8" s="60">
        <f>VLOOKUP($A8,'Return Data'!$B$7:$R$2292,10,0)</f>
        <v>-6.1848999999999998</v>
      </c>
      <c r="E8" s="61">
        <f t="shared" ref="E8:E32" si="0">RANK(D8,D$8:D$32,0)</f>
        <v>19</v>
      </c>
      <c r="F8" s="60">
        <f>VLOOKUP($A8,'Return Data'!$B$7:$R$2292,11,0)</f>
        <v>-4.4457000000000004</v>
      </c>
      <c r="G8" s="61">
        <f t="shared" ref="G8:G32" si="1">RANK(F8,F$8:F$32,0)</f>
        <v>22</v>
      </c>
      <c r="H8" s="60">
        <f>VLOOKUP($A8,'Return Data'!$B$7:$R$2292,12,0)</f>
        <v>4.6294000000000004</v>
      </c>
      <c r="I8" s="61">
        <f t="shared" ref="I8:I32" si="2">RANK(H8,H$8:H$32,0)</f>
        <v>22</v>
      </c>
      <c r="J8" s="60">
        <f>VLOOKUP($A8,'Return Data'!$B$7:$R$2292,13,0)</f>
        <v>-11.2281</v>
      </c>
      <c r="K8" s="61">
        <f t="shared" ref="K8:K32" si="3">RANK(J8,J$8:J$32,0)</f>
        <v>25</v>
      </c>
      <c r="L8" s="60">
        <f>VLOOKUP($A8,'Return Data'!$B$7:$R$2292,17,0)</f>
        <v>3.1816</v>
      </c>
      <c r="M8" s="61">
        <f t="shared" ref="M8:M32" si="4">RANK(L8,L$8:L$32,0)</f>
        <v>25</v>
      </c>
      <c r="N8" s="60">
        <f>VLOOKUP($A8,'Return Data'!$B$7:$R$2292,14,0)</f>
        <v>22.979399999999998</v>
      </c>
      <c r="O8" s="61">
        <f t="shared" ref="O8:O32" si="5">RANK(N8,N$8:N$32,0)</f>
        <v>23</v>
      </c>
      <c r="P8" s="60">
        <f>VLOOKUP($A8,'Return Data'!$B$7:$R$2292,15,0)</f>
        <v>6.8833000000000002</v>
      </c>
      <c r="Q8" s="61">
        <f>RANK(P8,P$8:P$32,0)</f>
        <v>20</v>
      </c>
      <c r="R8" s="60">
        <f>VLOOKUP($A8,'Return Data'!$B$7:$R$2292,16,0)</f>
        <v>16.468399999999999</v>
      </c>
      <c r="S8" s="62">
        <f t="shared" ref="S8:S32" si="6">RANK(R8,R$8:R$32,0)</f>
        <v>6</v>
      </c>
    </row>
    <row r="9" spans="1:20" x14ac:dyDescent="0.3">
      <c r="A9" s="58" t="s">
        <v>820</v>
      </c>
      <c r="B9" s="59">
        <f>VLOOKUP($A9,'Return Data'!$B$7:$R$2292,3,0)</f>
        <v>45014</v>
      </c>
      <c r="C9" s="60">
        <f>VLOOKUP($A9,'Return Data'!$B$7:$R$2292,4,0)</f>
        <v>18.55</v>
      </c>
      <c r="D9" s="60">
        <f>VLOOKUP($A9,'Return Data'!$B$7:$R$2292,10,0)</f>
        <v>-4.5290999999999997</v>
      </c>
      <c r="E9" s="61">
        <f t="shared" si="0"/>
        <v>7</v>
      </c>
      <c r="F9" s="60">
        <f>VLOOKUP($A9,'Return Data'!$B$7:$R$2292,11,0)</f>
        <v>-5.8376000000000001</v>
      </c>
      <c r="G9" s="61">
        <f t="shared" si="1"/>
        <v>24</v>
      </c>
      <c r="H9" s="60">
        <f>VLOOKUP($A9,'Return Data'!$B$7:$R$2292,12,0)</f>
        <v>3.8633999999999999</v>
      </c>
      <c r="I9" s="61">
        <f t="shared" si="2"/>
        <v>24</v>
      </c>
      <c r="J9" s="60">
        <f>VLOOKUP($A9,'Return Data'!$B$7:$R$2292,13,0)</f>
        <v>-8.89</v>
      </c>
      <c r="K9" s="61">
        <f t="shared" si="3"/>
        <v>24</v>
      </c>
      <c r="L9" s="60">
        <f>VLOOKUP($A9,'Return Data'!$B$7:$R$2292,17,0)</f>
        <v>8.4891000000000005</v>
      </c>
      <c r="M9" s="61">
        <f t="shared" si="4"/>
        <v>21</v>
      </c>
      <c r="N9" s="60">
        <f>VLOOKUP($A9,'Return Data'!$B$7:$R$2292,14,0)</f>
        <v>24.807700000000001</v>
      </c>
      <c r="O9" s="61">
        <f t="shared" si="5"/>
        <v>22</v>
      </c>
      <c r="P9" s="60"/>
      <c r="Q9" s="61"/>
      <c r="R9" s="60">
        <f>VLOOKUP($A9,'Return Data'!$B$7:$R$2292,16,0)</f>
        <v>14.946999999999999</v>
      </c>
      <c r="S9" s="62">
        <f t="shared" si="6"/>
        <v>10</v>
      </c>
    </row>
    <row r="10" spans="1:20" x14ac:dyDescent="0.3">
      <c r="A10" s="58" t="s">
        <v>2051</v>
      </c>
      <c r="B10" s="59">
        <f>VLOOKUP($A10,'Return Data'!$B$7:$R$2292,3,0)</f>
        <v>45014</v>
      </c>
      <c r="C10" s="60">
        <f>VLOOKUP($A10,'Return Data'!$B$7:$R$2292,4,0)</f>
        <v>70.244</v>
      </c>
      <c r="D10" s="60">
        <f>VLOOKUP($A10,'Return Data'!$B$7:$R$2292,10,0)</f>
        <v>-5.3480999999999996</v>
      </c>
      <c r="E10" s="61">
        <f t="shared" si="0"/>
        <v>10</v>
      </c>
      <c r="F10" s="60">
        <f>VLOOKUP($A10,'Return Data'!$B$7:$R$2292,11,0)</f>
        <v>1.8605</v>
      </c>
      <c r="G10" s="61">
        <f t="shared" si="1"/>
        <v>3</v>
      </c>
      <c r="H10" s="60">
        <f>VLOOKUP($A10,'Return Data'!$B$7:$R$2292,12,0)</f>
        <v>12.480399999999999</v>
      </c>
      <c r="I10" s="61">
        <f t="shared" si="2"/>
        <v>4</v>
      </c>
      <c r="J10" s="60">
        <f>VLOOKUP($A10,'Return Data'!$B$7:$R$2292,13,0)</f>
        <v>3.6353</v>
      </c>
      <c r="K10" s="61">
        <f t="shared" si="3"/>
        <v>5</v>
      </c>
      <c r="L10" s="60">
        <f>VLOOKUP($A10,'Return Data'!$B$7:$R$2292,17,0)</f>
        <v>12.175800000000001</v>
      </c>
      <c r="M10" s="61">
        <f t="shared" si="4"/>
        <v>6</v>
      </c>
      <c r="N10" s="60">
        <f>VLOOKUP($A10,'Return Data'!$B$7:$R$2292,14,0)</f>
        <v>30.1586</v>
      </c>
      <c r="O10" s="61">
        <f t="shared" si="5"/>
        <v>6</v>
      </c>
      <c r="P10" s="60">
        <f>VLOOKUP($A10,'Return Data'!$B$7:$R$2292,15,0)</f>
        <v>9.8650000000000002</v>
      </c>
      <c r="Q10" s="61">
        <f t="shared" ref="Q10:Q16" si="7">RANK(P10,P$8:P$32,0)</f>
        <v>13</v>
      </c>
      <c r="R10" s="60">
        <f>VLOOKUP($A10,'Return Data'!$B$7:$R$2292,16,0)</f>
        <v>11.680099999999999</v>
      </c>
      <c r="S10" s="62">
        <f t="shared" si="6"/>
        <v>19</v>
      </c>
    </row>
    <row r="11" spans="1:20" x14ac:dyDescent="0.3">
      <c r="A11" s="58" t="s">
        <v>1900</v>
      </c>
      <c r="B11" s="59">
        <f>VLOOKUP($A11,'Return Data'!$B$7:$R$2292,3,0)</f>
        <v>45014</v>
      </c>
      <c r="C11" s="60">
        <f>VLOOKUP($A11,'Return Data'!$B$7:$R$2292,4,0)</f>
        <v>54.04</v>
      </c>
      <c r="D11" s="60">
        <f>VLOOKUP($A11,'Return Data'!$B$7:$R$2292,10,0)</f>
        <v>-5.4253</v>
      </c>
      <c r="E11" s="61">
        <f t="shared" si="0"/>
        <v>13</v>
      </c>
      <c r="F11" s="60">
        <f>VLOOKUP($A11,'Return Data'!$B$7:$R$2292,11,0)</f>
        <v>-3.6999999999999998E-2</v>
      </c>
      <c r="G11" s="61">
        <f t="shared" si="1"/>
        <v>9</v>
      </c>
      <c r="H11" s="60">
        <f>VLOOKUP($A11,'Return Data'!$B$7:$R$2292,12,0)</f>
        <v>11.0335</v>
      </c>
      <c r="I11" s="61">
        <f t="shared" si="2"/>
        <v>7</v>
      </c>
      <c r="J11" s="60">
        <f>VLOOKUP($A11,'Return Data'!$B$7:$R$2292,13,0)</f>
        <v>0.91500000000000004</v>
      </c>
      <c r="K11" s="61">
        <f t="shared" si="3"/>
        <v>10</v>
      </c>
      <c r="L11" s="60">
        <f>VLOOKUP($A11,'Return Data'!$B$7:$R$2292,17,0)</f>
        <v>12.078200000000001</v>
      </c>
      <c r="M11" s="61">
        <f t="shared" si="4"/>
        <v>7</v>
      </c>
      <c r="N11" s="60">
        <f>VLOOKUP($A11,'Return Data'!$B$7:$R$2292,14,0)</f>
        <v>25.784300000000002</v>
      </c>
      <c r="O11" s="61">
        <f t="shared" si="5"/>
        <v>20</v>
      </c>
      <c r="P11" s="60">
        <f>VLOOKUP($A11,'Return Data'!$B$7:$R$2292,15,0)</f>
        <v>8.2620000000000005</v>
      </c>
      <c r="Q11" s="61">
        <f t="shared" si="7"/>
        <v>19</v>
      </c>
      <c r="R11" s="60">
        <f>VLOOKUP($A11,'Return Data'!$B$7:$R$2292,16,0)</f>
        <v>12.3902</v>
      </c>
      <c r="S11" s="62">
        <f t="shared" si="6"/>
        <v>16</v>
      </c>
    </row>
    <row r="12" spans="1:20" x14ac:dyDescent="0.3">
      <c r="A12" s="58" t="s">
        <v>822</v>
      </c>
      <c r="B12" s="59">
        <f>VLOOKUP($A12,'Return Data'!$B$7:$R$2292,3,0)</f>
        <v>45014</v>
      </c>
      <c r="C12" s="60">
        <f>VLOOKUP($A12,'Return Data'!$B$7:$R$2292,4,0)</f>
        <v>152.87</v>
      </c>
      <c r="D12" s="60">
        <f>VLOOKUP($A12,'Return Data'!$B$7:$R$2292,10,0)</f>
        <v>-6.0533000000000001</v>
      </c>
      <c r="E12" s="61">
        <f t="shared" si="0"/>
        <v>18</v>
      </c>
      <c r="F12" s="60">
        <f>VLOOKUP($A12,'Return Data'!$B$7:$R$2292,11,0)</f>
        <v>-3.5764</v>
      </c>
      <c r="G12" s="61">
        <f t="shared" si="1"/>
        <v>21</v>
      </c>
      <c r="H12" s="60">
        <f>VLOOKUP($A12,'Return Data'!$B$7:$R$2292,12,0)</f>
        <v>5.8289999999999997</v>
      </c>
      <c r="I12" s="61">
        <f t="shared" si="2"/>
        <v>19</v>
      </c>
      <c r="J12" s="60">
        <f>VLOOKUP($A12,'Return Data'!$B$7:$R$2292,13,0)</f>
        <v>-2.5996000000000001</v>
      </c>
      <c r="K12" s="61">
        <f t="shared" si="3"/>
        <v>17</v>
      </c>
      <c r="L12" s="60">
        <f>VLOOKUP($A12,'Return Data'!$B$7:$R$2292,17,0)</f>
        <v>9.3719000000000001</v>
      </c>
      <c r="M12" s="61">
        <f t="shared" si="4"/>
        <v>18</v>
      </c>
      <c r="N12" s="60">
        <f>VLOOKUP($A12,'Return Data'!$B$7:$R$2292,14,0)</f>
        <v>26.612300000000001</v>
      </c>
      <c r="O12" s="61">
        <f t="shared" si="5"/>
        <v>18</v>
      </c>
      <c r="P12" s="60">
        <f>VLOOKUP($A12,'Return Data'!$B$7:$R$2292,15,0)</f>
        <v>11.107699999999999</v>
      </c>
      <c r="Q12" s="61">
        <f t="shared" si="7"/>
        <v>9</v>
      </c>
      <c r="R12" s="60">
        <f>VLOOKUP($A12,'Return Data'!$B$7:$R$2292,16,0)</f>
        <v>16.298999999999999</v>
      </c>
      <c r="S12" s="62">
        <f t="shared" si="6"/>
        <v>7</v>
      </c>
    </row>
    <row r="13" spans="1:20" x14ac:dyDescent="0.3">
      <c r="A13" s="58" t="s">
        <v>824</v>
      </c>
      <c r="B13" s="59">
        <f>VLOOKUP($A13,'Return Data'!$B$7:$R$2292,3,0)</f>
        <v>45014</v>
      </c>
      <c r="C13" s="60">
        <f>VLOOKUP($A13,'Return Data'!$B$7:$R$2292,4,0)</f>
        <v>346.65499999999997</v>
      </c>
      <c r="D13" s="60">
        <f>VLOOKUP($A13,'Return Data'!$B$7:$R$2292,10,0)</f>
        <v>-5.5354000000000001</v>
      </c>
      <c r="E13" s="61">
        <f t="shared" si="0"/>
        <v>14</v>
      </c>
      <c r="F13" s="60">
        <f>VLOOKUP($A13,'Return Data'!$B$7:$R$2292,11,0)</f>
        <v>-0.47799999999999998</v>
      </c>
      <c r="G13" s="61">
        <f t="shared" si="1"/>
        <v>11</v>
      </c>
      <c r="H13" s="60">
        <f>VLOOKUP($A13,'Return Data'!$B$7:$R$2292,12,0)</f>
        <v>9.8358000000000008</v>
      </c>
      <c r="I13" s="61">
        <f t="shared" si="2"/>
        <v>9</v>
      </c>
      <c r="J13" s="60">
        <f>VLOOKUP($A13,'Return Data'!$B$7:$R$2292,13,0)</f>
        <v>2.6189</v>
      </c>
      <c r="K13" s="61">
        <f t="shared" si="3"/>
        <v>8</v>
      </c>
      <c r="L13" s="60">
        <f>VLOOKUP($A13,'Return Data'!$B$7:$R$2292,17,0)</f>
        <v>9.4235000000000007</v>
      </c>
      <c r="M13" s="61">
        <f t="shared" si="4"/>
        <v>17</v>
      </c>
      <c r="N13" s="60">
        <f>VLOOKUP($A13,'Return Data'!$B$7:$R$2292,14,0)</f>
        <v>27.174199999999999</v>
      </c>
      <c r="O13" s="61">
        <f t="shared" si="5"/>
        <v>16</v>
      </c>
      <c r="P13" s="60">
        <f>VLOOKUP($A13,'Return Data'!$B$7:$R$2292,15,0)</f>
        <v>10.370100000000001</v>
      </c>
      <c r="Q13" s="61">
        <f t="shared" si="7"/>
        <v>11</v>
      </c>
      <c r="R13" s="60">
        <f>VLOOKUP($A13,'Return Data'!$B$7:$R$2292,16,0)</f>
        <v>16.7607</v>
      </c>
      <c r="S13" s="62">
        <f t="shared" si="6"/>
        <v>5</v>
      </c>
    </row>
    <row r="14" spans="1:20" x14ac:dyDescent="0.3">
      <c r="A14" s="58" t="s">
        <v>826</v>
      </c>
      <c r="B14" s="59">
        <f>VLOOKUP($A14,'Return Data'!$B$7:$R$2292,3,0)</f>
        <v>45014</v>
      </c>
      <c r="C14" s="60">
        <f>VLOOKUP($A14,'Return Data'!$B$7:$R$2292,4,0)</f>
        <v>50.712000000000003</v>
      </c>
      <c r="D14" s="60">
        <f>VLOOKUP($A14,'Return Data'!$B$7:$R$2292,10,0)</f>
        <v>-5.7397999999999998</v>
      </c>
      <c r="E14" s="61">
        <f t="shared" si="0"/>
        <v>17</v>
      </c>
      <c r="F14" s="60">
        <f>VLOOKUP($A14,'Return Data'!$B$7:$R$2292,11,0)</f>
        <v>-2.7071000000000001</v>
      </c>
      <c r="G14" s="61">
        <f t="shared" si="1"/>
        <v>17</v>
      </c>
      <c r="H14" s="60">
        <f>VLOOKUP($A14,'Return Data'!$B$7:$R$2292,12,0)</f>
        <v>8.1348000000000003</v>
      </c>
      <c r="I14" s="61">
        <f t="shared" si="2"/>
        <v>15</v>
      </c>
      <c r="J14" s="60">
        <f>VLOOKUP($A14,'Return Data'!$B$7:$R$2292,13,0)</f>
        <v>-1.4343999999999999</v>
      </c>
      <c r="K14" s="61">
        <f t="shared" si="3"/>
        <v>14</v>
      </c>
      <c r="L14" s="60">
        <f>VLOOKUP($A14,'Return Data'!$B$7:$R$2292,17,0)</f>
        <v>9.5424000000000007</v>
      </c>
      <c r="M14" s="61">
        <f t="shared" si="4"/>
        <v>15</v>
      </c>
      <c r="N14" s="60">
        <f>VLOOKUP($A14,'Return Data'!$B$7:$R$2292,14,0)</f>
        <v>26.939699999999998</v>
      </c>
      <c r="O14" s="61">
        <f t="shared" si="5"/>
        <v>17</v>
      </c>
      <c r="P14" s="60">
        <f>VLOOKUP($A14,'Return Data'!$B$7:$R$2292,15,0)</f>
        <v>11.164300000000001</v>
      </c>
      <c r="Q14" s="61">
        <f t="shared" si="7"/>
        <v>8</v>
      </c>
      <c r="R14" s="60">
        <f>VLOOKUP($A14,'Return Data'!$B$7:$R$2292,16,0)</f>
        <v>10.8223</v>
      </c>
      <c r="S14" s="62">
        <f t="shared" si="6"/>
        <v>22</v>
      </c>
    </row>
    <row r="15" spans="1:20" x14ac:dyDescent="0.3">
      <c r="A15" s="58" t="s">
        <v>827</v>
      </c>
      <c r="B15" s="59">
        <f>VLOOKUP($A15,'Return Data'!$B$7:$R$2292,3,0)</f>
        <v>45014</v>
      </c>
      <c r="C15" s="60">
        <f>VLOOKUP($A15,'Return Data'!$B$7:$R$2292,4,0)</f>
        <v>114.6669</v>
      </c>
      <c r="D15" s="60">
        <f>VLOOKUP($A15,'Return Data'!$B$7:$R$2292,10,0)</f>
        <v>-5.3548</v>
      </c>
      <c r="E15" s="61">
        <f t="shared" si="0"/>
        <v>11</v>
      </c>
      <c r="F15" s="60">
        <f>VLOOKUP($A15,'Return Data'!$B$7:$R$2292,11,0)</f>
        <v>-2.8866000000000001</v>
      </c>
      <c r="G15" s="61">
        <f t="shared" si="1"/>
        <v>18</v>
      </c>
      <c r="H15" s="60">
        <f>VLOOKUP($A15,'Return Data'!$B$7:$R$2292,12,0)</f>
        <v>4.2298999999999998</v>
      </c>
      <c r="I15" s="61">
        <f t="shared" si="2"/>
        <v>23</v>
      </c>
      <c r="J15" s="60">
        <f>VLOOKUP($A15,'Return Data'!$B$7:$R$2292,13,0)</f>
        <v>-2.7109999999999999</v>
      </c>
      <c r="K15" s="61">
        <f t="shared" si="3"/>
        <v>19</v>
      </c>
      <c r="L15" s="60">
        <f>VLOOKUP($A15,'Return Data'!$B$7:$R$2292,17,0)</f>
        <v>8.4845000000000006</v>
      </c>
      <c r="M15" s="61">
        <f t="shared" si="4"/>
        <v>22</v>
      </c>
      <c r="N15" s="60">
        <f>VLOOKUP($A15,'Return Data'!$B$7:$R$2292,14,0)</f>
        <v>29.403400000000001</v>
      </c>
      <c r="O15" s="61">
        <f t="shared" si="5"/>
        <v>7</v>
      </c>
      <c r="P15" s="60">
        <f>VLOOKUP($A15,'Return Data'!$B$7:$R$2292,15,0)</f>
        <v>8.2912999999999997</v>
      </c>
      <c r="Q15" s="61">
        <f t="shared" si="7"/>
        <v>18</v>
      </c>
      <c r="R15" s="60">
        <f>VLOOKUP($A15,'Return Data'!$B$7:$R$2292,16,0)</f>
        <v>14.440899999999999</v>
      </c>
      <c r="S15" s="62">
        <f t="shared" si="6"/>
        <v>11</v>
      </c>
    </row>
    <row r="16" spans="1:20" x14ac:dyDescent="0.3">
      <c r="A16" s="108" t="s">
        <v>1754</v>
      </c>
      <c r="B16" s="59">
        <f>VLOOKUP($A16,'Return Data'!$B$7:$R$2292,3,0)</f>
        <v>45014</v>
      </c>
      <c r="C16" s="60">
        <f>VLOOKUP($A16,'Return Data'!$B$7:$R$2292,4,0)</f>
        <v>255.53656821521</v>
      </c>
      <c r="D16" s="60">
        <f>VLOOKUP($A16,'Return Data'!$B$7:$R$2292,10,0)</f>
        <v>-5.2629999999999999</v>
      </c>
      <c r="E16" s="61">
        <f t="shared" si="0"/>
        <v>9</v>
      </c>
      <c r="F16" s="60">
        <f>VLOOKUP($A16,'Return Data'!$B$7:$R$2292,11,0)</f>
        <v>0.33550000000000002</v>
      </c>
      <c r="G16" s="61">
        <f t="shared" si="1"/>
        <v>7</v>
      </c>
      <c r="H16" s="60">
        <f>VLOOKUP($A16,'Return Data'!$B$7:$R$2292,12,0)</f>
        <v>10.219099999999999</v>
      </c>
      <c r="I16" s="61">
        <f t="shared" si="2"/>
        <v>8</v>
      </c>
      <c r="J16" s="60">
        <f>VLOOKUP($A16,'Return Data'!$B$7:$R$2292,13,0)</f>
        <v>3.4251</v>
      </c>
      <c r="K16" s="61">
        <f t="shared" si="3"/>
        <v>7</v>
      </c>
      <c r="L16" s="60">
        <f>VLOOKUP($A16,'Return Data'!$B$7:$R$2292,17,0)</f>
        <v>14.647399999999999</v>
      </c>
      <c r="M16" s="61">
        <f t="shared" si="4"/>
        <v>4</v>
      </c>
      <c r="N16" s="60">
        <f>VLOOKUP($A16,'Return Data'!$B$7:$R$2292,14,0)</f>
        <v>33.1569</v>
      </c>
      <c r="O16" s="61">
        <f t="shared" si="5"/>
        <v>2</v>
      </c>
      <c r="P16" s="60">
        <f>VLOOKUP($A16,'Return Data'!$B$7:$R$2292,15,0)</f>
        <v>12.3927</v>
      </c>
      <c r="Q16" s="61">
        <f t="shared" si="7"/>
        <v>7</v>
      </c>
      <c r="R16" s="60">
        <f>VLOOKUP($A16,'Return Data'!$B$7:$R$2292,16,0)</f>
        <v>11.769399999999999</v>
      </c>
      <c r="S16" s="62">
        <f t="shared" si="6"/>
        <v>18</v>
      </c>
    </row>
    <row r="17" spans="1:19" x14ac:dyDescent="0.3">
      <c r="A17" s="102" t="s">
        <v>1956</v>
      </c>
      <c r="B17" s="59">
        <f>VLOOKUP($A17,'Return Data'!$B$7:$R$2292,3,0)</f>
        <v>45014</v>
      </c>
      <c r="C17" s="60">
        <f>VLOOKUP($A17,'Return Data'!$B$7:$R$2292,4,0)</f>
        <v>15.138</v>
      </c>
      <c r="D17" s="60">
        <f>VLOOKUP($A17,'Return Data'!$B$7:$R$2292,10,0)</f>
        <v>-3.1112000000000002</v>
      </c>
      <c r="E17" s="61">
        <f t="shared" si="0"/>
        <v>1</v>
      </c>
      <c r="F17" s="60">
        <f>VLOOKUP($A17,'Return Data'!$B$7:$R$2292,11,0)</f>
        <v>2.1100000000000001E-2</v>
      </c>
      <c r="G17" s="61">
        <f t="shared" si="1"/>
        <v>8</v>
      </c>
      <c r="H17" s="60">
        <f>VLOOKUP($A17,'Return Data'!$B$7:$R$2292,12,0)</f>
        <v>8.4756999999999998</v>
      </c>
      <c r="I17" s="61">
        <f t="shared" si="2"/>
        <v>13</v>
      </c>
      <c r="J17" s="60">
        <f>VLOOKUP($A17,'Return Data'!$B$7:$R$2292,13,0)</f>
        <v>-2.6019000000000001</v>
      </c>
      <c r="K17" s="61">
        <f t="shared" si="3"/>
        <v>18</v>
      </c>
      <c r="L17" s="60">
        <f>VLOOKUP($A17,'Return Data'!$B$7:$R$2292,17,0)</f>
        <v>8.6020000000000003</v>
      </c>
      <c r="M17" s="61">
        <f t="shared" si="4"/>
        <v>20</v>
      </c>
      <c r="N17" s="60">
        <f>VLOOKUP($A17,'Return Data'!$B$7:$R$2292,14,0)</f>
        <v>24.924299999999999</v>
      </c>
      <c r="O17" s="61">
        <f t="shared" si="5"/>
        <v>21</v>
      </c>
      <c r="P17" s="60"/>
      <c r="Q17" s="61"/>
      <c r="R17" s="60">
        <f>VLOOKUP($A17,'Return Data'!$B$7:$R$2292,16,0)</f>
        <v>10.9061</v>
      </c>
      <c r="S17" s="62">
        <f t="shared" si="6"/>
        <v>21</v>
      </c>
    </row>
    <row r="18" spans="1:19" x14ac:dyDescent="0.3">
      <c r="A18" s="58" t="s">
        <v>829</v>
      </c>
      <c r="B18" s="59">
        <f>VLOOKUP($A18,'Return Data'!$B$7:$R$2292,3,0)</f>
        <v>45014</v>
      </c>
      <c r="C18" s="60">
        <f>VLOOKUP($A18,'Return Data'!$B$7:$R$2292,4,0)</f>
        <v>560.96</v>
      </c>
      <c r="D18" s="60">
        <f>VLOOKUP($A18,'Return Data'!$B$7:$R$2292,10,0)</f>
        <v>-4.8929999999999998</v>
      </c>
      <c r="E18" s="61">
        <f t="shared" si="0"/>
        <v>8</v>
      </c>
      <c r="F18" s="60">
        <f>VLOOKUP($A18,'Return Data'!$B$7:$R$2292,11,0)</f>
        <v>2.3742999999999999</v>
      </c>
      <c r="G18" s="61">
        <f t="shared" si="1"/>
        <v>2</v>
      </c>
      <c r="H18" s="60">
        <f>VLOOKUP($A18,'Return Data'!$B$7:$R$2292,12,0)</f>
        <v>11.1274</v>
      </c>
      <c r="I18" s="61">
        <f t="shared" si="2"/>
        <v>6</v>
      </c>
      <c r="J18" s="60">
        <f>VLOOKUP($A18,'Return Data'!$B$7:$R$2292,13,0)</f>
        <v>6.3209999999999997</v>
      </c>
      <c r="K18" s="61">
        <f t="shared" si="3"/>
        <v>3</v>
      </c>
      <c r="L18" s="60">
        <f>VLOOKUP($A18,'Return Data'!$B$7:$R$2292,17,0)</f>
        <v>17.534700000000001</v>
      </c>
      <c r="M18" s="61">
        <f t="shared" si="4"/>
        <v>1</v>
      </c>
      <c r="N18" s="60">
        <f>VLOOKUP($A18,'Return Data'!$B$7:$R$2292,14,0)</f>
        <v>34.1126</v>
      </c>
      <c r="O18" s="61">
        <f t="shared" si="5"/>
        <v>1</v>
      </c>
      <c r="P18" s="60">
        <f>VLOOKUP($A18,'Return Data'!$B$7:$R$2292,15,0)</f>
        <v>12.5783</v>
      </c>
      <c r="Q18" s="61">
        <f>RANK(P18,P$8:P$32,0)</f>
        <v>5</v>
      </c>
      <c r="R18" s="60">
        <f>VLOOKUP($A18,'Return Data'!$B$7:$R$2292,16,0)</f>
        <v>17.679600000000001</v>
      </c>
      <c r="S18" s="62">
        <f t="shared" si="6"/>
        <v>2</v>
      </c>
    </row>
    <row r="19" spans="1:19" x14ac:dyDescent="0.3">
      <c r="A19" s="58" t="s">
        <v>831</v>
      </c>
      <c r="B19" s="59">
        <f>VLOOKUP($A19,'Return Data'!$B$7:$R$2292,3,0)</f>
        <v>45014</v>
      </c>
      <c r="C19" s="60">
        <f>VLOOKUP($A19,'Return Data'!$B$7:$R$2292,4,0)</f>
        <v>49.79</v>
      </c>
      <c r="D19" s="60">
        <f>VLOOKUP($A19,'Return Data'!$B$7:$R$2292,10,0)</f>
        <v>-6.5152000000000001</v>
      </c>
      <c r="E19" s="61">
        <f t="shared" si="0"/>
        <v>20</v>
      </c>
      <c r="F19" s="60">
        <f>VLOOKUP($A19,'Return Data'!$B$7:$R$2292,11,0)</f>
        <v>-1.8915999999999999</v>
      </c>
      <c r="G19" s="61">
        <f t="shared" si="1"/>
        <v>15</v>
      </c>
      <c r="H19" s="60">
        <f>VLOOKUP($A19,'Return Data'!$B$7:$R$2292,12,0)</f>
        <v>8.3568999999999996</v>
      </c>
      <c r="I19" s="61">
        <f t="shared" si="2"/>
        <v>14</v>
      </c>
      <c r="J19" s="60">
        <f>VLOOKUP($A19,'Return Data'!$B$7:$R$2292,13,0)</f>
        <v>-1.2102999999999999</v>
      </c>
      <c r="K19" s="61">
        <f t="shared" si="3"/>
        <v>13</v>
      </c>
      <c r="L19" s="60">
        <f>VLOOKUP($A19,'Return Data'!$B$7:$R$2292,17,0)</f>
        <v>7.7862</v>
      </c>
      <c r="M19" s="61">
        <f t="shared" si="4"/>
        <v>24</v>
      </c>
      <c r="N19" s="60">
        <f>VLOOKUP($A19,'Return Data'!$B$7:$R$2292,14,0)</f>
        <v>22.432600000000001</v>
      </c>
      <c r="O19" s="61">
        <f t="shared" si="5"/>
        <v>24</v>
      </c>
      <c r="P19" s="60">
        <f>VLOOKUP($A19,'Return Data'!$B$7:$R$2292,15,0)</f>
        <v>9.3911999999999995</v>
      </c>
      <c r="Q19" s="61">
        <f>RANK(P19,P$8:P$32,0)</f>
        <v>15</v>
      </c>
      <c r="R19" s="60">
        <f>VLOOKUP($A19,'Return Data'!$B$7:$R$2292,16,0)</f>
        <v>10.804</v>
      </c>
      <c r="S19" s="62">
        <f t="shared" si="6"/>
        <v>23</v>
      </c>
    </row>
    <row r="20" spans="1:19" x14ac:dyDescent="0.3">
      <c r="A20" s="58" t="s">
        <v>833</v>
      </c>
      <c r="B20" s="59">
        <f>VLOOKUP($A20,'Return Data'!$B$7:$R$2292,3,0)</f>
        <v>45014</v>
      </c>
      <c r="C20" s="60">
        <f>VLOOKUP($A20,'Return Data'!$B$7:$R$2292,4,0)</f>
        <v>200.74100000000001</v>
      </c>
      <c r="D20" s="60">
        <f>VLOOKUP($A20,'Return Data'!$B$7:$R$2292,10,0)</f>
        <v>-3.4639000000000002</v>
      </c>
      <c r="E20" s="61">
        <f t="shared" si="0"/>
        <v>3</v>
      </c>
      <c r="F20" s="60">
        <f>VLOOKUP($A20,'Return Data'!$B$7:$R$2292,11,0)</f>
        <v>1.6812</v>
      </c>
      <c r="G20" s="61">
        <f t="shared" si="1"/>
        <v>4</v>
      </c>
      <c r="H20" s="60">
        <f>VLOOKUP($A20,'Return Data'!$B$7:$R$2292,12,0)</f>
        <v>12.164</v>
      </c>
      <c r="I20" s="61">
        <f t="shared" si="2"/>
        <v>5</v>
      </c>
      <c r="J20" s="60">
        <f>VLOOKUP($A20,'Return Data'!$B$7:$R$2292,13,0)</f>
        <v>3.5419999999999998</v>
      </c>
      <c r="K20" s="61">
        <f t="shared" si="3"/>
        <v>6</v>
      </c>
      <c r="L20" s="60">
        <f>VLOOKUP($A20,'Return Data'!$B$7:$R$2292,17,0)</f>
        <v>11.9552</v>
      </c>
      <c r="M20" s="61">
        <f t="shared" si="4"/>
        <v>9</v>
      </c>
      <c r="N20" s="60">
        <f>VLOOKUP($A20,'Return Data'!$B$7:$R$2292,14,0)</f>
        <v>28.444299999999998</v>
      </c>
      <c r="O20" s="61">
        <f t="shared" si="5"/>
        <v>11</v>
      </c>
      <c r="P20" s="60">
        <f>VLOOKUP($A20,'Return Data'!$B$7:$R$2292,15,0)</f>
        <v>12.492000000000001</v>
      </c>
      <c r="Q20" s="61">
        <f>RANK(P20,P$8:P$32,0)</f>
        <v>6</v>
      </c>
      <c r="R20" s="60">
        <f>VLOOKUP($A20,'Return Data'!$B$7:$R$2292,16,0)</f>
        <v>17.5382</v>
      </c>
      <c r="S20" s="62">
        <f t="shared" si="6"/>
        <v>3</v>
      </c>
    </row>
    <row r="21" spans="1:19" x14ac:dyDescent="0.3">
      <c r="A21" s="58" t="s">
        <v>838</v>
      </c>
      <c r="B21" s="59">
        <f>VLOOKUP($A21,'Return Data'!$B$7:$R$2292,3,0)</f>
        <v>45014</v>
      </c>
      <c r="C21" s="60">
        <f>VLOOKUP($A21,'Return Data'!$B$7:$R$2292,4,0)</f>
        <v>22.38</v>
      </c>
      <c r="D21" s="60">
        <f>VLOOKUP($A21,'Return Data'!$B$7:$R$2292,10,0)</f>
        <v>-7.1029999999999998</v>
      </c>
      <c r="E21" s="61">
        <f t="shared" si="0"/>
        <v>24</v>
      </c>
      <c r="F21" s="60">
        <f>VLOOKUP($A21,'Return Data'!$B$7:$R$2292,11,0)</f>
        <v>-7.9379999999999997</v>
      </c>
      <c r="G21" s="61">
        <f t="shared" si="1"/>
        <v>25</v>
      </c>
      <c r="H21" s="60">
        <f>VLOOKUP($A21,'Return Data'!$B$7:$R$2292,12,0)</f>
        <v>2.2221000000000002</v>
      </c>
      <c r="I21" s="61">
        <f t="shared" si="2"/>
        <v>25</v>
      </c>
      <c r="J21" s="60">
        <f>VLOOKUP($A21,'Return Data'!$B$7:$R$2292,13,0)</f>
        <v>-6.8361999999999998</v>
      </c>
      <c r="K21" s="61">
        <f t="shared" si="3"/>
        <v>23</v>
      </c>
      <c r="L21" s="60">
        <f>VLOOKUP($A21,'Return Data'!$B$7:$R$2292,17,0)</f>
        <v>8.2774000000000001</v>
      </c>
      <c r="M21" s="61">
        <f t="shared" si="4"/>
        <v>23</v>
      </c>
      <c r="N21" s="60">
        <f>VLOOKUP($A21,'Return Data'!$B$7:$R$2292,14,0)</f>
        <v>22.2959</v>
      </c>
      <c r="O21" s="61">
        <f t="shared" si="5"/>
        <v>25</v>
      </c>
      <c r="P21" s="60">
        <f>VLOOKUP($A21,'Return Data'!$B$7:$R$2292,15,0)</f>
        <v>9.2852999999999994</v>
      </c>
      <c r="Q21" s="61">
        <f>RANK(P21,P$8:P$32,0)</f>
        <v>16</v>
      </c>
      <c r="R21" s="60">
        <f>VLOOKUP($A21,'Return Data'!$B$7:$R$2292,16,0)</f>
        <v>10.466100000000001</v>
      </c>
      <c r="S21" s="62">
        <f t="shared" si="6"/>
        <v>25</v>
      </c>
    </row>
    <row r="22" spans="1:19" x14ac:dyDescent="0.3">
      <c r="A22" s="58" t="s">
        <v>2003</v>
      </c>
      <c r="B22" s="59">
        <f>VLOOKUP($A22,'Return Data'!$B$7:$R$2292,3,0)</f>
        <v>45014</v>
      </c>
      <c r="C22" s="60">
        <f>VLOOKUP($A22,'Return Data'!$B$7:$R$2292,4,0)</f>
        <v>16.0548</v>
      </c>
      <c r="D22" s="60">
        <f>VLOOKUP($A22,'Return Data'!$B$7:$R$2292,10,0)</f>
        <v>-6.9821</v>
      </c>
      <c r="E22" s="61">
        <f t="shared" si="0"/>
        <v>22</v>
      </c>
      <c r="F22" s="60">
        <f>VLOOKUP($A22,'Return Data'!$B$7:$R$2292,11,0)</f>
        <v>-3.5057999999999998</v>
      </c>
      <c r="G22" s="61">
        <f t="shared" si="1"/>
        <v>20</v>
      </c>
      <c r="H22" s="60">
        <f>VLOOKUP($A22,'Return Data'!$B$7:$R$2292,12,0)</f>
        <v>5.4454000000000002</v>
      </c>
      <c r="I22" s="61">
        <f t="shared" si="2"/>
        <v>21</v>
      </c>
      <c r="J22" s="60">
        <f>VLOOKUP($A22,'Return Data'!$B$7:$R$2292,13,0)</f>
        <v>-5.2008999999999999</v>
      </c>
      <c r="K22" s="61">
        <f t="shared" si="3"/>
        <v>22</v>
      </c>
      <c r="L22" s="60">
        <f>VLOOKUP($A22,'Return Data'!$B$7:$R$2292,17,0)</f>
        <v>11.5245</v>
      </c>
      <c r="M22" s="61">
        <f t="shared" si="4"/>
        <v>10</v>
      </c>
      <c r="N22" s="60">
        <f>VLOOKUP($A22,'Return Data'!$B$7:$R$2292,14,0)</f>
        <v>28.852900000000002</v>
      </c>
      <c r="O22" s="61">
        <f t="shared" si="5"/>
        <v>10</v>
      </c>
      <c r="P22" s="60"/>
      <c r="Q22" s="61"/>
      <c r="R22" s="60">
        <f>VLOOKUP($A22,'Return Data'!$B$7:$R$2292,16,0)</f>
        <v>15.699</v>
      </c>
      <c r="S22" s="62">
        <f t="shared" si="6"/>
        <v>9</v>
      </c>
    </row>
    <row r="23" spans="1:19" x14ac:dyDescent="0.3">
      <c r="A23" s="58" t="s">
        <v>840</v>
      </c>
      <c r="B23" s="59">
        <f>VLOOKUP($A23,'Return Data'!$B$7:$R$2292,3,0)</f>
        <v>45014</v>
      </c>
      <c r="C23" s="60">
        <f>VLOOKUP($A23,'Return Data'!$B$7:$R$2292,4,0)</f>
        <v>91.281999999999996</v>
      </c>
      <c r="D23" s="60">
        <f>VLOOKUP($A23,'Return Data'!$B$7:$R$2292,10,0)</f>
        <v>-5.6390000000000002</v>
      </c>
      <c r="E23" s="61">
        <f t="shared" si="0"/>
        <v>15</v>
      </c>
      <c r="F23" s="60">
        <f>VLOOKUP($A23,'Return Data'!$B$7:$R$2292,11,0)</f>
        <v>-1.2002999999999999</v>
      </c>
      <c r="G23" s="61">
        <f t="shared" si="1"/>
        <v>13</v>
      </c>
      <c r="H23" s="60">
        <f>VLOOKUP($A23,'Return Data'!$B$7:$R$2292,12,0)</f>
        <v>5.8182999999999998</v>
      </c>
      <c r="I23" s="61">
        <f t="shared" si="2"/>
        <v>20</v>
      </c>
      <c r="J23" s="60">
        <f>VLOOKUP($A23,'Return Data'!$B$7:$R$2292,13,0)</f>
        <v>-2.9689000000000001</v>
      </c>
      <c r="K23" s="61">
        <f t="shared" si="3"/>
        <v>20</v>
      </c>
      <c r="L23" s="60">
        <f>VLOOKUP($A23,'Return Data'!$B$7:$R$2292,17,0)</f>
        <v>8.6768000000000001</v>
      </c>
      <c r="M23" s="61">
        <f t="shared" si="4"/>
        <v>19</v>
      </c>
      <c r="N23" s="60">
        <f>VLOOKUP($A23,'Return Data'!$B$7:$R$2292,14,0)</f>
        <v>29.2302</v>
      </c>
      <c r="O23" s="61">
        <f t="shared" si="5"/>
        <v>8</v>
      </c>
      <c r="P23" s="60">
        <f>VLOOKUP($A23,'Return Data'!$B$7:$R$2292,15,0)</f>
        <v>13.9299</v>
      </c>
      <c r="Q23" s="61">
        <f>RANK(P23,P$8:P$32,0)</f>
        <v>1</v>
      </c>
      <c r="R23" s="60">
        <f>VLOOKUP($A23,'Return Data'!$B$7:$R$2292,16,0)</f>
        <v>18.973400000000002</v>
      </c>
      <c r="S23" s="62">
        <f t="shared" si="6"/>
        <v>1</v>
      </c>
    </row>
    <row r="24" spans="1:19" x14ac:dyDescent="0.3">
      <c r="A24" s="58" t="s">
        <v>842</v>
      </c>
      <c r="B24" s="59">
        <f>VLOOKUP($A24,'Return Data'!$B$7:$R$2292,3,0)</f>
        <v>45014</v>
      </c>
      <c r="C24" s="60">
        <f>VLOOKUP($A24,'Return Data'!$B$7:$R$2292,4,0)</f>
        <v>16.6632</v>
      </c>
      <c r="D24" s="60">
        <f>VLOOKUP($A24,'Return Data'!$B$7:$R$2292,10,0)</f>
        <v>-3.2121</v>
      </c>
      <c r="E24" s="61">
        <f t="shared" si="0"/>
        <v>2</v>
      </c>
      <c r="F24" s="60">
        <f>VLOOKUP($A24,'Return Data'!$B$7:$R$2292,11,0)</f>
        <v>3.6551999999999998</v>
      </c>
      <c r="G24" s="61">
        <f t="shared" si="1"/>
        <v>1</v>
      </c>
      <c r="H24" s="60">
        <f>VLOOKUP($A24,'Return Data'!$B$7:$R$2292,12,0)</f>
        <v>18.303699999999999</v>
      </c>
      <c r="I24" s="61">
        <f t="shared" si="2"/>
        <v>1</v>
      </c>
      <c r="J24" s="60">
        <f>VLOOKUP($A24,'Return Data'!$B$7:$R$2292,13,0)</f>
        <v>8.1148000000000007</v>
      </c>
      <c r="K24" s="61">
        <f t="shared" si="3"/>
        <v>2</v>
      </c>
      <c r="L24" s="60">
        <f>VLOOKUP($A24,'Return Data'!$B$7:$R$2292,17,0)</f>
        <v>12.6286</v>
      </c>
      <c r="M24" s="61">
        <f t="shared" si="4"/>
        <v>5</v>
      </c>
      <c r="N24" s="60">
        <f>VLOOKUP($A24,'Return Data'!$B$7:$R$2292,14,0)</f>
        <v>28.040800000000001</v>
      </c>
      <c r="O24" s="61">
        <f t="shared" si="5"/>
        <v>12</v>
      </c>
      <c r="P24" s="60"/>
      <c r="Q24" s="61"/>
      <c r="R24" s="60">
        <f>VLOOKUP($A24,'Return Data'!$B$7:$R$2292,16,0)</f>
        <v>15.955299999999999</v>
      </c>
      <c r="S24" s="62">
        <f t="shared" si="6"/>
        <v>8</v>
      </c>
    </row>
    <row r="25" spans="1:19" x14ac:dyDescent="0.3">
      <c r="A25" s="58" t="s">
        <v>1744</v>
      </c>
      <c r="B25" s="59">
        <f>VLOOKUP($A25,'Return Data'!$B$7:$R$2292,3,0)</f>
        <v>45014</v>
      </c>
      <c r="C25" s="60">
        <f>VLOOKUP($A25,'Return Data'!$B$7:$R$2292,4,0)</f>
        <v>23.386500000000002</v>
      </c>
      <c r="D25" s="60">
        <f>VLOOKUP($A25,'Return Data'!$B$7:$R$2292,10,0)</f>
        <v>-5.4016999999999999</v>
      </c>
      <c r="E25" s="61">
        <f t="shared" si="0"/>
        <v>12</v>
      </c>
      <c r="F25" s="60">
        <f>VLOOKUP($A25,'Return Data'!$B$7:$R$2292,11,0)</f>
        <v>-2.4815</v>
      </c>
      <c r="G25" s="61">
        <f t="shared" si="1"/>
        <v>16</v>
      </c>
      <c r="H25" s="60">
        <f>VLOOKUP($A25,'Return Data'!$B$7:$R$2292,12,0)</f>
        <v>6.9175000000000004</v>
      </c>
      <c r="I25" s="61">
        <f t="shared" si="2"/>
        <v>17</v>
      </c>
      <c r="J25" s="60">
        <f>VLOOKUP($A25,'Return Data'!$B$7:$R$2292,13,0)</f>
        <v>-2.3645999999999998</v>
      </c>
      <c r="K25" s="61">
        <f t="shared" si="3"/>
        <v>16</v>
      </c>
      <c r="L25" s="60">
        <f>VLOOKUP($A25,'Return Data'!$B$7:$R$2292,17,0)</f>
        <v>11.4842</v>
      </c>
      <c r="M25" s="61">
        <f t="shared" si="4"/>
        <v>11</v>
      </c>
      <c r="N25" s="60">
        <f>VLOOKUP($A25,'Return Data'!$B$7:$R$2292,14,0)</f>
        <v>27.583500000000001</v>
      </c>
      <c r="O25" s="61">
        <f t="shared" si="5"/>
        <v>14</v>
      </c>
      <c r="P25" s="60">
        <f>VLOOKUP($A25,'Return Data'!$B$7:$R$2292,15,0)</f>
        <v>10.3843</v>
      </c>
      <c r="Q25" s="61">
        <f t="shared" ref="Q25:Q30" si="8">RANK(P25,P$8:P$32,0)</f>
        <v>10</v>
      </c>
      <c r="R25" s="60">
        <f>VLOOKUP($A25,'Return Data'!$B$7:$R$2292,16,0)</f>
        <v>12.3202</v>
      </c>
      <c r="S25" s="62">
        <f t="shared" si="6"/>
        <v>17</v>
      </c>
    </row>
    <row r="26" spans="1:19" x14ac:dyDescent="0.3">
      <c r="A26" s="58" t="s">
        <v>843</v>
      </c>
      <c r="B26" s="59">
        <f>VLOOKUP($A26,'Return Data'!$B$7:$R$2292,3,0)</f>
        <v>45014</v>
      </c>
      <c r="C26" s="60">
        <f>VLOOKUP($A26,'Return Data'!$B$7:$R$2292,4,0)</f>
        <v>810.17020000000002</v>
      </c>
      <c r="D26" s="60">
        <f>VLOOKUP($A26,'Return Data'!$B$7:$R$2292,10,0)</f>
        <v>-4.3909000000000002</v>
      </c>
      <c r="E26" s="61">
        <f t="shared" si="0"/>
        <v>5</v>
      </c>
      <c r="F26" s="60">
        <f>VLOOKUP($A26,'Return Data'!$B$7:$R$2292,11,0)</f>
        <v>-0.23549999999999999</v>
      </c>
      <c r="G26" s="61">
        <f t="shared" si="1"/>
        <v>10</v>
      </c>
      <c r="H26" s="60">
        <f>VLOOKUP($A26,'Return Data'!$B$7:$R$2292,12,0)</f>
        <v>9.4052000000000007</v>
      </c>
      <c r="I26" s="61">
        <f t="shared" si="2"/>
        <v>11</v>
      </c>
      <c r="J26" s="60">
        <f>VLOOKUP($A26,'Return Data'!$B$7:$R$2292,13,0)</f>
        <v>-0.18210000000000001</v>
      </c>
      <c r="K26" s="61">
        <f t="shared" si="3"/>
        <v>11</v>
      </c>
      <c r="L26" s="60">
        <f>VLOOKUP($A26,'Return Data'!$B$7:$R$2292,17,0)</f>
        <v>10.748699999999999</v>
      </c>
      <c r="M26" s="61">
        <f t="shared" si="4"/>
        <v>13</v>
      </c>
      <c r="N26" s="60">
        <f>VLOOKUP($A26,'Return Data'!$B$7:$R$2292,14,0)</f>
        <v>28.023299999999999</v>
      </c>
      <c r="O26" s="61">
        <f t="shared" si="5"/>
        <v>13</v>
      </c>
      <c r="P26" s="60">
        <f>VLOOKUP($A26,'Return Data'!$B$7:$R$2292,15,0)</f>
        <v>8.6862999999999992</v>
      </c>
      <c r="Q26" s="61">
        <f t="shared" si="8"/>
        <v>17</v>
      </c>
      <c r="R26" s="60">
        <f>VLOOKUP($A26,'Return Data'!$B$7:$R$2292,16,0)</f>
        <v>17.334800000000001</v>
      </c>
      <c r="S26" s="62">
        <f t="shared" si="6"/>
        <v>4</v>
      </c>
    </row>
    <row r="27" spans="1:19" x14ac:dyDescent="0.3">
      <c r="A27" s="58" t="s">
        <v>847</v>
      </c>
      <c r="B27" s="59">
        <f>VLOOKUP($A27,'Return Data'!$B$7:$R$2292,3,0)</f>
        <v>45014</v>
      </c>
      <c r="C27" s="60">
        <f>VLOOKUP($A27,'Return Data'!$B$7:$R$2292,4,0)</f>
        <v>68.007400000000004</v>
      </c>
      <c r="D27" s="60">
        <f>VLOOKUP($A27,'Return Data'!$B$7:$R$2292,10,0)</f>
        <v>-8.8605</v>
      </c>
      <c r="E27" s="61">
        <f t="shared" si="0"/>
        <v>25</v>
      </c>
      <c r="F27" s="60">
        <f>VLOOKUP($A27,'Return Data'!$B$7:$R$2292,11,0)</f>
        <v>-1.7910999999999999</v>
      </c>
      <c r="G27" s="61">
        <f t="shared" si="1"/>
        <v>14</v>
      </c>
      <c r="H27" s="60">
        <f>VLOOKUP($A27,'Return Data'!$B$7:$R$2292,12,0)</f>
        <v>8.8255999999999997</v>
      </c>
      <c r="I27" s="61">
        <f t="shared" si="2"/>
        <v>12</v>
      </c>
      <c r="J27" s="60">
        <f>VLOOKUP($A27,'Return Data'!$B$7:$R$2292,13,0)</f>
        <v>-1.1385000000000001</v>
      </c>
      <c r="K27" s="61">
        <f t="shared" si="3"/>
        <v>12</v>
      </c>
      <c r="L27" s="60">
        <f>VLOOKUP($A27,'Return Data'!$B$7:$R$2292,17,0)</f>
        <v>15.7751</v>
      </c>
      <c r="M27" s="61">
        <f t="shared" si="4"/>
        <v>2</v>
      </c>
      <c r="N27" s="60">
        <f>VLOOKUP($A27,'Return Data'!$B$7:$R$2292,14,0)</f>
        <v>32.374600000000001</v>
      </c>
      <c r="O27" s="61">
        <f t="shared" si="5"/>
        <v>3</v>
      </c>
      <c r="P27" s="60">
        <f>VLOOKUP($A27,'Return Data'!$B$7:$R$2292,15,0)</f>
        <v>12.8484</v>
      </c>
      <c r="Q27" s="61">
        <f t="shared" si="8"/>
        <v>2</v>
      </c>
      <c r="R27" s="60">
        <f>VLOOKUP($A27,'Return Data'!$B$7:$R$2292,16,0)</f>
        <v>12.4749</v>
      </c>
      <c r="S27" s="62">
        <f t="shared" si="6"/>
        <v>14</v>
      </c>
    </row>
    <row r="28" spans="1:19" x14ac:dyDescent="0.3">
      <c r="A28" s="58" t="s">
        <v>1646</v>
      </c>
      <c r="B28" s="59">
        <f>VLOOKUP($A28,'Return Data'!$B$7:$R$2292,3,0)</f>
        <v>45014</v>
      </c>
      <c r="C28" s="60">
        <f>VLOOKUP($A28,'Return Data'!$B$7:$R$2292,4,0)</f>
        <v>559.836012241454</v>
      </c>
      <c r="D28" s="60">
        <f>VLOOKUP($A28,'Return Data'!$B$7:$R$2292,10,0)</f>
        <v>-3.7185999999999999</v>
      </c>
      <c r="E28" s="61">
        <f t="shared" si="0"/>
        <v>4</v>
      </c>
      <c r="F28" s="60">
        <f>VLOOKUP($A28,'Return Data'!$B$7:$R$2292,11,0)</f>
        <v>-0.55489999999999995</v>
      </c>
      <c r="G28" s="61">
        <f t="shared" si="1"/>
        <v>12</v>
      </c>
      <c r="H28" s="60">
        <f>VLOOKUP($A28,'Return Data'!$B$7:$R$2292,12,0)</f>
        <v>13.6266</v>
      </c>
      <c r="I28" s="61">
        <f t="shared" si="2"/>
        <v>2</v>
      </c>
      <c r="J28" s="60">
        <f>VLOOKUP($A28,'Return Data'!$B$7:$R$2292,13,0)</f>
        <v>4.8882000000000003</v>
      </c>
      <c r="K28" s="61">
        <f t="shared" si="3"/>
        <v>4</v>
      </c>
      <c r="L28" s="60">
        <f>VLOOKUP($A28,'Return Data'!$B$7:$R$2292,17,0)</f>
        <v>15.421900000000001</v>
      </c>
      <c r="M28" s="61">
        <f t="shared" si="4"/>
        <v>3</v>
      </c>
      <c r="N28" s="60">
        <f>VLOOKUP($A28,'Return Data'!$B$7:$R$2292,14,0)</f>
        <v>31.795200000000001</v>
      </c>
      <c r="O28" s="61">
        <f t="shared" si="5"/>
        <v>5</v>
      </c>
      <c r="P28" s="60">
        <f>VLOOKUP($A28,'Return Data'!$B$7:$R$2292,15,0)</f>
        <v>12.7972</v>
      </c>
      <c r="Q28" s="61">
        <f t="shared" si="8"/>
        <v>3</v>
      </c>
      <c r="R28" s="60">
        <f>VLOOKUP($A28,'Return Data'!$B$7:$R$2292,16,0)</f>
        <v>14.308299999999999</v>
      </c>
      <c r="S28" s="62">
        <f t="shared" si="6"/>
        <v>13</v>
      </c>
    </row>
    <row r="29" spans="1:19" x14ac:dyDescent="0.3">
      <c r="A29" s="58" t="s">
        <v>849</v>
      </c>
      <c r="B29" s="59">
        <f>VLOOKUP($A29,'Return Data'!$B$7:$R$2292,3,0)</f>
        <v>45014</v>
      </c>
      <c r="C29" s="60">
        <f>VLOOKUP($A29,'Return Data'!$B$7:$R$2292,4,0)</f>
        <v>51.846400000000003</v>
      </c>
      <c r="D29" s="60">
        <f>VLOOKUP($A29,'Return Data'!$B$7:$R$2292,10,0)</f>
        <v>-6.6223999999999998</v>
      </c>
      <c r="E29" s="61">
        <f t="shared" si="0"/>
        <v>21</v>
      </c>
      <c r="F29" s="60">
        <f>VLOOKUP($A29,'Return Data'!$B$7:$R$2292,11,0)</f>
        <v>-3.1654</v>
      </c>
      <c r="G29" s="61">
        <f t="shared" si="1"/>
        <v>19</v>
      </c>
      <c r="H29" s="60">
        <f>VLOOKUP($A29,'Return Data'!$B$7:$R$2292,12,0)</f>
        <v>7.3356000000000003</v>
      </c>
      <c r="I29" s="61">
        <f t="shared" si="2"/>
        <v>16</v>
      </c>
      <c r="J29" s="60">
        <f>VLOOKUP($A29,'Return Data'!$B$7:$R$2292,13,0)</f>
        <v>-3.7909000000000002</v>
      </c>
      <c r="K29" s="61">
        <f t="shared" si="3"/>
        <v>21</v>
      </c>
      <c r="L29" s="60">
        <f>VLOOKUP($A29,'Return Data'!$B$7:$R$2292,17,0)</f>
        <v>9.5314999999999994</v>
      </c>
      <c r="M29" s="61">
        <f t="shared" si="4"/>
        <v>16</v>
      </c>
      <c r="N29" s="60">
        <f>VLOOKUP($A29,'Return Data'!$B$7:$R$2292,14,0)</f>
        <v>26.293700000000001</v>
      </c>
      <c r="O29" s="61">
        <f t="shared" si="5"/>
        <v>19</v>
      </c>
      <c r="P29" s="60">
        <f>VLOOKUP($A29,'Return Data'!$B$7:$R$2292,15,0)</f>
        <v>10.3104</v>
      </c>
      <c r="Q29" s="61">
        <f t="shared" si="8"/>
        <v>12</v>
      </c>
      <c r="R29" s="60">
        <f>VLOOKUP($A29,'Return Data'!$B$7:$R$2292,16,0)</f>
        <v>10.767200000000001</v>
      </c>
      <c r="S29" s="62">
        <f t="shared" si="6"/>
        <v>24</v>
      </c>
    </row>
    <row r="30" spans="1:19" x14ac:dyDescent="0.3">
      <c r="A30" s="58" t="s">
        <v>851</v>
      </c>
      <c r="B30" s="59">
        <f>VLOOKUP($A30,'Return Data'!$B$7:$R$2292,3,0)</f>
        <v>45014</v>
      </c>
      <c r="C30" s="60">
        <f>VLOOKUP($A30,'Return Data'!$B$7:$R$2292,4,0)</f>
        <v>342.28530000000001</v>
      </c>
      <c r="D30" s="60">
        <f>VLOOKUP($A30,'Return Data'!$B$7:$R$2292,10,0)</f>
        <v>-5.6554000000000002</v>
      </c>
      <c r="E30" s="61">
        <f t="shared" si="0"/>
        <v>16</v>
      </c>
      <c r="F30" s="60">
        <f>VLOOKUP($A30,'Return Data'!$B$7:$R$2292,11,0)</f>
        <v>0.95269999999999999</v>
      </c>
      <c r="G30" s="61">
        <f t="shared" si="1"/>
        <v>5</v>
      </c>
      <c r="H30" s="60">
        <f>VLOOKUP($A30,'Return Data'!$B$7:$R$2292,12,0)</f>
        <v>13.6257</v>
      </c>
      <c r="I30" s="61">
        <f t="shared" si="2"/>
        <v>3</v>
      </c>
      <c r="J30" s="60">
        <f>VLOOKUP($A30,'Return Data'!$B$7:$R$2292,13,0)</f>
        <v>8.2052999999999994</v>
      </c>
      <c r="K30" s="61">
        <f t="shared" si="3"/>
        <v>1</v>
      </c>
      <c r="L30" s="60">
        <f>VLOOKUP($A30,'Return Data'!$B$7:$R$2292,17,0)</f>
        <v>11.460900000000001</v>
      </c>
      <c r="M30" s="61">
        <f t="shared" si="4"/>
        <v>12</v>
      </c>
      <c r="N30" s="60">
        <f>VLOOKUP($A30,'Return Data'!$B$7:$R$2292,14,0)</f>
        <v>28.939800000000002</v>
      </c>
      <c r="O30" s="61">
        <f t="shared" si="5"/>
        <v>9</v>
      </c>
      <c r="P30" s="60">
        <f>VLOOKUP($A30,'Return Data'!$B$7:$R$2292,15,0)</f>
        <v>12.6563</v>
      </c>
      <c r="Q30" s="61">
        <f t="shared" si="8"/>
        <v>4</v>
      </c>
      <c r="R30" s="60">
        <f>VLOOKUP($A30,'Return Data'!$B$7:$R$2292,16,0)</f>
        <v>12.4514</v>
      </c>
      <c r="S30" s="62">
        <f t="shared" si="6"/>
        <v>15</v>
      </c>
    </row>
    <row r="31" spans="1:19" x14ac:dyDescent="0.3">
      <c r="A31" s="58" t="s">
        <v>854</v>
      </c>
      <c r="B31" s="59">
        <f>VLOOKUP($A31,'Return Data'!$B$7:$R$2292,3,0)</f>
        <v>45014</v>
      </c>
      <c r="C31" s="60">
        <f>VLOOKUP($A31,'Return Data'!$B$7:$R$2292,4,0)</f>
        <v>15.62</v>
      </c>
      <c r="D31" s="60">
        <f>VLOOKUP($A31,'Return Data'!$B$7:$R$2292,10,0)</f>
        <v>-7.0237999999999996</v>
      </c>
      <c r="E31" s="61">
        <f t="shared" si="0"/>
        <v>23</v>
      </c>
      <c r="F31" s="60">
        <f>VLOOKUP($A31,'Return Data'!$B$7:$R$2292,11,0)</f>
        <v>-5.0456000000000003</v>
      </c>
      <c r="G31" s="61">
        <f t="shared" si="1"/>
        <v>23</v>
      </c>
      <c r="H31" s="60">
        <f>VLOOKUP($A31,'Return Data'!$B$7:$R$2292,12,0)</f>
        <v>6.0420999999999996</v>
      </c>
      <c r="I31" s="61">
        <f t="shared" si="2"/>
        <v>18</v>
      </c>
      <c r="J31" s="60">
        <f>VLOOKUP($A31,'Return Data'!$B$7:$R$2292,13,0)</f>
        <v>-1.5752999999999999</v>
      </c>
      <c r="K31" s="61">
        <f t="shared" si="3"/>
        <v>15</v>
      </c>
      <c r="L31" s="60">
        <f>VLOOKUP($A31,'Return Data'!$B$7:$R$2292,17,0)</f>
        <v>9.8262</v>
      </c>
      <c r="M31" s="61">
        <f t="shared" si="4"/>
        <v>14</v>
      </c>
      <c r="N31" s="60">
        <f>VLOOKUP($A31,'Return Data'!$B$7:$R$2292,14,0)</f>
        <v>27.253699999999998</v>
      </c>
      <c r="O31" s="61">
        <f t="shared" si="5"/>
        <v>15</v>
      </c>
      <c r="P31" s="60"/>
      <c r="Q31" s="61"/>
      <c r="R31" s="60">
        <f>VLOOKUP($A31,'Return Data'!$B$7:$R$2292,16,0)</f>
        <v>14.4123</v>
      </c>
      <c r="S31" s="62">
        <f t="shared" si="6"/>
        <v>12</v>
      </c>
    </row>
    <row r="32" spans="1:19" x14ac:dyDescent="0.3">
      <c r="A32" s="58" t="s">
        <v>856</v>
      </c>
      <c r="B32" s="59">
        <f>VLOOKUP($A32,'Return Data'!$B$7:$R$2292,3,0)</f>
        <v>45014</v>
      </c>
      <c r="C32" s="60">
        <f>VLOOKUP($A32,'Return Data'!$B$7:$R$2292,4,0)</f>
        <v>195.62719999999999</v>
      </c>
      <c r="D32" s="60">
        <f>VLOOKUP($A32,'Return Data'!$B$7:$R$2292,10,0)</f>
        <v>-4.5197000000000003</v>
      </c>
      <c r="E32" s="61">
        <f t="shared" si="0"/>
        <v>6</v>
      </c>
      <c r="F32" s="60">
        <f>VLOOKUP($A32,'Return Data'!$B$7:$R$2292,11,0)</f>
        <v>0.76429999999999998</v>
      </c>
      <c r="G32" s="61">
        <f t="shared" si="1"/>
        <v>6</v>
      </c>
      <c r="H32" s="60">
        <f>VLOOKUP($A32,'Return Data'!$B$7:$R$2292,12,0)</f>
        <v>9.7667999999999999</v>
      </c>
      <c r="I32" s="61">
        <f t="shared" si="2"/>
        <v>10</v>
      </c>
      <c r="J32" s="60">
        <f>VLOOKUP($A32,'Return Data'!$B$7:$R$2292,13,0)</f>
        <v>2.548</v>
      </c>
      <c r="K32" s="61">
        <f t="shared" si="3"/>
        <v>9</v>
      </c>
      <c r="L32" s="60">
        <f>VLOOKUP($A32,'Return Data'!$B$7:$R$2292,17,0)</f>
        <v>11.9679</v>
      </c>
      <c r="M32" s="61">
        <f t="shared" si="4"/>
        <v>8</v>
      </c>
      <c r="N32" s="60">
        <f>VLOOKUP($A32,'Return Data'!$B$7:$R$2292,14,0)</f>
        <v>32.357599999999998</v>
      </c>
      <c r="O32" s="61">
        <f t="shared" si="5"/>
        <v>4</v>
      </c>
      <c r="P32" s="60">
        <f>VLOOKUP($A32,'Return Data'!$B$7:$R$2292,15,0)</f>
        <v>9.6881000000000004</v>
      </c>
      <c r="Q32" s="61">
        <f>RANK(P32,P$8:P$32,0)</f>
        <v>14</v>
      </c>
      <c r="R32" s="60">
        <f>VLOOKUP($A32,'Return Data'!$B$7:$R$2292,16,0)</f>
        <v>11.5082</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-5.4618479999999998</v>
      </c>
      <c r="E34" s="69"/>
      <c r="F34" s="70">
        <f>AVERAGE(F8:F32)</f>
        <v>-1.4453319999999998</v>
      </c>
      <c r="G34" s="69"/>
      <c r="H34" s="70">
        <f>AVERAGE(H8:H32)</f>
        <v>8.708555999999998</v>
      </c>
      <c r="I34" s="69"/>
      <c r="J34" s="70">
        <f>AVERAGE(J8:J32)</f>
        <v>-0.42076399999999969</v>
      </c>
      <c r="K34" s="69"/>
      <c r="L34" s="70">
        <f>AVERAGE(L8:L32)</f>
        <v>10.823847999999998</v>
      </c>
      <c r="M34" s="69"/>
      <c r="N34" s="70">
        <f>AVERAGE(N8:N32)</f>
        <v>27.998860000000001</v>
      </c>
      <c r="O34" s="69"/>
      <c r="P34" s="70">
        <f>AVERAGE(P8:P32)</f>
        <v>10.669204999999998</v>
      </c>
      <c r="Q34" s="69"/>
      <c r="R34" s="70">
        <f>AVERAGE(R8:R32)</f>
        <v>13.967079999999999</v>
      </c>
      <c r="S34" s="71"/>
    </row>
    <row r="35" spans="1:19" x14ac:dyDescent="0.3">
      <c r="A35" s="68" t="s">
        <v>28</v>
      </c>
      <c r="B35" s="69"/>
      <c r="C35" s="69"/>
      <c r="D35" s="70">
        <f>MIN(D8:D32)</f>
        <v>-8.8605</v>
      </c>
      <c r="E35" s="69"/>
      <c r="F35" s="70">
        <f>MIN(F8:F32)</f>
        <v>-7.9379999999999997</v>
      </c>
      <c r="G35" s="69"/>
      <c r="H35" s="70">
        <f>MIN(H8:H32)</f>
        <v>2.2221000000000002</v>
      </c>
      <c r="I35" s="69"/>
      <c r="J35" s="70">
        <f>MIN(J8:J32)</f>
        <v>-11.2281</v>
      </c>
      <c r="K35" s="69"/>
      <c r="L35" s="70">
        <f>MIN(L8:L32)</f>
        <v>3.1816</v>
      </c>
      <c r="M35" s="69"/>
      <c r="N35" s="70">
        <f>MIN(N8:N32)</f>
        <v>22.2959</v>
      </c>
      <c r="O35" s="69"/>
      <c r="P35" s="70">
        <f>MIN(P8:P32)</f>
        <v>6.8833000000000002</v>
      </c>
      <c r="Q35" s="69"/>
      <c r="R35" s="70">
        <f>MIN(R8:R32)</f>
        <v>10.466100000000001</v>
      </c>
      <c r="S35" s="71"/>
    </row>
    <row r="36" spans="1:19" ht="15" thickBot="1" x14ac:dyDescent="0.35">
      <c r="A36" s="72" t="s">
        <v>29</v>
      </c>
      <c r="B36" s="73"/>
      <c r="C36" s="73"/>
      <c r="D36" s="74">
        <f>MAX(D8:D32)</f>
        <v>-3.1112000000000002</v>
      </c>
      <c r="E36" s="73"/>
      <c r="F36" s="74">
        <f>MAX(F8:F32)</f>
        <v>3.6551999999999998</v>
      </c>
      <c r="G36" s="73"/>
      <c r="H36" s="74">
        <f>MAX(H8:H32)</f>
        <v>18.303699999999999</v>
      </c>
      <c r="I36" s="73"/>
      <c r="J36" s="74">
        <f>MAX(J8:J32)</f>
        <v>8.2052999999999994</v>
      </c>
      <c r="K36" s="73"/>
      <c r="L36" s="74">
        <f>MAX(L8:L32)</f>
        <v>17.534700000000001</v>
      </c>
      <c r="M36" s="73"/>
      <c r="N36" s="74">
        <f>MAX(N8:N32)</f>
        <v>34.1126</v>
      </c>
      <c r="O36" s="73"/>
      <c r="P36" s="74">
        <f>MAX(P8:P32)</f>
        <v>13.9299</v>
      </c>
      <c r="Q36" s="73"/>
      <c r="R36" s="74">
        <f>MAX(R8:R32)</f>
        <v>18.973400000000002</v>
      </c>
      <c r="S36" s="75"/>
    </row>
    <row r="37" spans="1:19" x14ac:dyDescent="0.3">
      <c r="A37" s="99" t="s">
        <v>428</v>
      </c>
    </row>
    <row r="38" spans="1:19" x14ac:dyDescent="0.3">
      <c r="A38" s="14" t="s">
        <v>340</v>
      </c>
    </row>
  </sheetData>
  <sheetProtection algorithmName="SHA-512" hashValue="TWjBEJdTa92igmPAMgk32AyHop9S5RyFmF1mn6C0fXArotIW/RAfb6fdax7ML8BMNcd0i9w5UphXJ7E/E9iW/A==" saltValue="yUkljsafT5JzA/ZD03N0Z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45014</v>
      </c>
      <c r="C8" s="60">
        <f>VLOOKUP($A8,'Return Data'!$B$7:$R$2292,4,0)</f>
        <v>50.11</v>
      </c>
      <c r="D8" s="60">
        <f>VLOOKUP($A8,'Return Data'!$B$7:$R$2292,10,0)</f>
        <v>-8.2569999999999997</v>
      </c>
      <c r="E8" s="61">
        <f t="shared" ref="E8:E39" si="0">RANK(D8,D$8:D$63,0)</f>
        <v>55</v>
      </c>
      <c r="F8" s="60">
        <f>VLOOKUP($A8,'Return Data'!$B$7:$R$2292,11,0)</f>
        <v>-3.1503999999999999</v>
      </c>
      <c r="G8" s="61">
        <f t="shared" ref="G8:G39" si="1">RANK(F8,F$8:F$63,0)</f>
        <v>44</v>
      </c>
      <c r="H8" s="60">
        <f>VLOOKUP($A8,'Return Data'!$B$7:$R$2292,12,0)</f>
        <v>3.1919</v>
      </c>
      <c r="I8" s="61">
        <f t="shared" ref="I8:I39" si="2">RANK(H8,H$8:H$63,0)</f>
        <v>55</v>
      </c>
      <c r="J8" s="60">
        <f>VLOOKUP($A8,'Return Data'!$B$7:$R$2292,13,0)</f>
        <v>-4.8243</v>
      </c>
      <c r="K8" s="61">
        <f t="shared" ref="K8:K39" si="3">RANK(J8,J$8:J$63,0)</f>
        <v>53</v>
      </c>
      <c r="L8" s="60">
        <f>VLOOKUP($A8,'Return Data'!$B$7:$R$2292,17,0)</f>
        <v>-0.1091</v>
      </c>
      <c r="M8" s="61">
        <f t="shared" ref="M8:M39" si="4">RANK(L8,L$8:L$63,0)</f>
        <v>56</v>
      </c>
      <c r="N8" s="60">
        <f>VLOOKUP($A8,'Return Data'!$B$7:$R$2292,14,0)</f>
        <v>15.519399999999999</v>
      </c>
      <c r="O8" s="61">
        <f t="shared" ref="O8:O39" si="5">RANK(N8,N$8:N$63,0)</f>
        <v>56</v>
      </c>
      <c r="P8" s="60">
        <f>VLOOKUP($A8,'Return Data'!$B$7:$R$2292,15,0)</f>
        <v>4.5006000000000004</v>
      </c>
      <c r="Q8" s="61">
        <f>RANK(P8,P$8:P$63,0)</f>
        <v>47</v>
      </c>
      <c r="R8" s="60">
        <f>VLOOKUP($A8,'Return Data'!$B$7:$R$2292,16,0)</f>
        <v>12.150399999999999</v>
      </c>
      <c r="S8" s="62">
        <f t="shared" ref="S8:S39" si="6">RANK(R8,R$8:R$63,0)</f>
        <v>41</v>
      </c>
    </row>
    <row r="9" spans="1:20" x14ac:dyDescent="0.3">
      <c r="A9" s="58" t="s">
        <v>164</v>
      </c>
      <c r="B9" s="59">
        <f>VLOOKUP($A9,'Return Data'!$B$7:$R$2292,3,0)</f>
        <v>45014</v>
      </c>
      <c r="C9" s="60">
        <f>VLOOKUP($A9,'Return Data'!$B$7:$R$2292,4,0)</f>
        <v>41.58</v>
      </c>
      <c r="D9" s="60">
        <f>VLOOKUP($A9,'Return Data'!$B$7:$R$2292,10,0)</f>
        <v>-7.9478</v>
      </c>
      <c r="E9" s="61">
        <f t="shared" si="0"/>
        <v>54</v>
      </c>
      <c r="F9" s="60">
        <f>VLOOKUP($A9,'Return Data'!$B$7:$R$2292,11,0)</f>
        <v>-3.3696999999999999</v>
      </c>
      <c r="G9" s="61">
        <f t="shared" si="1"/>
        <v>46</v>
      </c>
      <c r="H9" s="60">
        <f>VLOOKUP($A9,'Return Data'!$B$7:$R$2292,12,0)</f>
        <v>3.6391</v>
      </c>
      <c r="I9" s="61">
        <f t="shared" si="2"/>
        <v>54</v>
      </c>
      <c r="J9" s="60">
        <f>VLOOKUP($A9,'Return Data'!$B$7:$R$2292,13,0)</f>
        <v>-3.6831</v>
      </c>
      <c r="K9" s="61">
        <f t="shared" si="3"/>
        <v>50</v>
      </c>
      <c r="L9" s="60">
        <f>VLOOKUP($A9,'Return Data'!$B$7:$R$2292,17,0)</f>
        <v>0.71419999999999995</v>
      </c>
      <c r="M9" s="61">
        <f t="shared" si="4"/>
        <v>54</v>
      </c>
      <c r="N9" s="60">
        <f>VLOOKUP($A9,'Return Data'!$B$7:$R$2292,14,0)</f>
        <v>16.301600000000001</v>
      </c>
      <c r="O9" s="61">
        <f t="shared" si="5"/>
        <v>54</v>
      </c>
      <c r="P9" s="60">
        <f>VLOOKUP($A9,'Return Data'!$B$7:$R$2292,15,0)</f>
        <v>5.4107000000000003</v>
      </c>
      <c r="Q9" s="61">
        <f>RANK(P9,P$8:P$63,0)</f>
        <v>46</v>
      </c>
      <c r="R9" s="60">
        <f>VLOOKUP($A9,'Return Data'!$B$7:$R$2292,16,0)</f>
        <v>12.9254</v>
      </c>
      <c r="S9" s="62">
        <f t="shared" si="6"/>
        <v>33</v>
      </c>
    </row>
    <row r="10" spans="1:20" x14ac:dyDescent="0.3">
      <c r="A10" s="58" t="s">
        <v>165</v>
      </c>
      <c r="B10" s="59">
        <f>VLOOKUP($A10,'Return Data'!$B$7:$R$2292,3,0)</f>
        <v>45014</v>
      </c>
      <c r="C10" s="60">
        <f>VLOOKUP($A10,'Return Data'!$B$7:$R$2292,4,0)</f>
        <v>66.726500000000001</v>
      </c>
      <c r="D10" s="60">
        <f>VLOOKUP($A10,'Return Data'!$B$7:$R$2292,10,0)</f>
        <v>-7.742</v>
      </c>
      <c r="E10" s="61">
        <f t="shared" si="0"/>
        <v>53</v>
      </c>
      <c r="F10" s="60">
        <f>VLOOKUP($A10,'Return Data'!$B$7:$R$2292,11,0)</f>
        <v>-7.5091999999999999</v>
      </c>
      <c r="G10" s="61">
        <f t="shared" si="1"/>
        <v>56</v>
      </c>
      <c r="H10" s="60">
        <f>VLOOKUP($A10,'Return Data'!$B$7:$R$2292,12,0)</f>
        <v>2.9519000000000002</v>
      </c>
      <c r="I10" s="61">
        <f t="shared" si="2"/>
        <v>56</v>
      </c>
      <c r="J10" s="60">
        <f>VLOOKUP($A10,'Return Data'!$B$7:$R$2292,13,0)</f>
        <v>-10.632</v>
      </c>
      <c r="K10" s="61">
        <f t="shared" si="3"/>
        <v>56</v>
      </c>
      <c r="L10" s="60">
        <f>VLOOKUP($A10,'Return Data'!$B$7:$R$2292,17,0)</f>
        <v>0.70599999999999996</v>
      </c>
      <c r="M10" s="61">
        <f t="shared" si="4"/>
        <v>55</v>
      </c>
      <c r="N10" s="60">
        <f>VLOOKUP($A10,'Return Data'!$B$7:$R$2292,14,0)</f>
        <v>16.214300000000001</v>
      </c>
      <c r="O10" s="61">
        <f t="shared" si="5"/>
        <v>55</v>
      </c>
      <c r="P10" s="60">
        <f>VLOOKUP($A10,'Return Data'!$B$7:$R$2292,15,0)</f>
        <v>9.2469999999999999</v>
      </c>
      <c r="Q10" s="61">
        <f>RANK(P10,P$8:P$63,0)</f>
        <v>36</v>
      </c>
      <c r="R10" s="60">
        <f>VLOOKUP($A10,'Return Data'!$B$7:$R$2292,16,0)</f>
        <v>15.749499999999999</v>
      </c>
      <c r="S10" s="62">
        <f t="shared" si="6"/>
        <v>11</v>
      </c>
    </row>
    <row r="11" spans="1:20" x14ac:dyDescent="0.3">
      <c r="A11" s="58" t="s">
        <v>2036</v>
      </c>
      <c r="B11" s="59">
        <f>VLOOKUP($A11,'Return Data'!$B$7:$R$2292,3,0)</f>
        <v>45014</v>
      </c>
      <c r="C11" s="60">
        <f>VLOOKUP($A11,'Return Data'!$B$7:$R$2292,4,0)</f>
        <v>108.86</v>
      </c>
      <c r="D11" s="60">
        <f>VLOOKUP($A11,'Return Data'!$B$7:$R$2292,10,0)</f>
        <v>-4.0391000000000004</v>
      </c>
      <c r="E11" s="61">
        <f t="shared" si="0"/>
        <v>16</v>
      </c>
      <c r="F11" s="60">
        <f>VLOOKUP($A11,'Return Data'!$B$7:$R$2292,11,0)</f>
        <v>1.7002999999999999</v>
      </c>
      <c r="G11" s="61">
        <f t="shared" si="1"/>
        <v>12</v>
      </c>
      <c r="H11" s="60">
        <f>VLOOKUP($A11,'Return Data'!$B$7:$R$2292,12,0)</f>
        <v>11.582599999999999</v>
      </c>
      <c r="I11" s="61">
        <f t="shared" si="2"/>
        <v>18</v>
      </c>
      <c r="J11" s="60">
        <f>VLOOKUP($A11,'Return Data'!$B$7:$R$2292,13,0)</f>
        <v>1.2650999999999999</v>
      </c>
      <c r="K11" s="61">
        <f t="shared" si="3"/>
        <v>22</v>
      </c>
      <c r="L11" s="60">
        <f>VLOOKUP($A11,'Return Data'!$B$7:$R$2292,17,0)</f>
        <v>16.259699999999999</v>
      </c>
      <c r="M11" s="61">
        <f t="shared" si="4"/>
        <v>13</v>
      </c>
      <c r="N11" s="60">
        <f>VLOOKUP($A11,'Return Data'!$B$7:$R$2292,14,0)</f>
        <v>39.253900000000002</v>
      </c>
      <c r="O11" s="61">
        <f t="shared" si="5"/>
        <v>9</v>
      </c>
      <c r="P11" s="60">
        <f>VLOOKUP($A11,'Return Data'!$B$7:$R$2292,15,0)</f>
        <v>12.836</v>
      </c>
      <c r="Q11" s="61">
        <f>RANK(P11,P$8:P$63,0)</f>
        <v>13</v>
      </c>
      <c r="R11" s="60">
        <f>VLOOKUP($A11,'Return Data'!$B$7:$R$2292,16,0)</f>
        <v>16.733499999999999</v>
      </c>
      <c r="S11" s="62">
        <f t="shared" si="6"/>
        <v>6</v>
      </c>
    </row>
    <row r="12" spans="1:20" x14ac:dyDescent="0.3">
      <c r="A12" s="58" t="s">
        <v>1890</v>
      </c>
      <c r="B12" s="59">
        <f>VLOOKUP($A12,'Return Data'!$B$7:$R$2292,3,0)</f>
        <v>45014</v>
      </c>
      <c r="C12" s="60">
        <f>VLOOKUP($A12,'Return Data'!$B$7:$R$2292,4,0)</f>
        <v>16.170000000000002</v>
      </c>
      <c r="D12" s="60">
        <f>VLOOKUP($A12,'Return Data'!$B$7:$R$2292,10,0)</f>
        <v>-7.3352000000000004</v>
      </c>
      <c r="E12" s="61">
        <f t="shared" si="0"/>
        <v>51</v>
      </c>
      <c r="F12" s="60">
        <f>VLOOKUP($A12,'Return Data'!$B$7:$R$2292,11,0)</f>
        <v>-6.9085000000000001</v>
      </c>
      <c r="G12" s="61">
        <f t="shared" si="1"/>
        <v>55</v>
      </c>
      <c r="H12" s="60">
        <f>VLOOKUP($A12,'Return Data'!$B$7:$R$2292,12,0)</f>
        <v>6.2417999999999996</v>
      </c>
      <c r="I12" s="61">
        <f t="shared" si="2"/>
        <v>49</v>
      </c>
      <c r="J12" s="60">
        <f>VLOOKUP($A12,'Return Data'!$B$7:$R$2292,13,0)</f>
        <v>-4.1494</v>
      </c>
      <c r="K12" s="61">
        <f t="shared" si="3"/>
        <v>52</v>
      </c>
      <c r="L12" s="60">
        <f>VLOOKUP($A12,'Return Data'!$B$7:$R$2292,17,0)</f>
        <v>10.508800000000001</v>
      </c>
      <c r="M12" s="61">
        <f t="shared" si="4"/>
        <v>39</v>
      </c>
      <c r="N12" s="60">
        <f>VLOOKUP($A12,'Return Data'!$B$7:$R$2292,14,0)</f>
        <v>29.125900000000001</v>
      </c>
      <c r="O12" s="61">
        <f t="shared" si="5"/>
        <v>28</v>
      </c>
      <c r="P12" s="60">
        <f>VLOOKUP($A12,'Return Data'!$B$7:$R$2292,15,0)</f>
        <v>10.5672</v>
      </c>
      <c r="Q12" s="61">
        <f>RANK(P12,P$8:P$63,0)</f>
        <v>25</v>
      </c>
      <c r="R12" s="60">
        <f>VLOOKUP($A12,'Return Data'!$B$7:$R$2292,16,0)</f>
        <v>9.8673000000000002</v>
      </c>
      <c r="S12" s="62">
        <f t="shared" si="6"/>
        <v>52</v>
      </c>
    </row>
    <row r="13" spans="1:20" x14ac:dyDescent="0.3">
      <c r="A13" s="58" t="s">
        <v>1892</v>
      </c>
      <c r="B13" s="59">
        <f>VLOOKUP($A13,'Return Data'!$B$7:$R$2292,3,0)</f>
        <v>45014</v>
      </c>
      <c r="C13" s="60">
        <f>VLOOKUP($A13,'Return Data'!$B$7:$R$2292,4,0)</f>
        <v>19.34</v>
      </c>
      <c r="D13" s="60">
        <f>VLOOKUP($A13,'Return Data'!$B$7:$R$2292,10,0)</f>
        <v>-6.9744999999999999</v>
      </c>
      <c r="E13" s="61">
        <f t="shared" si="0"/>
        <v>48</v>
      </c>
      <c r="F13" s="60">
        <f>VLOOKUP($A13,'Return Data'!$B$7:$R$2292,11,0)</f>
        <v>-6.5248999999999997</v>
      </c>
      <c r="G13" s="61">
        <f t="shared" si="1"/>
        <v>54</v>
      </c>
      <c r="H13" s="60">
        <f>VLOOKUP($A13,'Return Data'!$B$7:$R$2292,12,0)</f>
        <v>6.1471</v>
      </c>
      <c r="I13" s="61">
        <f t="shared" si="2"/>
        <v>50</v>
      </c>
      <c r="J13" s="60">
        <f>VLOOKUP($A13,'Return Data'!$B$7:$R$2292,13,0)</f>
        <v>-4.8696999999999999</v>
      </c>
      <c r="K13" s="61">
        <f t="shared" si="3"/>
        <v>54</v>
      </c>
      <c r="L13" s="60">
        <f>VLOOKUP($A13,'Return Data'!$B$7:$R$2292,17,0)</f>
        <v>9.5601000000000003</v>
      </c>
      <c r="M13" s="61">
        <f t="shared" si="4"/>
        <v>44</v>
      </c>
      <c r="N13" s="60">
        <f>VLOOKUP($A13,'Return Data'!$B$7:$R$2292,14,0)</f>
        <v>28.3233</v>
      </c>
      <c r="O13" s="61">
        <f t="shared" si="5"/>
        <v>33</v>
      </c>
      <c r="P13" s="60"/>
      <c r="Q13" s="61"/>
      <c r="R13" s="60">
        <f>VLOOKUP($A13,'Return Data'!$B$7:$R$2292,16,0)</f>
        <v>16.000900000000001</v>
      </c>
      <c r="S13" s="62">
        <f t="shared" si="6"/>
        <v>9</v>
      </c>
    </row>
    <row r="14" spans="1:20" x14ac:dyDescent="0.3">
      <c r="A14" s="58" t="s">
        <v>1894</v>
      </c>
      <c r="B14" s="59">
        <f>VLOOKUP($A14,'Return Data'!$B$7:$R$2292,3,0)</f>
        <v>45014</v>
      </c>
      <c r="C14" s="60">
        <f>VLOOKUP($A14,'Return Data'!$B$7:$R$2292,4,0)</f>
        <v>108.77</v>
      </c>
      <c r="D14" s="60">
        <f>VLOOKUP($A14,'Return Data'!$B$7:$R$2292,10,0)</f>
        <v>-5.7043999999999997</v>
      </c>
      <c r="E14" s="61">
        <f t="shared" si="0"/>
        <v>32</v>
      </c>
      <c r="F14" s="60">
        <f>VLOOKUP($A14,'Return Data'!$B$7:$R$2292,11,0)</f>
        <v>0.19339999999999999</v>
      </c>
      <c r="G14" s="61">
        <f t="shared" si="1"/>
        <v>25</v>
      </c>
      <c r="H14" s="60">
        <f>VLOOKUP($A14,'Return Data'!$B$7:$R$2292,12,0)</f>
        <v>12.307700000000001</v>
      </c>
      <c r="I14" s="61">
        <f t="shared" si="2"/>
        <v>13</v>
      </c>
      <c r="J14" s="60">
        <f>VLOOKUP($A14,'Return Data'!$B$7:$R$2292,13,0)</f>
        <v>0.48039999999999999</v>
      </c>
      <c r="K14" s="61">
        <f t="shared" si="3"/>
        <v>29</v>
      </c>
      <c r="L14" s="60">
        <f>VLOOKUP($A14,'Return Data'!$B$7:$R$2292,17,0)</f>
        <v>12.6625</v>
      </c>
      <c r="M14" s="61">
        <f t="shared" si="4"/>
        <v>22</v>
      </c>
      <c r="N14" s="60">
        <f>VLOOKUP($A14,'Return Data'!$B$7:$R$2292,14,0)</f>
        <v>30.041399999999999</v>
      </c>
      <c r="O14" s="61">
        <f t="shared" si="5"/>
        <v>24</v>
      </c>
      <c r="P14" s="60">
        <f>VLOOKUP($A14,'Return Data'!$B$7:$R$2292,15,0)</f>
        <v>13.194800000000001</v>
      </c>
      <c r="Q14" s="61">
        <f t="shared" ref="Q14:Q23" si="7">RANK(P14,P$8:P$63,0)</f>
        <v>11</v>
      </c>
      <c r="R14" s="60">
        <f>VLOOKUP($A14,'Return Data'!$B$7:$R$2292,16,0)</f>
        <v>16.192299999999999</v>
      </c>
      <c r="S14" s="62">
        <f t="shared" si="6"/>
        <v>8</v>
      </c>
    </row>
    <row r="15" spans="1:20" x14ac:dyDescent="0.3">
      <c r="A15" s="58" t="s">
        <v>1838</v>
      </c>
      <c r="B15" s="59">
        <f>VLOOKUP($A15,'Return Data'!$B$7:$R$2292,3,0)</f>
        <v>45014</v>
      </c>
      <c r="C15" s="60">
        <f>VLOOKUP($A15,'Return Data'!$B$7:$R$2292,4,0)</f>
        <v>61.0533</v>
      </c>
      <c r="D15" s="60">
        <f>VLOOKUP($A15,'Return Data'!$B$7:$R$2292,10,0)</f>
        <v>-4.8878000000000004</v>
      </c>
      <c r="E15" s="61">
        <f t="shared" si="0"/>
        <v>24</v>
      </c>
      <c r="F15" s="60">
        <f>VLOOKUP($A15,'Return Data'!$B$7:$R$2292,11,0)</f>
        <v>-9.8699999999999996E-2</v>
      </c>
      <c r="G15" s="61">
        <f t="shared" si="1"/>
        <v>27</v>
      </c>
      <c r="H15" s="60">
        <f>VLOOKUP($A15,'Return Data'!$B$7:$R$2292,12,0)</f>
        <v>7.7047999999999996</v>
      </c>
      <c r="I15" s="61">
        <f t="shared" si="2"/>
        <v>40</v>
      </c>
      <c r="J15" s="60">
        <f>VLOOKUP($A15,'Return Data'!$B$7:$R$2292,13,0)</f>
        <v>-3.1659000000000002</v>
      </c>
      <c r="K15" s="61">
        <f t="shared" si="3"/>
        <v>48</v>
      </c>
      <c r="L15" s="60">
        <f>VLOOKUP($A15,'Return Data'!$B$7:$R$2292,17,0)</f>
        <v>6.29</v>
      </c>
      <c r="M15" s="61">
        <f t="shared" si="4"/>
        <v>52</v>
      </c>
      <c r="N15" s="60">
        <f>VLOOKUP($A15,'Return Data'!$B$7:$R$2292,14,0)</f>
        <v>21.031600000000001</v>
      </c>
      <c r="O15" s="61">
        <f t="shared" si="5"/>
        <v>51</v>
      </c>
      <c r="P15" s="60">
        <f>VLOOKUP($A15,'Return Data'!$B$7:$R$2292,15,0)</f>
        <v>10.5275</v>
      </c>
      <c r="Q15" s="61">
        <f t="shared" si="7"/>
        <v>26</v>
      </c>
      <c r="R15" s="60">
        <f>VLOOKUP($A15,'Return Data'!$B$7:$R$2292,16,0)</f>
        <v>13.276300000000001</v>
      </c>
      <c r="S15" s="62">
        <f t="shared" si="6"/>
        <v>30</v>
      </c>
    </row>
    <row r="16" spans="1:20" x14ac:dyDescent="0.3">
      <c r="A16" s="58" t="s">
        <v>171</v>
      </c>
      <c r="B16" s="59">
        <f>VLOOKUP($A16,'Return Data'!$B$7:$R$2292,3,0)</f>
        <v>45014</v>
      </c>
      <c r="C16" s="60">
        <f>VLOOKUP($A16,'Return Data'!$B$7:$R$2292,4,0)</f>
        <v>121</v>
      </c>
      <c r="D16" s="60">
        <f>VLOOKUP($A16,'Return Data'!$B$7:$R$2292,10,0)</f>
        <v>-5.2393000000000001</v>
      </c>
      <c r="E16" s="61">
        <f t="shared" si="0"/>
        <v>26</v>
      </c>
      <c r="F16" s="60">
        <f>VLOOKUP($A16,'Return Data'!$B$7:$R$2292,11,0)</f>
        <v>-0.72199999999999998</v>
      </c>
      <c r="G16" s="61">
        <f t="shared" si="1"/>
        <v>28</v>
      </c>
      <c r="H16" s="60">
        <f>VLOOKUP($A16,'Return Data'!$B$7:$R$2292,12,0)</f>
        <v>9.5716999999999999</v>
      </c>
      <c r="I16" s="61">
        <f t="shared" si="2"/>
        <v>27</v>
      </c>
      <c r="J16" s="60">
        <f>VLOOKUP($A16,'Return Data'!$B$7:$R$2292,13,0)</f>
        <v>0.37330000000000002</v>
      </c>
      <c r="K16" s="61">
        <f t="shared" si="3"/>
        <v>30</v>
      </c>
      <c r="L16" s="60">
        <f>VLOOKUP($A16,'Return Data'!$B$7:$R$2292,17,0)</f>
        <v>10.8102</v>
      </c>
      <c r="M16" s="61">
        <f t="shared" si="4"/>
        <v>34</v>
      </c>
      <c r="N16" s="60">
        <f>VLOOKUP($A16,'Return Data'!$B$7:$R$2292,14,0)</f>
        <v>28.732199999999999</v>
      </c>
      <c r="O16" s="61">
        <f t="shared" si="5"/>
        <v>30</v>
      </c>
      <c r="P16" s="60">
        <f>VLOOKUP($A16,'Return Data'!$B$7:$R$2292,15,0)</f>
        <v>15.250999999999999</v>
      </c>
      <c r="Q16" s="61">
        <f t="shared" si="7"/>
        <v>6</v>
      </c>
      <c r="R16" s="60">
        <f>VLOOKUP($A16,'Return Data'!$B$7:$R$2292,16,0)</f>
        <v>14.6328</v>
      </c>
      <c r="S16" s="62">
        <f t="shared" si="6"/>
        <v>17</v>
      </c>
    </row>
    <row r="17" spans="1:19" x14ac:dyDescent="0.3">
      <c r="A17" s="58" t="s">
        <v>172</v>
      </c>
      <c r="B17" s="59">
        <f>VLOOKUP($A17,'Return Data'!$B$7:$R$2292,3,0)</f>
        <v>45014</v>
      </c>
      <c r="C17" s="60">
        <f>VLOOKUP($A17,'Return Data'!$B$7:$R$2292,4,0)</f>
        <v>85.866</v>
      </c>
      <c r="D17" s="60">
        <f>VLOOKUP($A17,'Return Data'!$B$7:$R$2292,10,0)</f>
        <v>-5.8693</v>
      </c>
      <c r="E17" s="61">
        <f t="shared" si="0"/>
        <v>34</v>
      </c>
      <c r="F17" s="60">
        <f>VLOOKUP($A17,'Return Data'!$B$7:$R$2292,11,0)</f>
        <v>0.41160000000000002</v>
      </c>
      <c r="G17" s="61">
        <f t="shared" si="1"/>
        <v>20</v>
      </c>
      <c r="H17" s="60">
        <f>VLOOKUP($A17,'Return Data'!$B$7:$R$2292,12,0)</f>
        <v>9.0596999999999994</v>
      </c>
      <c r="I17" s="61">
        <f t="shared" si="2"/>
        <v>32</v>
      </c>
      <c r="J17" s="60">
        <f>VLOOKUP($A17,'Return Data'!$B$7:$R$2292,13,0)</f>
        <v>0.60570000000000002</v>
      </c>
      <c r="K17" s="61">
        <f t="shared" si="3"/>
        <v>27</v>
      </c>
      <c r="L17" s="60">
        <f>VLOOKUP($A17,'Return Data'!$B$7:$R$2292,17,0)</f>
        <v>11.796799999999999</v>
      </c>
      <c r="M17" s="61">
        <f t="shared" si="4"/>
        <v>29</v>
      </c>
      <c r="N17" s="60">
        <f>VLOOKUP($A17,'Return Data'!$B$7:$R$2292,14,0)</f>
        <v>30.178000000000001</v>
      </c>
      <c r="O17" s="61">
        <f t="shared" si="5"/>
        <v>23</v>
      </c>
      <c r="P17" s="60">
        <f>VLOOKUP($A17,'Return Data'!$B$7:$R$2292,15,0)</f>
        <v>13.1745</v>
      </c>
      <c r="Q17" s="61">
        <f t="shared" si="7"/>
        <v>12</v>
      </c>
      <c r="R17" s="60">
        <f>VLOOKUP($A17,'Return Data'!$B$7:$R$2292,16,0)</f>
        <v>15.9009</v>
      </c>
      <c r="S17" s="62">
        <f t="shared" si="6"/>
        <v>10</v>
      </c>
    </row>
    <row r="18" spans="1:19" x14ac:dyDescent="0.3">
      <c r="A18" s="58" t="s">
        <v>173</v>
      </c>
      <c r="B18" s="59">
        <f>VLOOKUP($A18,'Return Data'!$B$7:$R$2292,3,0)</f>
        <v>45014</v>
      </c>
      <c r="C18" s="60">
        <f>VLOOKUP($A18,'Return Data'!$B$7:$R$2292,4,0)</f>
        <v>78.150000000000006</v>
      </c>
      <c r="D18" s="60">
        <f>VLOOKUP($A18,'Return Data'!$B$7:$R$2292,10,0)</f>
        <v>-3.9218000000000002</v>
      </c>
      <c r="E18" s="61">
        <f t="shared" si="0"/>
        <v>14</v>
      </c>
      <c r="F18" s="60">
        <f>VLOOKUP($A18,'Return Data'!$B$7:$R$2292,11,0)</f>
        <v>1.0343</v>
      </c>
      <c r="G18" s="61">
        <f t="shared" si="1"/>
        <v>16</v>
      </c>
      <c r="H18" s="60">
        <f>VLOOKUP($A18,'Return Data'!$B$7:$R$2292,12,0)</f>
        <v>10.0549</v>
      </c>
      <c r="I18" s="61">
        <f t="shared" si="2"/>
        <v>26</v>
      </c>
      <c r="J18" s="60">
        <f>VLOOKUP($A18,'Return Data'!$B$7:$R$2292,13,0)</f>
        <v>6.4000000000000001E-2</v>
      </c>
      <c r="K18" s="61">
        <f t="shared" si="3"/>
        <v>35</v>
      </c>
      <c r="L18" s="60">
        <f>VLOOKUP($A18,'Return Data'!$B$7:$R$2292,17,0)</f>
        <v>10.5785</v>
      </c>
      <c r="M18" s="61">
        <f t="shared" si="4"/>
        <v>38</v>
      </c>
      <c r="N18" s="60">
        <f>VLOOKUP($A18,'Return Data'!$B$7:$R$2292,14,0)</f>
        <v>26.6494</v>
      </c>
      <c r="O18" s="61">
        <f t="shared" si="5"/>
        <v>39</v>
      </c>
      <c r="P18" s="60">
        <f>VLOOKUP($A18,'Return Data'!$B$7:$R$2292,15,0)</f>
        <v>10.1912</v>
      </c>
      <c r="Q18" s="61">
        <f t="shared" si="7"/>
        <v>27</v>
      </c>
      <c r="R18" s="60">
        <f>VLOOKUP($A18,'Return Data'!$B$7:$R$2292,16,0)</f>
        <v>13.3492</v>
      </c>
      <c r="S18" s="62">
        <f t="shared" si="6"/>
        <v>29</v>
      </c>
    </row>
    <row r="19" spans="1:19" x14ac:dyDescent="0.3">
      <c r="A19" s="58" t="s">
        <v>175</v>
      </c>
      <c r="B19" s="59">
        <f>VLOOKUP($A19,'Return Data'!$B$7:$R$2292,3,0)</f>
        <v>45014</v>
      </c>
      <c r="C19" s="60">
        <f>VLOOKUP($A19,'Return Data'!$B$7:$R$2292,4,0)</f>
        <v>938.22659999999996</v>
      </c>
      <c r="D19" s="60">
        <f>VLOOKUP($A19,'Return Data'!$B$7:$R$2292,10,0)</f>
        <v>-6.0850999999999997</v>
      </c>
      <c r="E19" s="61">
        <f t="shared" si="0"/>
        <v>38</v>
      </c>
      <c r="F19" s="60">
        <f>VLOOKUP($A19,'Return Data'!$B$7:$R$2292,11,0)</f>
        <v>1.0427</v>
      </c>
      <c r="G19" s="61">
        <f t="shared" si="1"/>
        <v>15</v>
      </c>
      <c r="H19" s="60">
        <f>VLOOKUP($A19,'Return Data'!$B$7:$R$2292,12,0)</f>
        <v>11.6571</v>
      </c>
      <c r="I19" s="61">
        <f t="shared" si="2"/>
        <v>17</v>
      </c>
      <c r="J19" s="60">
        <f>VLOOKUP($A19,'Return Data'!$B$7:$R$2292,13,0)</f>
        <v>3.2191000000000001</v>
      </c>
      <c r="K19" s="61">
        <f t="shared" si="3"/>
        <v>15</v>
      </c>
      <c r="L19" s="60">
        <f>VLOOKUP($A19,'Return Data'!$B$7:$R$2292,17,0)</f>
        <v>12.1493</v>
      </c>
      <c r="M19" s="61">
        <f t="shared" si="4"/>
        <v>24</v>
      </c>
      <c r="N19" s="60">
        <f>VLOOKUP($A19,'Return Data'!$B$7:$R$2292,14,0)</f>
        <v>30.930299999999999</v>
      </c>
      <c r="O19" s="61">
        <f t="shared" si="5"/>
        <v>19</v>
      </c>
      <c r="P19" s="60">
        <f>VLOOKUP($A19,'Return Data'!$B$7:$R$2292,15,0)</f>
        <v>11.0777</v>
      </c>
      <c r="Q19" s="61">
        <f t="shared" si="7"/>
        <v>22</v>
      </c>
      <c r="R19" s="60">
        <f>VLOOKUP($A19,'Return Data'!$B$7:$R$2292,16,0)</f>
        <v>14.1136</v>
      </c>
      <c r="S19" s="62">
        <f t="shared" si="6"/>
        <v>23</v>
      </c>
    </row>
    <row r="20" spans="1:19" x14ac:dyDescent="0.3">
      <c r="A20" s="58" t="s">
        <v>177</v>
      </c>
      <c r="B20" s="59">
        <f>VLOOKUP($A20,'Return Data'!$B$7:$R$2292,3,0)</f>
        <v>45014</v>
      </c>
      <c r="C20" s="60">
        <f>VLOOKUP($A20,'Return Data'!$B$7:$R$2292,4,0)</f>
        <v>837.77800000000002</v>
      </c>
      <c r="D20" s="60">
        <f>VLOOKUP($A20,'Return Data'!$B$7:$R$2292,10,0)</f>
        <v>-4.1553000000000004</v>
      </c>
      <c r="E20" s="61">
        <f t="shared" si="0"/>
        <v>17</v>
      </c>
      <c r="F20" s="60">
        <f>VLOOKUP($A20,'Return Data'!$B$7:$R$2292,11,0)</f>
        <v>3.1415000000000002</v>
      </c>
      <c r="G20" s="61">
        <f t="shared" si="1"/>
        <v>6</v>
      </c>
      <c r="H20" s="60">
        <f>VLOOKUP($A20,'Return Data'!$B$7:$R$2292,12,0)</f>
        <v>12.9763</v>
      </c>
      <c r="I20" s="61">
        <f t="shared" si="2"/>
        <v>10</v>
      </c>
      <c r="J20" s="60">
        <f>VLOOKUP($A20,'Return Data'!$B$7:$R$2292,13,0)</f>
        <v>8.4638000000000009</v>
      </c>
      <c r="K20" s="61">
        <f t="shared" si="3"/>
        <v>1</v>
      </c>
      <c r="L20" s="60">
        <f>VLOOKUP($A20,'Return Data'!$B$7:$R$2292,17,0)</f>
        <v>17.603200000000001</v>
      </c>
      <c r="M20" s="61">
        <f t="shared" si="4"/>
        <v>10</v>
      </c>
      <c r="N20" s="60">
        <f>VLOOKUP($A20,'Return Data'!$B$7:$R$2292,14,0)</f>
        <v>31.648700000000002</v>
      </c>
      <c r="O20" s="61">
        <f t="shared" si="5"/>
        <v>16</v>
      </c>
      <c r="P20" s="60">
        <f>VLOOKUP($A20,'Return Data'!$B$7:$R$2292,15,0)</f>
        <v>10.1465</v>
      </c>
      <c r="Q20" s="61">
        <f t="shared" si="7"/>
        <v>29</v>
      </c>
      <c r="R20" s="60">
        <f>VLOOKUP($A20,'Return Data'!$B$7:$R$2292,16,0)</f>
        <v>12.794600000000001</v>
      </c>
      <c r="S20" s="62">
        <f t="shared" si="6"/>
        <v>34</v>
      </c>
    </row>
    <row r="21" spans="1:19" x14ac:dyDescent="0.3">
      <c r="A21" s="102" t="s">
        <v>1949</v>
      </c>
      <c r="B21" s="59">
        <f>VLOOKUP($A21,'Return Data'!$B$7:$R$2292,3,0)</f>
        <v>45014</v>
      </c>
      <c r="C21" s="60">
        <f>VLOOKUP($A21,'Return Data'!$B$7:$R$2292,4,0)</f>
        <v>82.229600000000005</v>
      </c>
      <c r="D21" s="60">
        <f>VLOOKUP($A21,'Return Data'!$B$7:$R$2292,10,0)</f>
        <v>-3.0091000000000001</v>
      </c>
      <c r="E21" s="61">
        <f t="shared" si="0"/>
        <v>10</v>
      </c>
      <c r="F21" s="60">
        <f>VLOOKUP($A21,'Return Data'!$B$7:$R$2292,11,0)</f>
        <v>0.30449999999999999</v>
      </c>
      <c r="G21" s="61">
        <f t="shared" si="1"/>
        <v>24</v>
      </c>
      <c r="H21" s="60">
        <f>VLOOKUP($A21,'Return Data'!$B$7:$R$2292,12,0)</f>
        <v>11.661300000000001</v>
      </c>
      <c r="I21" s="61">
        <f t="shared" si="2"/>
        <v>16</v>
      </c>
      <c r="J21" s="60">
        <f>VLOOKUP($A21,'Return Data'!$B$7:$R$2292,13,0)</f>
        <v>-1.6334</v>
      </c>
      <c r="K21" s="61">
        <f t="shared" si="3"/>
        <v>44</v>
      </c>
      <c r="L21" s="60">
        <f>VLOOKUP($A21,'Return Data'!$B$7:$R$2292,17,0)</f>
        <v>8.6462000000000003</v>
      </c>
      <c r="M21" s="61">
        <f t="shared" si="4"/>
        <v>46</v>
      </c>
      <c r="N21" s="60">
        <f>VLOOKUP($A21,'Return Data'!$B$7:$R$2292,14,0)</f>
        <v>26.165900000000001</v>
      </c>
      <c r="O21" s="61">
        <f t="shared" si="5"/>
        <v>41</v>
      </c>
      <c r="P21" s="60">
        <f>VLOOKUP($A21,'Return Data'!$B$7:$R$2292,15,0)</f>
        <v>7.9889999999999999</v>
      </c>
      <c r="Q21" s="61">
        <f t="shared" si="7"/>
        <v>43</v>
      </c>
      <c r="R21" s="60">
        <f>VLOOKUP($A21,'Return Data'!$B$7:$R$2292,16,0)</f>
        <v>12.9339</v>
      </c>
      <c r="S21" s="62">
        <f t="shared" si="6"/>
        <v>32</v>
      </c>
    </row>
    <row r="22" spans="1:19" x14ac:dyDescent="0.3">
      <c r="A22" s="58" t="s">
        <v>178</v>
      </c>
      <c r="B22" s="59">
        <f>VLOOKUP($A22,'Return Data'!$B$7:$R$2292,3,0)</f>
        <v>45014</v>
      </c>
      <c r="C22" s="60">
        <f>VLOOKUP($A22,'Return Data'!$B$7:$R$2292,4,0)</f>
        <v>58.123899999999999</v>
      </c>
      <c r="D22" s="60">
        <f>VLOOKUP($A22,'Return Data'!$B$7:$R$2292,10,0)</f>
        <v>-6.7990000000000004</v>
      </c>
      <c r="E22" s="61">
        <f t="shared" si="0"/>
        <v>44</v>
      </c>
      <c r="F22" s="60">
        <f>VLOOKUP($A22,'Return Data'!$B$7:$R$2292,11,0)</f>
        <v>-1.7753000000000001</v>
      </c>
      <c r="G22" s="61">
        <f t="shared" si="1"/>
        <v>35</v>
      </c>
      <c r="H22" s="60">
        <f>VLOOKUP($A22,'Return Data'!$B$7:$R$2292,12,0)</f>
        <v>6.8444000000000003</v>
      </c>
      <c r="I22" s="61">
        <f t="shared" si="2"/>
        <v>45</v>
      </c>
      <c r="J22" s="60">
        <f>VLOOKUP($A22,'Return Data'!$B$7:$R$2292,13,0)</f>
        <v>-3.1568999999999998</v>
      </c>
      <c r="K22" s="61">
        <f t="shared" si="3"/>
        <v>47</v>
      </c>
      <c r="L22" s="60">
        <f>VLOOKUP($A22,'Return Data'!$B$7:$R$2292,17,0)</f>
        <v>9.8444000000000003</v>
      </c>
      <c r="M22" s="61">
        <f t="shared" si="4"/>
        <v>42</v>
      </c>
      <c r="N22" s="60">
        <f>VLOOKUP($A22,'Return Data'!$B$7:$R$2292,14,0)</f>
        <v>25.158100000000001</v>
      </c>
      <c r="O22" s="61">
        <f t="shared" si="5"/>
        <v>46</v>
      </c>
      <c r="P22" s="60">
        <f>VLOOKUP($A22,'Return Data'!$B$7:$R$2292,15,0)</f>
        <v>9.0370000000000008</v>
      </c>
      <c r="Q22" s="61">
        <f t="shared" si="7"/>
        <v>39</v>
      </c>
      <c r="R22" s="60">
        <f>VLOOKUP($A22,'Return Data'!$B$7:$R$2292,16,0)</f>
        <v>12.776999999999999</v>
      </c>
      <c r="S22" s="62">
        <f t="shared" si="6"/>
        <v>35</v>
      </c>
    </row>
    <row r="23" spans="1:19" x14ac:dyDescent="0.3">
      <c r="A23" s="58" t="s">
        <v>179</v>
      </c>
      <c r="B23" s="59">
        <f>VLOOKUP($A23,'Return Data'!$B$7:$R$2292,3,0)</f>
        <v>45014</v>
      </c>
      <c r="C23" s="60">
        <f>VLOOKUP($A23,'Return Data'!$B$7:$R$2292,4,0)</f>
        <v>621.24</v>
      </c>
      <c r="D23" s="60">
        <f>VLOOKUP($A23,'Return Data'!$B$7:$R$2292,10,0)</f>
        <v>-7.1779000000000002</v>
      </c>
      <c r="E23" s="61">
        <f t="shared" si="0"/>
        <v>50</v>
      </c>
      <c r="F23" s="60">
        <f>VLOOKUP($A23,'Return Data'!$B$7:$R$2292,11,0)</f>
        <v>-1.4483999999999999</v>
      </c>
      <c r="G23" s="61">
        <f t="shared" si="1"/>
        <v>33</v>
      </c>
      <c r="H23" s="60">
        <f>VLOOKUP($A23,'Return Data'!$B$7:$R$2292,12,0)</f>
        <v>6.4623999999999997</v>
      </c>
      <c r="I23" s="61">
        <f t="shared" si="2"/>
        <v>48</v>
      </c>
      <c r="J23" s="60">
        <f>VLOOKUP($A23,'Return Data'!$B$7:$R$2292,13,0)</f>
        <v>-2.6575000000000002</v>
      </c>
      <c r="K23" s="61">
        <f t="shared" si="3"/>
        <v>46</v>
      </c>
      <c r="L23" s="60">
        <f>VLOOKUP($A23,'Return Data'!$B$7:$R$2292,17,0)</f>
        <v>9.9519000000000002</v>
      </c>
      <c r="M23" s="61">
        <f t="shared" si="4"/>
        <v>41</v>
      </c>
      <c r="N23" s="60">
        <f>VLOOKUP($A23,'Return Data'!$B$7:$R$2292,14,0)</f>
        <v>28.6721</v>
      </c>
      <c r="O23" s="61">
        <f t="shared" si="5"/>
        <v>32</v>
      </c>
      <c r="P23" s="60">
        <f>VLOOKUP($A23,'Return Data'!$B$7:$R$2292,15,0)</f>
        <v>11.136799999999999</v>
      </c>
      <c r="Q23" s="61">
        <f t="shared" si="7"/>
        <v>21</v>
      </c>
      <c r="R23" s="60">
        <f>VLOOKUP($A23,'Return Data'!$B$7:$R$2292,16,0)</f>
        <v>14.2258</v>
      </c>
      <c r="S23" s="62">
        <f t="shared" si="6"/>
        <v>21</v>
      </c>
    </row>
    <row r="24" spans="1:19" x14ac:dyDescent="0.3">
      <c r="A24" s="58" t="s">
        <v>180</v>
      </c>
      <c r="B24" s="59">
        <f>VLOOKUP($A24,'Return Data'!$B$7:$R$2292,3,0)</f>
        <v>45014</v>
      </c>
      <c r="C24" s="60">
        <f>VLOOKUP($A24,'Return Data'!$B$7:$R$2292,4,0)</f>
        <v>17.11</v>
      </c>
      <c r="D24" s="60">
        <f>VLOOKUP($A24,'Return Data'!$B$7:$R$2292,10,0)</f>
        <v>-7.6631999999999998</v>
      </c>
      <c r="E24" s="61">
        <f t="shared" si="0"/>
        <v>52</v>
      </c>
      <c r="F24" s="60">
        <f>VLOOKUP($A24,'Return Data'!$B$7:$R$2292,11,0)</f>
        <v>-1.3833</v>
      </c>
      <c r="G24" s="61">
        <f t="shared" si="1"/>
        <v>31</v>
      </c>
      <c r="H24" s="60">
        <f>VLOOKUP($A24,'Return Data'!$B$7:$R$2292,12,0)</f>
        <v>7.0044000000000004</v>
      </c>
      <c r="I24" s="61">
        <f t="shared" si="2"/>
        <v>43</v>
      </c>
      <c r="J24" s="60">
        <f>VLOOKUP($A24,'Return Data'!$B$7:$R$2292,13,0)</f>
        <v>6.3392999999999997</v>
      </c>
      <c r="K24" s="61">
        <f t="shared" si="3"/>
        <v>7</v>
      </c>
      <c r="L24" s="60">
        <f>VLOOKUP($A24,'Return Data'!$B$7:$R$2292,17,0)</f>
        <v>13.5342</v>
      </c>
      <c r="M24" s="61">
        <f t="shared" si="4"/>
        <v>20</v>
      </c>
      <c r="N24" s="60">
        <f>VLOOKUP($A24,'Return Data'!$B$7:$R$2292,14,0)</f>
        <v>28.1449</v>
      </c>
      <c r="O24" s="61">
        <f t="shared" si="5"/>
        <v>34</v>
      </c>
      <c r="P24" s="60"/>
      <c r="Q24" s="61"/>
      <c r="R24" s="60">
        <f>VLOOKUP($A24,'Return Data'!$B$7:$R$2292,16,0)</f>
        <v>11.294</v>
      </c>
      <c r="S24" s="62">
        <f t="shared" si="6"/>
        <v>47</v>
      </c>
    </row>
    <row r="25" spans="1:19" x14ac:dyDescent="0.3">
      <c r="A25" s="58" t="s">
        <v>181</v>
      </c>
      <c r="B25" s="59">
        <f>VLOOKUP($A25,'Return Data'!$B$7:$R$2292,3,0)</f>
        <v>45014</v>
      </c>
      <c r="C25" s="60">
        <f>VLOOKUP($A25,'Return Data'!$B$7:$R$2292,4,0)</f>
        <v>42</v>
      </c>
      <c r="D25" s="60">
        <f>VLOOKUP($A25,'Return Data'!$B$7:$R$2292,10,0)</f>
        <v>-4.4150999999999998</v>
      </c>
      <c r="E25" s="61">
        <f t="shared" si="0"/>
        <v>21</v>
      </c>
      <c r="F25" s="60">
        <f>VLOOKUP($A25,'Return Data'!$B$7:$R$2292,11,0)</f>
        <v>0.71940000000000004</v>
      </c>
      <c r="G25" s="61">
        <f t="shared" si="1"/>
        <v>18</v>
      </c>
      <c r="H25" s="60">
        <f>VLOOKUP($A25,'Return Data'!$B$7:$R$2292,12,0)</f>
        <v>11.3468</v>
      </c>
      <c r="I25" s="61">
        <f t="shared" si="2"/>
        <v>20</v>
      </c>
      <c r="J25" s="60">
        <f>VLOOKUP($A25,'Return Data'!$B$7:$R$2292,13,0)</f>
        <v>0.52659999999999996</v>
      </c>
      <c r="K25" s="61">
        <f t="shared" si="3"/>
        <v>28</v>
      </c>
      <c r="L25" s="60">
        <f>VLOOKUP($A25,'Return Data'!$B$7:$R$2292,17,0)</f>
        <v>10.626899999999999</v>
      </c>
      <c r="M25" s="61">
        <f t="shared" si="4"/>
        <v>36</v>
      </c>
      <c r="N25" s="60">
        <f>VLOOKUP($A25,'Return Data'!$B$7:$R$2292,14,0)</f>
        <v>20.988399999999999</v>
      </c>
      <c r="O25" s="61">
        <f t="shared" si="5"/>
        <v>52</v>
      </c>
      <c r="P25" s="60">
        <f>VLOOKUP($A25,'Return Data'!$B$7:$R$2292,15,0)</f>
        <v>9.0914000000000001</v>
      </c>
      <c r="Q25" s="61">
        <f>RANK(P25,P$8:P$63,0)</f>
        <v>38</v>
      </c>
      <c r="R25" s="60">
        <f>VLOOKUP($A25,'Return Data'!$B$7:$R$2292,16,0)</f>
        <v>16.208600000000001</v>
      </c>
      <c r="S25" s="62">
        <f t="shared" si="6"/>
        <v>7</v>
      </c>
    </row>
    <row r="26" spans="1:19" x14ac:dyDescent="0.3">
      <c r="A26" s="58" t="s">
        <v>183</v>
      </c>
      <c r="B26" s="59">
        <f>VLOOKUP($A26,'Return Data'!$B$7:$R$2292,3,0)</f>
        <v>45014</v>
      </c>
      <c r="C26" s="60">
        <f>VLOOKUP($A26,'Return Data'!$B$7:$R$2292,4,0)</f>
        <v>14.02</v>
      </c>
      <c r="D26" s="60">
        <f>VLOOKUP($A26,'Return Data'!$B$7:$R$2292,10,0)</f>
        <v>-6.0951000000000004</v>
      </c>
      <c r="E26" s="61">
        <f t="shared" si="0"/>
        <v>39</v>
      </c>
      <c r="F26" s="60">
        <f>VLOOKUP($A26,'Return Data'!$B$7:$R$2292,11,0)</f>
        <v>0.3579</v>
      </c>
      <c r="G26" s="61">
        <f t="shared" si="1"/>
        <v>21</v>
      </c>
      <c r="H26" s="60">
        <f>VLOOKUP($A26,'Return Data'!$B$7:$R$2292,12,0)</f>
        <v>7.7633000000000001</v>
      </c>
      <c r="I26" s="61">
        <f t="shared" si="2"/>
        <v>39</v>
      </c>
      <c r="J26" s="60">
        <f>VLOOKUP($A26,'Return Data'!$B$7:$R$2292,13,0)</f>
        <v>1.1544000000000001</v>
      </c>
      <c r="K26" s="61">
        <f t="shared" si="3"/>
        <v>24</v>
      </c>
      <c r="L26" s="60">
        <f>VLOOKUP($A26,'Return Data'!$B$7:$R$2292,17,0)</f>
        <v>8.3251000000000008</v>
      </c>
      <c r="M26" s="61">
        <f t="shared" si="4"/>
        <v>48</v>
      </c>
      <c r="N26" s="60">
        <f>VLOOKUP($A26,'Return Data'!$B$7:$R$2292,14,0)</f>
        <v>22.975999999999999</v>
      </c>
      <c r="O26" s="61">
        <f t="shared" si="5"/>
        <v>49</v>
      </c>
      <c r="P26" s="60">
        <f>VLOOKUP($A26,'Return Data'!$B$7:$R$2292,15,0)</f>
        <v>7.6588000000000003</v>
      </c>
      <c r="Q26" s="61">
        <f>RANK(P26,P$8:P$63,0)</f>
        <v>44</v>
      </c>
      <c r="R26" s="60">
        <f>VLOOKUP($A26,'Return Data'!$B$7:$R$2292,16,0)</f>
        <v>6.6451000000000002</v>
      </c>
      <c r="S26" s="62">
        <f t="shared" si="6"/>
        <v>56</v>
      </c>
    </row>
    <row r="27" spans="1:19" x14ac:dyDescent="0.3">
      <c r="A27" s="58" t="s">
        <v>184</v>
      </c>
      <c r="B27" s="59">
        <f>VLOOKUP($A27,'Return Data'!$B$7:$R$2292,3,0)</f>
        <v>45014</v>
      </c>
      <c r="C27" s="60">
        <f>VLOOKUP($A27,'Return Data'!$B$7:$R$2292,4,0)</f>
        <v>84.92</v>
      </c>
      <c r="D27" s="60">
        <f>VLOOKUP($A27,'Return Data'!$B$7:$R$2292,10,0)</f>
        <v>-5.7805</v>
      </c>
      <c r="E27" s="61">
        <f t="shared" si="0"/>
        <v>33</v>
      </c>
      <c r="F27" s="60">
        <f>VLOOKUP($A27,'Return Data'!$B$7:$R$2292,11,0)</f>
        <v>-1.4049</v>
      </c>
      <c r="G27" s="61">
        <f t="shared" si="1"/>
        <v>32</v>
      </c>
      <c r="H27" s="60">
        <f>VLOOKUP($A27,'Return Data'!$B$7:$R$2292,12,0)</f>
        <v>6.6163999999999996</v>
      </c>
      <c r="I27" s="61">
        <f t="shared" si="2"/>
        <v>47</v>
      </c>
      <c r="J27" s="60">
        <f>VLOOKUP($A27,'Return Data'!$B$7:$R$2292,13,0)</f>
        <v>-6.2590000000000003</v>
      </c>
      <c r="K27" s="61">
        <f t="shared" si="3"/>
        <v>55</v>
      </c>
      <c r="L27" s="60">
        <f>VLOOKUP($A27,'Return Data'!$B$7:$R$2292,17,0)</f>
        <v>6.6574999999999998</v>
      </c>
      <c r="M27" s="61">
        <f t="shared" si="4"/>
        <v>51</v>
      </c>
      <c r="N27" s="60">
        <f>VLOOKUP($A27,'Return Data'!$B$7:$R$2292,14,0)</f>
        <v>23.038499999999999</v>
      </c>
      <c r="O27" s="61">
        <f t="shared" si="5"/>
        <v>48</v>
      </c>
      <c r="P27" s="60">
        <f>VLOOKUP($A27,'Return Data'!$B$7:$R$2292,15,0)</f>
        <v>10.7278</v>
      </c>
      <c r="Q27" s="61">
        <f>RANK(P27,P$8:P$63,0)</f>
        <v>24</v>
      </c>
      <c r="R27" s="60">
        <f>VLOOKUP($A27,'Return Data'!$B$7:$R$2292,16,0)</f>
        <v>15.307600000000001</v>
      </c>
      <c r="S27" s="62">
        <f t="shared" si="6"/>
        <v>15</v>
      </c>
    </row>
    <row r="28" spans="1:19" x14ac:dyDescent="0.3">
      <c r="A28" s="58" t="s">
        <v>185</v>
      </c>
      <c r="B28" s="59">
        <f>VLOOKUP($A28,'Return Data'!$B$7:$R$2292,3,0)</f>
        <v>45014</v>
      </c>
      <c r="C28" s="60">
        <f>VLOOKUP($A28,'Return Data'!$B$7:$R$2292,4,0)</f>
        <v>14.6625</v>
      </c>
      <c r="D28" s="60">
        <f>VLOOKUP($A28,'Return Data'!$B$7:$R$2292,10,0)</f>
        <v>-4.6348000000000003</v>
      </c>
      <c r="E28" s="61">
        <f t="shared" si="0"/>
        <v>22</v>
      </c>
      <c r="F28" s="60">
        <f>VLOOKUP($A28,'Return Data'!$B$7:$R$2292,11,0)</f>
        <v>2.4510999999999998</v>
      </c>
      <c r="G28" s="61">
        <f t="shared" si="1"/>
        <v>8</v>
      </c>
      <c r="H28" s="60">
        <f>VLOOKUP($A28,'Return Data'!$B$7:$R$2292,12,0)</f>
        <v>11.995900000000001</v>
      </c>
      <c r="I28" s="61">
        <f t="shared" si="2"/>
        <v>14</v>
      </c>
      <c r="J28" s="60">
        <f>VLOOKUP($A28,'Return Data'!$B$7:$R$2292,13,0)</f>
        <v>6.1508000000000003</v>
      </c>
      <c r="K28" s="61">
        <f t="shared" si="3"/>
        <v>8</v>
      </c>
      <c r="L28" s="60">
        <f>VLOOKUP($A28,'Return Data'!$B$7:$R$2292,17,0)</f>
        <v>6.2710999999999997</v>
      </c>
      <c r="M28" s="61">
        <f t="shared" si="4"/>
        <v>53</v>
      </c>
      <c r="N28" s="60">
        <f>VLOOKUP($A28,'Return Data'!$B$7:$R$2292,14,0)</f>
        <v>25.356100000000001</v>
      </c>
      <c r="O28" s="61">
        <f t="shared" si="5"/>
        <v>44</v>
      </c>
      <c r="P28" s="60"/>
      <c r="Q28" s="61"/>
      <c r="R28" s="60">
        <f>VLOOKUP($A28,'Return Data'!$B$7:$R$2292,16,0)</f>
        <v>11.744</v>
      </c>
      <c r="S28" s="62">
        <f t="shared" si="6"/>
        <v>44</v>
      </c>
    </row>
    <row r="29" spans="1:19" x14ac:dyDescent="0.3">
      <c r="A29" s="58" t="s">
        <v>186</v>
      </c>
      <c r="B29" s="59">
        <f>VLOOKUP($A29,'Return Data'!$B$7:$R$2292,3,0)</f>
        <v>45014</v>
      </c>
      <c r="C29" s="60">
        <f>VLOOKUP($A29,'Return Data'!$B$7:$R$2292,4,0)</f>
        <v>30.745899999999999</v>
      </c>
      <c r="D29" s="60">
        <f>VLOOKUP($A29,'Return Data'!$B$7:$R$2292,10,0)</f>
        <v>-4.2347999999999999</v>
      </c>
      <c r="E29" s="61">
        <f t="shared" si="0"/>
        <v>18</v>
      </c>
      <c r="F29" s="60">
        <f>VLOOKUP($A29,'Return Data'!$B$7:$R$2292,11,0)</f>
        <v>1.5021</v>
      </c>
      <c r="G29" s="61">
        <f t="shared" si="1"/>
        <v>13</v>
      </c>
      <c r="H29" s="60">
        <f>VLOOKUP($A29,'Return Data'!$B$7:$R$2292,12,0)</f>
        <v>11.9099</v>
      </c>
      <c r="I29" s="61">
        <f t="shared" si="2"/>
        <v>15</v>
      </c>
      <c r="J29" s="60">
        <f>VLOOKUP($A29,'Return Data'!$B$7:$R$2292,13,0)</f>
        <v>0.20830000000000001</v>
      </c>
      <c r="K29" s="61">
        <f t="shared" si="3"/>
        <v>32</v>
      </c>
      <c r="L29" s="60">
        <f>VLOOKUP($A29,'Return Data'!$B$7:$R$2292,17,0)</f>
        <v>10.687099999999999</v>
      </c>
      <c r="M29" s="61">
        <f t="shared" si="4"/>
        <v>35</v>
      </c>
      <c r="N29" s="60">
        <f>VLOOKUP($A29,'Return Data'!$B$7:$R$2292,14,0)</f>
        <v>27.9665</v>
      </c>
      <c r="O29" s="61">
        <f t="shared" si="5"/>
        <v>35</v>
      </c>
      <c r="P29" s="60">
        <f>VLOOKUP($A29,'Return Data'!$B$7:$R$2292,15,0)</f>
        <v>12.579800000000001</v>
      </c>
      <c r="Q29" s="61">
        <f t="shared" ref="Q29:Q36" si="8">RANK(P29,P$8:P$63,0)</f>
        <v>15</v>
      </c>
      <c r="R29" s="60">
        <f>VLOOKUP($A29,'Return Data'!$B$7:$R$2292,16,0)</f>
        <v>15.3087</v>
      </c>
      <c r="S29" s="62">
        <f t="shared" si="6"/>
        <v>14</v>
      </c>
    </row>
    <row r="30" spans="1:19" x14ac:dyDescent="0.3">
      <c r="A30" s="108" t="s">
        <v>187</v>
      </c>
      <c r="B30" s="59">
        <f>VLOOKUP($A30,'Return Data'!$B$7:$R$2292,3,0)</f>
        <v>45014</v>
      </c>
      <c r="C30" s="60">
        <f>VLOOKUP($A30,'Return Data'!$B$7:$R$2292,4,0)</f>
        <v>83.251999999999995</v>
      </c>
      <c r="D30" s="60">
        <f>VLOOKUP($A30,'Return Data'!$B$7:$R$2292,10,0)</f>
        <v>-4.3685</v>
      </c>
      <c r="E30" s="61">
        <f t="shared" si="0"/>
        <v>20</v>
      </c>
      <c r="F30" s="60">
        <f>VLOOKUP($A30,'Return Data'!$B$7:$R$2292,11,0)</f>
        <v>2.694</v>
      </c>
      <c r="G30" s="61">
        <f t="shared" si="1"/>
        <v>7</v>
      </c>
      <c r="H30" s="60">
        <f>VLOOKUP($A30,'Return Data'!$B$7:$R$2292,12,0)</f>
        <v>13.183299999999999</v>
      </c>
      <c r="I30" s="61">
        <f t="shared" si="2"/>
        <v>9</v>
      </c>
      <c r="J30" s="60">
        <f>VLOOKUP($A30,'Return Data'!$B$7:$R$2292,13,0)</f>
        <v>3.4315000000000002</v>
      </c>
      <c r="K30" s="61">
        <f t="shared" si="3"/>
        <v>14</v>
      </c>
      <c r="L30" s="60">
        <f>VLOOKUP($A30,'Return Data'!$B$7:$R$2292,17,0)</f>
        <v>13.791</v>
      </c>
      <c r="M30" s="61">
        <f t="shared" si="4"/>
        <v>18</v>
      </c>
      <c r="N30" s="60">
        <f>VLOOKUP($A30,'Return Data'!$B$7:$R$2292,14,0)</f>
        <v>30.3992</v>
      </c>
      <c r="O30" s="61">
        <f t="shared" si="5"/>
        <v>20</v>
      </c>
      <c r="P30" s="60">
        <f>VLOOKUP($A30,'Return Data'!$B$7:$R$2292,15,0)</f>
        <v>14.3149</v>
      </c>
      <c r="Q30" s="61">
        <f t="shared" si="8"/>
        <v>8</v>
      </c>
      <c r="R30" s="60">
        <f>VLOOKUP($A30,'Return Data'!$B$7:$R$2292,16,0)</f>
        <v>14.7585</v>
      </c>
      <c r="S30" s="62">
        <f t="shared" si="6"/>
        <v>16</v>
      </c>
    </row>
    <row r="31" spans="1:19" x14ac:dyDescent="0.3">
      <c r="A31" s="58" t="s">
        <v>189</v>
      </c>
      <c r="B31" s="59">
        <f>VLOOKUP($A31,'Return Data'!$B$7:$R$2292,3,0)</f>
        <v>45014</v>
      </c>
      <c r="C31" s="60">
        <f>VLOOKUP($A31,'Return Data'!$B$7:$R$2292,4,0)</f>
        <v>105.4175</v>
      </c>
      <c r="D31" s="60">
        <f>VLOOKUP($A31,'Return Data'!$B$7:$R$2292,10,0)</f>
        <v>-3.7835000000000001</v>
      </c>
      <c r="E31" s="61">
        <f t="shared" si="0"/>
        <v>13</v>
      </c>
      <c r="F31" s="60">
        <f>VLOOKUP($A31,'Return Data'!$B$7:$R$2292,11,0)</f>
        <v>-3.0604</v>
      </c>
      <c r="G31" s="61">
        <f t="shared" si="1"/>
        <v>43</v>
      </c>
      <c r="H31" s="60">
        <f>VLOOKUP($A31,'Return Data'!$B$7:$R$2292,12,0)</f>
        <v>8.1473999999999993</v>
      </c>
      <c r="I31" s="61">
        <f t="shared" si="2"/>
        <v>37</v>
      </c>
      <c r="J31" s="60">
        <f>VLOOKUP($A31,'Return Data'!$B$7:$R$2292,13,0)</f>
        <v>-2.2589000000000001</v>
      </c>
      <c r="K31" s="61">
        <f t="shared" si="3"/>
        <v>45</v>
      </c>
      <c r="L31" s="60">
        <f>VLOOKUP($A31,'Return Data'!$B$7:$R$2292,17,0)</f>
        <v>9.7492999999999999</v>
      </c>
      <c r="M31" s="61">
        <f t="shared" si="4"/>
        <v>43</v>
      </c>
      <c r="N31" s="60">
        <f>VLOOKUP($A31,'Return Data'!$B$7:$R$2292,14,0)</f>
        <v>22.060099999999998</v>
      </c>
      <c r="O31" s="61">
        <f t="shared" si="5"/>
        <v>50</v>
      </c>
      <c r="P31" s="60">
        <f>VLOOKUP($A31,'Return Data'!$B$7:$R$2292,15,0)</f>
        <v>10.0337</v>
      </c>
      <c r="Q31" s="61">
        <f t="shared" si="8"/>
        <v>31</v>
      </c>
      <c r="R31" s="60">
        <f>VLOOKUP($A31,'Return Data'!$B$7:$R$2292,16,0)</f>
        <v>13.0528</v>
      </c>
      <c r="S31" s="62">
        <f t="shared" si="6"/>
        <v>31</v>
      </c>
    </row>
    <row r="32" spans="1:19" x14ac:dyDescent="0.3">
      <c r="A32" s="58" t="s">
        <v>1998</v>
      </c>
      <c r="B32" s="59">
        <f>VLOOKUP($A32,'Return Data'!$B$7:$R$2292,3,0)</f>
        <v>45014</v>
      </c>
      <c r="C32" s="60">
        <f>VLOOKUP($A32,'Return Data'!$B$7:$R$2292,4,0)</f>
        <v>20.831800000000001</v>
      </c>
      <c r="D32" s="60">
        <f>VLOOKUP($A32,'Return Data'!$B$7:$R$2292,10,0)</f>
        <v>-4.0282999999999998</v>
      </c>
      <c r="E32" s="61">
        <f t="shared" si="0"/>
        <v>15</v>
      </c>
      <c r="F32" s="60">
        <f>VLOOKUP($A32,'Return Data'!$B$7:$R$2292,11,0)</f>
        <v>1.7396</v>
      </c>
      <c r="G32" s="61">
        <f t="shared" si="1"/>
        <v>11</v>
      </c>
      <c r="H32" s="60">
        <f>VLOOKUP($A32,'Return Data'!$B$7:$R$2292,12,0)</f>
        <v>11.2525</v>
      </c>
      <c r="I32" s="61">
        <f t="shared" si="2"/>
        <v>21</v>
      </c>
      <c r="J32" s="60">
        <f>VLOOKUP($A32,'Return Data'!$B$7:$R$2292,13,0)</f>
        <v>1.2373000000000001</v>
      </c>
      <c r="K32" s="61">
        <f t="shared" si="3"/>
        <v>23</v>
      </c>
      <c r="L32" s="60">
        <f>VLOOKUP($A32,'Return Data'!$B$7:$R$2292,17,0)</f>
        <v>13.735200000000001</v>
      </c>
      <c r="M32" s="61">
        <f t="shared" si="4"/>
        <v>19</v>
      </c>
      <c r="N32" s="60">
        <f>VLOOKUP($A32,'Return Data'!$B$7:$R$2292,14,0)</f>
        <v>30.328299999999999</v>
      </c>
      <c r="O32" s="61">
        <f t="shared" si="5"/>
        <v>22</v>
      </c>
      <c r="P32" s="60">
        <f>VLOOKUP($A32,'Return Data'!$B$7:$R$2292,15,0)</f>
        <v>12.024800000000001</v>
      </c>
      <c r="Q32" s="61">
        <f t="shared" si="8"/>
        <v>16</v>
      </c>
      <c r="R32" s="60">
        <f>VLOOKUP($A32,'Return Data'!$B$7:$R$2292,16,0)</f>
        <v>12.057600000000001</v>
      </c>
      <c r="S32" s="62">
        <f t="shared" si="6"/>
        <v>42</v>
      </c>
    </row>
    <row r="33" spans="1:19" x14ac:dyDescent="0.3">
      <c r="A33" s="58" t="s">
        <v>191</v>
      </c>
      <c r="B33" s="59">
        <f>VLOOKUP($A33,'Return Data'!$B$7:$R$2292,3,0)</f>
        <v>45014</v>
      </c>
      <c r="C33" s="60">
        <f>VLOOKUP($A33,'Return Data'!$B$7:$R$2292,4,0)</f>
        <v>32.926000000000002</v>
      </c>
      <c r="D33" s="60">
        <f>VLOOKUP($A33,'Return Data'!$B$7:$R$2292,10,0)</f>
        <v>-4.9069000000000003</v>
      </c>
      <c r="E33" s="61">
        <f t="shared" si="0"/>
        <v>25</v>
      </c>
      <c r="F33" s="60">
        <f>VLOOKUP($A33,'Return Data'!$B$7:$R$2292,11,0)</f>
        <v>1.1148</v>
      </c>
      <c r="G33" s="61">
        <f t="shared" si="1"/>
        <v>14</v>
      </c>
      <c r="H33" s="60">
        <f>VLOOKUP($A33,'Return Data'!$B$7:$R$2292,12,0)</f>
        <v>7.9894999999999996</v>
      </c>
      <c r="I33" s="61">
        <f t="shared" si="2"/>
        <v>38</v>
      </c>
      <c r="J33" s="60">
        <f>VLOOKUP($A33,'Return Data'!$B$7:$R$2292,13,0)</f>
        <v>-0.35709999999999997</v>
      </c>
      <c r="K33" s="61">
        <f t="shared" si="3"/>
        <v>41</v>
      </c>
      <c r="L33" s="60">
        <f>VLOOKUP($A33,'Return Data'!$B$7:$R$2292,17,0)</f>
        <v>10.2674</v>
      </c>
      <c r="M33" s="61">
        <f t="shared" si="4"/>
        <v>40</v>
      </c>
      <c r="N33" s="60">
        <f>VLOOKUP($A33,'Return Data'!$B$7:$R$2292,14,0)</f>
        <v>31.178000000000001</v>
      </c>
      <c r="O33" s="61">
        <f t="shared" si="5"/>
        <v>18</v>
      </c>
      <c r="P33" s="60">
        <f>VLOOKUP($A33,'Return Data'!$B$7:$R$2292,15,0)</f>
        <v>15.3523</v>
      </c>
      <c r="Q33" s="61">
        <f t="shared" si="8"/>
        <v>4</v>
      </c>
      <c r="R33" s="60">
        <f>VLOOKUP($A33,'Return Data'!$B$7:$R$2292,16,0)</f>
        <v>17.8521</v>
      </c>
      <c r="S33" s="62">
        <f t="shared" si="6"/>
        <v>5</v>
      </c>
    </row>
    <row r="34" spans="1:19" x14ac:dyDescent="0.3">
      <c r="A34" s="58" t="s">
        <v>192</v>
      </c>
      <c r="B34" s="59">
        <f>VLOOKUP($A34,'Return Data'!$B$7:$R$2292,3,0)</f>
        <v>45014</v>
      </c>
      <c r="C34" s="60">
        <f>VLOOKUP($A34,'Return Data'!$B$7:$R$2292,4,0)</f>
        <v>29.469000000000001</v>
      </c>
      <c r="D34" s="60">
        <f>VLOOKUP($A34,'Return Data'!$B$7:$R$2292,10,0)</f>
        <v>-3.4478</v>
      </c>
      <c r="E34" s="61">
        <f t="shared" si="0"/>
        <v>12</v>
      </c>
      <c r="F34" s="60">
        <f>VLOOKUP($A34,'Return Data'!$B$7:$R$2292,11,0)</f>
        <v>3.3771</v>
      </c>
      <c r="G34" s="61">
        <f t="shared" si="1"/>
        <v>4</v>
      </c>
      <c r="H34" s="60">
        <f>VLOOKUP($A34,'Return Data'!$B$7:$R$2292,12,0)</f>
        <v>16.8139</v>
      </c>
      <c r="I34" s="61">
        <f t="shared" si="2"/>
        <v>1</v>
      </c>
      <c r="J34" s="60">
        <f>VLOOKUP($A34,'Return Data'!$B$7:$R$2292,13,0)</f>
        <v>7.6938000000000004</v>
      </c>
      <c r="K34" s="61">
        <f t="shared" si="3"/>
        <v>2</v>
      </c>
      <c r="L34" s="60">
        <f>VLOOKUP($A34,'Return Data'!$B$7:$R$2292,17,0)</f>
        <v>11.244300000000001</v>
      </c>
      <c r="M34" s="61">
        <f t="shared" si="4"/>
        <v>31</v>
      </c>
      <c r="N34" s="60">
        <f>VLOOKUP($A34,'Return Data'!$B$7:$R$2292,14,0)</f>
        <v>26.255199999999999</v>
      </c>
      <c r="O34" s="61">
        <f t="shared" si="5"/>
        <v>40</v>
      </c>
      <c r="P34" s="60">
        <f>VLOOKUP($A34,'Return Data'!$B$7:$R$2292,15,0)</f>
        <v>9.6363000000000003</v>
      </c>
      <c r="Q34" s="61">
        <f t="shared" si="8"/>
        <v>34</v>
      </c>
      <c r="R34" s="60">
        <f>VLOOKUP($A34,'Return Data'!$B$7:$R$2292,16,0)</f>
        <v>14.108000000000001</v>
      </c>
      <c r="S34" s="62">
        <f t="shared" si="6"/>
        <v>24</v>
      </c>
    </row>
    <row r="35" spans="1:19" x14ac:dyDescent="0.3">
      <c r="A35" s="76" t="s">
        <v>1824</v>
      </c>
      <c r="B35" s="59">
        <f>VLOOKUP($A35,'Return Data'!$B$7:$R$2292,3,0)</f>
        <v>45014</v>
      </c>
      <c r="C35" s="60">
        <f>VLOOKUP($A35,'Return Data'!$B$7:$R$2292,4,0)</f>
        <v>22.054300000000001</v>
      </c>
      <c r="D35" s="60">
        <f>VLOOKUP($A35,'Return Data'!$B$7:$R$2292,10,0)</f>
        <v>-4.8773</v>
      </c>
      <c r="E35" s="61">
        <f t="shared" si="0"/>
        <v>23</v>
      </c>
      <c r="F35" s="60">
        <f>VLOOKUP($A35,'Return Data'!$B$7:$R$2292,11,0)</f>
        <v>0.43719999999999998</v>
      </c>
      <c r="G35" s="61">
        <f t="shared" si="1"/>
        <v>19</v>
      </c>
      <c r="H35" s="60">
        <f>VLOOKUP($A35,'Return Data'!$B$7:$R$2292,12,0)</f>
        <v>9.0545000000000009</v>
      </c>
      <c r="I35" s="61">
        <f t="shared" si="2"/>
        <v>33</v>
      </c>
      <c r="J35" s="60">
        <f>VLOOKUP($A35,'Return Data'!$B$7:$R$2292,13,0)</f>
        <v>-0.214</v>
      </c>
      <c r="K35" s="61">
        <f t="shared" si="3"/>
        <v>37</v>
      </c>
      <c r="L35" s="60">
        <f>VLOOKUP($A35,'Return Data'!$B$7:$R$2292,17,0)</f>
        <v>9.3414000000000001</v>
      </c>
      <c r="M35" s="61">
        <f t="shared" si="4"/>
        <v>45</v>
      </c>
      <c r="N35" s="60">
        <f>VLOOKUP($A35,'Return Data'!$B$7:$R$2292,14,0)</f>
        <v>24.706700000000001</v>
      </c>
      <c r="O35" s="61">
        <f t="shared" si="5"/>
        <v>47</v>
      </c>
      <c r="P35" s="60">
        <f>VLOOKUP($A35,'Return Data'!$B$7:$R$2292,15,0)</f>
        <v>10.157400000000001</v>
      </c>
      <c r="Q35" s="61">
        <f t="shared" si="8"/>
        <v>28</v>
      </c>
      <c r="R35" s="60">
        <f>VLOOKUP($A35,'Return Data'!$B$7:$R$2292,16,0)</f>
        <v>11.527699999999999</v>
      </c>
      <c r="S35" s="62">
        <f t="shared" si="6"/>
        <v>46</v>
      </c>
    </row>
    <row r="36" spans="1:19" x14ac:dyDescent="0.3">
      <c r="A36" s="58" t="s">
        <v>193</v>
      </c>
      <c r="B36" s="59">
        <f>VLOOKUP($A36,'Return Data'!$B$7:$R$2292,3,0)</f>
        <v>45014</v>
      </c>
      <c r="C36" s="60">
        <f>VLOOKUP($A36,'Return Data'!$B$7:$R$2292,4,0)</f>
        <v>82.070999999999998</v>
      </c>
      <c r="D36" s="60">
        <f>VLOOKUP($A36,'Return Data'!$B$7:$R$2292,10,0)</f>
        <v>-6.8141999999999996</v>
      </c>
      <c r="E36" s="61">
        <f t="shared" si="0"/>
        <v>45</v>
      </c>
      <c r="F36" s="60">
        <f>VLOOKUP($A36,'Return Data'!$B$7:$R$2292,11,0)</f>
        <v>0.30470000000000003</v>
      </c>
      <c r="G36" s="61">
        <f t="shared" si="1"/>
        <v>23</v>
      </c>
      <c r="H36" s="60">
        <f>VLOOKUP($A36,'Return Data'!$B$7:$R$2292,12,0)</f>
        <v>9.3072999999999997</v>
      </c>
      <c r="I36" s="61">
        <f t="shared" si="2"/>
        <v>31</v>
      </c>
      <c r="J36" s="60">
        <f>VLOOKUP($A36,'Return Data'!$B$7:$R$2292,13,0)</f>
        <v>0.1109</v>
      </c>
      <c r="K36" s="61">
        <f t="shared" si="3"/>
        <v>34</v>
      </c>
      <c r="L36" s="60">
        <f>VLOOKUP($A36,'Return Data'!$B$7:$R$2292,17,0)</f>
        <v>11.840299999999999</v>
      </c>
      <c r="M36" s="61">
        <f t="shared" si="4"/>
        <v>28</v>
      </c>
      <c r="N36" s="60">
        <f>VLOOKUP($A36,'Return Data'!$B$7:$R$2292,14,0)</f>
        <v>29.212299999999999</v>
      </c>
      <c r="O36" s="61">
        <f t="shared" si="5"/>
        <v>27</v>
      </c>
      <c r="P36" s="60">
        <f>VLOOKUP($A36,'Return Data'!$B$7:$R$2292,15,0)</f>
        <v>6.1704999999999997</v>
      </c>
      <c r="Q36" s="61">
        <f t="shared" si="8"/>
        <v>45</v>
      </c>
      <c r="R36" s="60">
        <f>VLOOKUP($A36,'Return Data'!$B$7:$R$2292,16,0)</f>
        <v>12.394</v>
      </c>
      <c r="S36" s="62">
        <f t="shared" si="6"/>
        <v>38</v>
      </c>
    </row>
    <row r="37" spans="1:19" x14ac:dyDescent="0.3">
      <c r="A37" s="58" t="s">
        <v>194</v>
      </c>
      <c r="B37" s="59">
        <f>VLOOKUP($A37,'Return Data'!$B$7:$R$2292,3,0)</f>
        <v>45014</v>
      </c>
      <c r="C37" s="60">
        <f>VLOOKUP($A37,'Return Data'!$B$7:$R$2292,4,0)</f>
        <v>20.4236</v>
      </c>
      <c r="D37" s="60">
        <f>VLOOKUP($A37,'Return Data'!$B$7:$R$2292,10,0)</f>
        <v>-1.7879</v>
      </c>
      <c r="E37" s="61">
        <f t="shared" si="0"/>
        <v>7</v>
      </c>
      <c r="F37" s="60">
        <f>VLOOKUP($A37,'Return Data'!$B$7:$R$2292,11,0)</f>
        <v>3.7515999999999998</v>
      </c>
      <c r="G37" s="61">
        <f t="shared" si="1"/>
        <v>3</v>
      </c>
      <c r="H37" s="60">
        <f>VLOOKUP($A37,'Return Data'!$B$7:$R$2292,12,0)</f>
        <v>12.5943</v>
      </c>
      <c r="I37" s="61">
        <f t="shared" si="2"/>
        <v>12</v>
      </c>
      <c r="J37" s="60">
        <f>VLOOKUP($A37,'Return Data'!$B$7:$R$2292,13,0)</f>
        <v>7.1351000000000004</v>
      </c>
      <c r="K37" s="61">
        <f t="shared" si="3"/>
        <v>4</v>
      </c>
      <c r="L37" s="60">
        <f>VLOOKUP($A37,'Return Data'!$B$7:$R$2292,17,0)</f>
        <v>17.530999999999999</v>
      </c>
      <c r="M37" s="61">
        <f t="shared" si="4"/>
        <v>11</v>
      </c>
      <c r="N37" s="60">
        <f>VLOOKUP($A37,'Return Data'!$B$7:$R$2292,14,0)</f>
        <v>34.268599999999999</v>
      </c>
      <c r="O37" s="61">
        <f t="shared" si="5"/>
        <v>14</v>
      </c>
      <c r="P37" s="60"/>
      <c r="Q37" s="61"/>
      <c r="R37" s="60">
        <f>VLOOKUP($A37,'Return Data'!$B$7:$R$2292,16,0)</f>
        <v>21.401700000000002</v>
      </c>
      <c r="S37" s="62">
        <f t="shared" si="6"/>
        <v>2</v>
      </c>
    </row>
    <row r="38" spans="1:19" x14ac:dyDescent="0.3">
      <c r="A38" s="58" t="s">
        <v>1800</v>
      </c>
      <c r="B38" s="59">
        <f>VLOOKUP($A38,'Return Data'!$B$7:$R$2292,3,0)</f>
        <v>45014</v>
      </c>
      <c r="C38" s="60">
        <f>VLOOKUP($A38,'Return Data'!$B$7:$R$2292,4,0)</f>
        <v>26.26</v>
      </c>
      <c r="D38" s="60">
        <f>VLOOKUP($A38,'Return Data'!$B$7:$R$2292,10,0)</f>
        <v>-4.3352000000000004</v>
      </c>
      <c r="E38" s="61">
        <f t="shared" si="0"/>
        <v>19</v>
      </c>
      <c r="F38" s="60">
        <f>VLOOKUP($A38,'Return Data'!$B$7:$R$2292,11,0)</f>
        <v>3.3045</v>
      </c>
      <c r="G38" s="61">
        <f t="shared" si="1"/>
        <v>5</v>
      </c>
      <c r="H38" s="60">
        <f>VLOOKUP($A38,'Return Data'!$B$7:$R$2292,12,0)</f>
        <v>10.989000000000001</v>
      </c>
      <c r="I38" s="61">
        <f t="shared" si="2"/>
        <v>22</v>
      </c>
      <c r="J38" s="60">
        <f>VLOOKUP($A38,'Return Data'!$B$7:$R$2292,13,0)</f>
        <v>1.6254</v>
      </c>
      <c r="K38" s="61">
        <f t="shared" si="3"/>
        <v>20</v>
      </c>
      <c r="L38" s="60">
        <f>VLOOKUP($A38,'Return Data'!$B$7:$R$2292,17,0)</f>
        <v>15.3292</v>
      </c>
      <c r="M38" s="61">
        <f t="shared" si="4"/>
        <v>15</v>
      </c>
      <c r="N38" s="60">
        <f>VLOOKUP($A38,'Return Data'!$B$7:$R$2292,14,0)</f>
        <v>32.7804</v>
      </c>
      <c r="O38" s="61">
        <f t="shared" si="5"/>
        <v>15</v>
      </c>
      <c r="P38" s="60">
        <f>VLOOKUP($A38,'Return Data'!$B$7:$R$2292,15,0)</f>
        <v>13.650399999999999</v>
      </c>
      <c r="Q38" s="61">
        <f t="shared" ref="Q38:Q45" si="9">RANK(P38,P$8:P$63,0)</f>
        <v>10</v>
      </c>
      <c r="R38" s="60">
        <f>VLOOKUP($A38,'Return Data'!$B$7:$R$2292,16,0)</f>
        <v>14.1371</v>
      </c>
      <c r="S38" s="62">
        <f t="shared" si="6"/>
        <v>22</v>
      </c>
    </row>
    <row r="39" spans="1:19" x14ac:dyDescent="0.3">
      <c r="A39" s="58" t="s">
        <v>198</v>
      </c>
      <c r="B39" s="59">
        <f>VLOOKUP($A39,'Return Data'!$B$7:$R$2292,3,0)</f>
        <v>45014</v>
      </c>
      <c r="C39" s="60">
        <f>VLOOKUP($A39,'Return Data'!$B$7:$R$2292,4,0)</f>
        <v>242.26609999999999</v>
      </c>
      <c r="D39" s="60">
        <f>VLOOKUP($A39,'Return Data'!$B$7:$R$2292,10,0)</f>
        <v>-9.7111999999999998</v>
      </c>
      <c r="E39" s="61">
        <f t="shared" si="0"/>
        <v>56</v>
      </c>
      <c r="F39" s="60">
        <f>VLOOKUP($A39,'Return Data'!$B$7:$R$2292,11,0)</f>
        <v>-5.6158000000000001</v>
      </c>
      <c r="G39" s="61">
        <f t="shared" si="1"/>
        <v>53</v>
      </c>
      <c r="H39" s="60">
        <f>VLOOKUP($A39,'Return Data'!$B$7:$R$2292,12,0)</f>
        <v>9.4283000000000001</v>
      </c>
      <c r="I39" s="61">
        <f t="shared" si="2"/>
        <v>30</v>
      </c>
      <c r="J39" s="60">
        <f>VLOOKUP($A39,'Return Data'!$B$7:$R$2292,13,0)</f>
        <v>-0.24199999999999999</v>
      </c>
      <c r="K39" s="61">
        <f t="shared" si="3"/>
        <v>38</v>
      </c>
      <c r="L39" s="60">
        <f>VLOOKUP($A39,'Return Data'!$B$7:$R$2292,17,0)</f>
        <v>21.8962</v>
      </c>
      <c r="M39" s="61">
        <f t="shared" si="4"/>
        <v>7</v>
      </c>
      <c r="N39" s="60">
        <f>VLOOKUP($A39,'Return Data'!$B$7:$R$2292,14,0)</f>
        <v>51.758600000000001</v>
      </c>
      <c r="O39" s="61">
        <f t="shared" si="5"/>
        <v>1</v>
      </c>
      <c r="P39" s="60">
        <f>VLOOKUP($A39,'Return Data'!$B$7:$R$2292,15,0)</f>
        <v>22.047899999999998</v>
      </c>
      <c r="Q39" s="61">
        <f t="shared" si="9"/>
        <v>1</v>
      </c>
      <c r="R39" s="60">
        <f>VLOOKUP($A39,'Return Data'!$B$7:$R$2292,16,0)</f>
        <v>19.507200000000001</v>
      </c>
      <c r="S39" s="62">
        <f t="shared" si="6"/>
        <v>4</v>
      </c>
    </row>
    <row r="40" spans="1:19" x14ac:dyDescent="0.3">
      <c r="A40" s="58" t="s">
        <v>199</v>
      </c>
      <c r="B40" s="59">
        <f>VLOOKUP($A40,'Return Data'!$B$7:$R$2292,3,0)</f>
        <v>45014</v>
      </c>
      <c r="C40" s="60">
        <f>VLOOKUP($A40,'Return Data'!$B$7:$R$2292,4,0)</f>
        <v>76.73</v>
      </c>
      <c r="D40" s="60">
        <f>VLOOKUP($A40,'Return Data'!$B$7:$R$2292,10,0)</f>
        <v>-6.0716999999999999</v>
      </c>
      <c r="E40" s="61">
        <f t="shared" ref="E40:E63" si="10">RANK(D40,D$8:D$63,0)</f>
        <v>37</v>
      </c>
      <c r="F40" s="60">
        <f>VLOOKUP($A40,'Return Data'!$B$7:$R$2292,11,0)</f>
        <v>0.88090000000000002</v>
      </c>
      <c r="G40" s="61">
        <f t="shared" ref="G40:G63" si="11">RANK(F40,F$8:F$63,0)</f>
        <v>17</v>
      </c>
      <c r="H40" s="60">
        <f>VLOOKUP($A40,'Return Data'!$B$7:$R$2292,12,0)</f>
        <v>7.1798000000000002</v>
      </c>
      <c r="I40" s="61">
        <f t="shared" ref="I40:I63" si="12">RANK(H40,H$8:H$63,0)</f>
        <v>42</v>
      </c>
      <c r="J40" s="60">
        <f>VLOOKUP($A40,'Return Data'!$B$7:$R$2292,13,0)</f>
        <v>2.0752999999999999</v>
      </c>
      <c r="K40" s="61">
        <f t="shared" ref="K40:K63" si="13">RANK(J40,J$8:J$63,0)</f>
        <v>18</v>
      </c>
      <c r="L40" s="60">
        <f>VLOOKUP($A40,'Return Data'!$B$7:$R$2292,17,0)</f>
        <v>8.3221000000000007</v>
      </c>
      <c r="M40" s="61">
        <f t="shared" ref="M40:M63" si="14">RANK(L40,L$8:L$63,0)</f>
        <v>49</v>
      </c>
      <c r="N40" s="60">
        <f>VLOOKUP($A40,'Return Data'!$B$7:$R$2292,14,0)</f>
        <v>27.363299999999999</v>
      </c>
      <c r="O40" s="61">
        <f t="shared" ref="O40:O63" si="15">RANK(N40,N$8:N$63,0)</f>
        <v>37</v>
      </c>
      <c r="P40" s="60">
        <f>VLOOKUP($A40,'Return Data'!$B$7:$R$2292,15,0)</f>
        <v>8.8199000000000005</v>
      </c>
      <c r="Q40" s="61">
        <f t="shared" si="9"/>
        <v>40</v>
      </c>
      <c r="R40" s="60">
        <f>VLOOKUP($A40,'Return Data'!$B$7:$R$2292,16,0)</f>
        <v>15.348100000000001</v>
      </c>
      <c r="S40" s="62">
        <f t="shared" ref="S40:S63" si="16">RANK(R40,R$8:R$63,0)</f>
        <v>13</v>
      </c>
    </row>
    <row r="41" spans="1:19" x14ac:dyDescent="0.3">
      <c r="A41" s="58" t="s">
        <v>370</v>
      </c>
      <c r="B41" s="59">
        <f>VLOOKUP($A41,'Return Data'!$B$7:$R$2292,3,0)</f>
        <v>45014</v>
      </c>
      <c r="C41" s="60">
        <f>VLOOKUP($A41,'Return Data'!$B$7:$R$2292,4,0)</f>
        <v>245.41290000000001</v>
      </c>
      <c r="D41" s="60">
        <f>VLOOKUP($A41,'Return Data'!$B$7:$R$2292,10,0)</f>
        <v>-3.0566</v>
      </c>
      <c r="E41" s="61">
        <f t="shared" si="10"/>
        <v>11</v>
      </c>
      <c r="F41" s="60">
        <f>VLOOKUP($A41,'Return Data'!$B$7:$R$2292,11,0)</f>
        <v>4.944</v>
      </c>
      <c r="G41" s="61">
        <f t="shared" si="11"/>
        <v>2</v>
      </c>
      <c r="H41" s="60">
        <f>VLOOKUP($A41,'Return Data'!$B$7:$R$2292,12,0)</f>
        <v>13.870900000000001</v>
      </c>
      <c r="I41" s="61">
        <f t="shared" si="12"/>
        <v>3</v>
      </c>
      <c r="J41" s="60">
        <f>VLOOKUP($A41,'Return Data'!$B$7:$R$2292,13,0)</f>
        <v>7.2472000000000003</v>
      </c>
      <c r="K41" s="61">
        <f t="shared" si="13"/>
        <v>3</v>
      </c>
      <c r="L41" s="60">
        <f>VLOOKUP($A41,'Return Data'!$B$7:$R$2292,17,0)</f>
        <v>14.147</v>
      </c>
      <c r="M41" s="61">
        <f t="shared" si="14"/>
        <v>17</v>
      </c>
      <c r="N41" s="60">
        <f>VLOOKUP($A41,'Return Data'!$B$7:$R$2292,14,0)</f>
        <v>31.464200000000002</v>
      </c>
      <c r="O41" s="61">
        <f t="shared" si="15"/>
        <v>17</v>
      </c>
      <c r="P41" s="60">
        <f>VLOOKUP($A41,'Return Data'!$B$7:$R$2292,15,0)</f>
        <v>11.661</v>
      </c>
      <c r="Q41" s="61">
        <f t="shared" si="9"/>
        <v>19</v>
      </c>
      <c r="R41" s="60">
        <f>VLOOKUP($A41,'Return Data'!$B$7:$R$2292,16,0)</f>
        <v>13.4194</v>
      </c>
      <c r="S41" s="62">
        <f t="shared" si="16"/>
        <v>27</v>
      </c>
    </row>
    <row r="42" spans="1:19" x14ac:dyDescent="0.3">
      <c r="A42" s="58" t="s">
        <v>201</v>
      </c>
      <c r="B42" s="59">
        <f>VLOOKUP($A42,'Return Data'!$B$7:$R$2292,3,0)</f>
        <v>45014</v>
      </c>
      <c r="C42" s="60">
        <f>VLOOKUP($A42,'Return Data'!$B$7:$R$2292,4,0)</f>
        <v>26.1633</v>
      </c>
      <c r="D42" s="60">
        <f>VLOOKUP($A42,'Return Data'!$B$7:$R$2292,10,0)</f>
        <v>-5.3902000000000001</v>
      </c>
      <c r="E42" s="61">
        <f t="shared" si="10"/>
        <v>27</v>
      </c>
      <c r="F42" s="60">
        <f>VLOOKUP($A42,'Return Data'!$B$7:$R$2292,11,0)</f>
        <v>-3.8308</v>
      </c>
      <c r="G42" s="61">
        <f t="shared" si="11"/>
        <v>47</v>
      </c>
      <c r="H42" s="60">
        <f>VLOOKUP($A42,'Return Data'!$B$7:$R$2292,12,0)</f>
        <v>9.4812999999999992</v>
      </c>
      <c r="I42" s="61">
        <f t="shared" si="12"/>
        <v>28</v>
      </c>
      <c r="J42" s="60">
        <f>VLOOKUP($A42,'Return Data'!$B$7:$R$2292,13,0)</f>
        <v>-0.54320000000000002</v>
      </c>
      <c r="K42" s="61">
        <f t="shared" si="13"/>
        <v>42</v>
      </c>
      <c r="L42" s="60">
        <f>VLOOKUP($A42,'Return Data'!$B$7:$R$2292,17,0)</f>
        <v>16.0458</v>
      </c>
      <c r="M42" s="61">
        <f t="shared" si="14"/>
        <v>14</v>
      </c>
      <c r="N42" s="60">
        <f>VLOOKUP($A42,'Return Data'!$B$7:$R$2292,14,0)</f>
        <v>37.920499999999997</v>
      </c>
      <c r="O42" s="61">
        <f t="shared" si="15"/>
        <v>10</v>
      </c>
      <c r="P42" s="60">
        <f>VLOOKUP($A42,'Return Data'!$B$7:$R$2292,15,0)</f>
        <v>13.931900000000001</v>
      </c>
      <c r="Q42" s="61">
        <f t="shared" si="9"/>
        <v>9</v>
      </c>
      <c r="R42" s="60">
        <f>VLOOKUP($A42,'Return Data'!$B$7:$R$2292,16,0)</f>
        <v>12.6075</v>
      </c>
      <c r="S42" s="62">
        <f t="shared" si="16"/>
        <v>37</v>
      </c>
    </row>
    <row r="43" spans="1:19" x14ac:dyDescent="0.3">
      <c r="A43" s="58" t="s">
        <v>202</v>
      </c>
      <c r="B43" s="59">
        <f>VLOOKUP($A43,'Return Data'!$B$7:$R$2292,3,0)</f>
        <v>45014</v>
      </c>
      <c r="C43" s="60">
        <f>VLOOKUP($A43,'Return Data'!$B$7:$R$2292,4,0)</f>
        <v>27.340599999999998</v>
      </c>
      <c r="D43" s="60">
        <f>VLOOKUP($A43,'Return Data'!$B$7:$R$2292,10,0)</f>
        <v>-5.5278999999999998</v>
      </c>
      <c r="E43" s="61">
        <f t="shared" si="10"/>
        <v>29</v>
      </c>
      <c r="F43" s="60">
        <f>VLOOKUP($A43,'Return Data'!$B$7:$R$2292,11,0)</f>
        <v>-4.1006999999999998</v>
      </c>
      <c r="G43" s="61">
        <f t="shared" si="11"/>
        <v>49</v>
      </c>
      <c r="H43" s="60">
        <f>VLOOKUP($A43,'Return Data'!$B$7:$R$2292,12,0)</f>
        <v>8.6189999999999998</v>
      </c>
      <c r="I43" s="61">
        <f t="shared" si="12"/>
        <v>36</v>
      </c>
      <c r="J43" s="60">
        <f>VLOOKUP($A43,'Return Data'!$B$7:$R$2292,13,0)</f>
        <v>-1.1869000000000001</v>
      </c>
      <c r="K43" s="61">
        <f t="shared" si="13"/>
        <v>43</v>
      </c>
      <c r="L43" s="60">
        <f>VLOOKUP($A43,'Return Data'!$B$7:$R$2292,17,0)</f>
        <v>15.302899999999999</v>
      </c>
      <c r="M43" s="61">
        <f t="shared" si="14"/>
        <v>16</v>
      </c>
      <c r="N43" s="60">
        <f>VLOOKUP($A43,'Return Data'!$B$7:$R$2292,14,0)</f>
        <v>36.512</v>
      </c>
      <c r="O43" s="61">
        <f t="shared" si="15"/>
        <v>13</v>
      </c>
      <c r="P43" s="60">
        <f>VLOOKUP($A43,'Return Data'!$B$7:$R$2292,15,0)</f>
        <v>14.413399999999999</v>
      </c>
      <c r="Q43" s="61">
        <f t="shared" si="9"/>
        <v>7</v>
      </c>
      <c r="R43" s="60">
        <f>VLOOKUP($A43,'Return Data'!$B$7:$R$2292,16,0)</f>
        <v>13.3673</v>
      </c>
      <c r="S43" s="62">
        <f t="shared" si="16"/>
        <v>28</v>
      </c>
    </row>
    <row r="44" spans="1:19" x14ac:dyDescent="0.3">
      <c r="A44" s="58" t="s">
        <v>203</v>
      </c>
      <c r="B44" s="59">
        <f>VLOOKUP($A44,'Return Data'!$B$7:$R$2292,3,0)</f>
        <v>45014</v>
      </c>
      <c r="C44" s="60">
        <f>VLOOKUP($A44,'Return Data'!$B$7:$R$2292,4,0)</f>
        <v>27.5932</v>
      </c>
      <c r="D44" s="60">
        <f>VLOOKUP($A44,'Return Data'!$B$7:$R$2292,10,0)</f>
        <v>-5.4412000000000003</v>
      </c>
      <c r="E44" s="61">
        <f t="shared" si="10"/>
        <v>28</v>
      </c>
      <c r="F44" s="60">
        <f>VLOOKUP($A44,'Return Data'!$B$7:$R$2292,11,0)</f>
        <v>-3.8769</v>
      </c>
      <c r="G44" s="61">
        <f t="shared" si="11"/>
        <v>48</v>
      </c>
      <c r="H44" s="60">
        <f>VLOOKUP($A44,'Return Data'!$B$7:$R$2292,12,0)</f>
        <v>9.4603000000000002</v>
      </c>
      <c r="I44" s="61">
        <f t="shared" si="12"/>
        <v>29</v>
      </c>
      <c r="J44" s="60">
        <f>VLOOKUP($A44,'Return Data'!$B$7:$R$2292,13,0)</f>
        <v>-0.26490000000000002</v>
      </c>
      <c r="K44" s="61">
        <f t="shared" si="13"/>
        <v>40</v>
      </c>
      <c r="L44" s="60">
        <f>VLOOKUP($A44,'Return Data'!$B$7:$R$2292,17,0)</f>
        <v>16.594999999999999</v>
      </c>
      <c r="M44" s="61">
        <f t="shared" si="14"/>
        <v>12</v>
      </c>
      <c r="N44" s="60">
        <f>VLOOKUP($A44,'Return Data'!$B$7:$R$2292,14,0)</f>
        <v>37.658200000000001</v>
      </c>
      <c r="O44" s="61">
        <f t="shared" si="15"/>
        <v>11</v>
      </c>
      <c r="P44" s="60">
        <f>VLOOKUP($A44,'Return Data'!$B$7:$R$2292,15,0)</f>
        <v>15.311400000000001</v>
      </c>
      <c r="Q44" s="61">
        <f t="shared" si="9"/>
        <v>5</v>
      </c>
      <c r="R44" s="60">
        <f>VLOOKUP($A44,'Return Data'!$B$7:$R$2292,16,0)</f>
        <v>15.610300000000001</v>
      </c>
      <c r="S44" s="62">
        <f t="shared" si="16"/>
        <v>12</v>
      </c>
    </row>
    <row r="45" spans="1:19" x14ac:dyDescent="0.3">
      <c r="A45" s="58" t="s">
        <v>204</v>
      </c>
      <c r="B45" s="59">
        <f>VLOOKUP($A45,'Return Data'!$B$7:$R$2292,3,0)</f>
        <v>45014</v>
      </c>
      <c r="C45" s="60">
        <f>VLOOKUP($A45,'Return Data'!$B$7:$R$2292,4,0)</f>
        <v>30.655899999999999</v>
      </c>
      <c r="D45" s="60">
        <f>VLOOKUP($A45,'Return Data'!$B$7:$R$2292,10,0)</f>
        <v>-6.4625000000000004</v>
      </c>
      <c r="E45" s="61">
        <f t="shared" si="10"/>
        <v>42</v>
      </c>
      <c r="F45" s="60">
        <f>VLOOKUP($A45,'Return Data'!$B$7:$R$2292,11,0)</f>
        <v>-4.8723999999999998</v>
      </c>
      <c r="G45" s="61">
        <f t="shared" si="11"/>
        <v>51</v>
      </c>
      <c r="H45" s="60">
        <f>VLOOKUP($A45,'Return Data'!$B$7:$R$2292,12,0)</f>
        <v>6.1098999999999997</v>
      </c>
      <c r="I45" s="61">
        <f t="shared" si="12"/>
        <v>51</v>
      </c>
      <c r="J45" s="60">
        <f>VLOOKUP($A45,'Return Data'!$B$7:$R$2292,13,0)</f>
        <v>0.16930000000000001</v>
      </c>
      <c r="K45" s="61">
        <f t="shared" si="13"/>
        <v>33</v>
      </c>
      <c r="L45" s="60">
        <f>VLOOKUP($A45,'Return Data'!$B$7:$R$2292,17,0)</f>
        <v>20.144300000000001</v>
      </c>
      <c r="M45" s="61">
        <f t="shared" si="14"/>
        <v>8</v>
      </c>
      <c r="N45" s="60">
        <f>VLOOKUP($A45,'Return Data'!$B$7:$R$2292,14,0)</f>
        <v>40.2911</v>
      </c>
      <c r="O45" s="61">
        <f t="shared" si="15"/>
        <v>8</v>
      </c>
      <c r="P45" s="60">
        <f>VLOOKUP($A45,'Return Data'!$B$7:$R$2292,15,0)</f>
        <v>19.253</v>
      </c>
      <c r="Q45" s="61">
        <f t="shared" si="9"/>
        <v>3</v>
      </c>
      <c r="R45" s="60">
        <f>VLOOKUP($A45,'Return Data'!$B$7:$R$2292,16,0)</f>
        <v>20.537700000000001</v>
      </c>
      <c r="S45" s="62">
        <f t="shared" si="16"/>
        <v>3</v>
      </c>
    </row>
    <row r="46" spans="1:19" x14ac:dyDescent="0.3">
      <c r="A46" s="58" t="s">
        <v>205</v>
      </c>
      <c r="B46" s="59">
        <f>VLOOKUP($A46,'Return Data'!$B$7:$R$2292,3,0)</f>
        <v>45014</v>
      </c>
      <c r="C46" s="60">
        <f>VLOOKUP($A46,'Return Data'!$B$7:$R$2292,4,0)</f>
        <v>16.332799999999999</v>
      </c>
      <c r="D46" s="60">
        <f>VLOOKUP($A46,'Return Data'!$B$7:$R$2292,10,0)</f>
        <v>-6.8151000000000002</v>
      </c>
      <c r="E46" s="61">
        <f t="shared" si="10"/>
        <v>46</v>
      </c>
      <c r="F46" s="60">
        <f>VLOOKUP($A46,'Return Data'!$B$7:$R$2292,11,0)</f>
        <v>-2.1928999999999998</v>
      </c>
      <c r="G46" s="61">
        <f t="shared" si="11"/>
        <v>42</v>
      </c>
      <c r="H46" s="60">
        <f>VLOOKUP($A46,'Return Data'!$B$7:$R$2292,12,0)</f>
        <v>5.61</v>
      </c>
      <c r="I46" s="61">
        <f t="shared" si="12"/>
        <v>53</v>
      </c>
      <c r="J46" s="60">
        <f>VLOOKUP($A46,'Return Data'!$B$7:$R$2292,13,0)</f>
        <v>-3.2995999999999999</v>
      </c>
      <c r="K46" s="61">
        <f t="shared" si="13"/>
        <v>49</v>
      </c>
      <c r="L46" s="60">
        <f>VLOOKUP($A46,'Return Data'!$B$7:$R$2292,17,0)</f>
        <v>10.5854</v>
      </c>
      <c r="M46" s="61">
        <f t="shared" si="14"/>
        <v>37</v>
      </c>
      <c r="N46" s="60">
        <f>VLOOKUP($A46,'Return Data'!$B$7:$R$2292,14,0)</f>
        <v>26.037199999999999</v>
      </c>
      <c r="O46" s="61">
        <f t="shared" si="15"/>
        <v>42</v>
      </c>
      <c r="P46" s="60"/>
      <c r="Q46" s="61"/>
      <c r="R46" s="60">
        <f>VLOOKUP($A46,'Return Data'!$B$7:$R$2292,16,0)</f>
        <v>10.291499999999999</v>
      </c>
      <c r="S46" s="62">
        <f t="shared" si="16"/>
        <v>51</v>
      </c>
    </row>
    <row r="47" spans="1:19" x14ac:dyDescent="0.3">
      <c r="A47" s="58" t="s">
        <v>206</v>
      </c>
      <c r="B47" s="59">
        <f>VLOOKUP($A47,'Return Data'!$B$7:$R$2292,3,0)</f>
        <v>45014</v>
      </c>
      <c r="C47" s="60">
        <f>VLOOKUP($A47,'Return Data'!$B$7:$R$2292,4,0)</f>
        <v>18.386199999999999</v>
      </c>
      <c r="D47" s="60">
        <f>VLOOKUP($A47,'Return Data'!$B$7:$R$2292,10,0)</f>
        <v>-2.3283</v>
      </c>
      <c r="E47" s="61">
        <f t="shared" si="10"/>
        <v>9</v>
      </c>
      <c r="F47" s="60">
        <f>VLOOKUP($A47,'Return Data'!$B$7:$R$2292,11,0)</f>
        <v>0.3367</v>
      </c>
      <c r="G47" s="61">
        <f t="shared" si="11"/>
        <v>22</v>
      </c>
      <c r="H47" s="60">
        <f>VLOOKUP($A47,'Return Data'!$B$7:$R$2292,12,0)</f>
        <v>12.8528</v>
      </c>
      <c r="I47" s="61">
        <f t="shared" si="12"/>
        <v>11</v>
      </c>
      <c r="J47" s="60">
        <f>VLOOKUP($A47,'Return Data'!$B$7:$R$2292,13,0)</f>
        <v>3.6193</v>
      </c>
      <c r="K47" s="61">
        <f t="shared" si="13"/>
        <v>13</v>
      </c>
      <c r="L47" s="60">
        <f>VLOOKUP($A47,'Return Data'!$B$7:$R$2292,17,0)</f>
        <v>12.746700000000001</v>
      </c>
      <c r="M47" s="61">
        <f t="shared" si="14"/>
        <v>21</v>
      </c>
      <c r="N47" s="60">
        <f>VLOOKUP($A47,'Return Data'!$B$7:$R$2292,14,0)</f>
        <v>29.924299999999999</v>
      </c>
      <c r="O47" s="61">
        <f t="shared" si="15"/>
        <v>25</v>
      </c>
      <c r="P47" s="60"/>
      <c r="Q47" s="61"/>
      <c r="R47" s="60">
        <f>VLOOKUP($A47,'Return Data'!$B$7:$R$2292,16,0)</f>
        <v>13.830500000000001</v>
      </c>
      <c r="S47" s="62">
        <f t="shared" si="16"/>
        <v>25</v>
      </c>
    </row>
    <row r="48" spans="1:19" x14ac:dyDescent="0.3">
      <c r="A48" s="58" t="s">
        <v>207</v>
      </c>
      <c r="B48" s="59">
        <f>VLOOKUP($A48,'Return Data'!$B$7:$R$2292,3,0)</f>
        <v>45014</v>
      </c>
      <c r="C48" s="60">
        <f>VLOOKUP($A48,'Return Data'!$B$7:$R$2292,4,0)</f>
        <v>60.485199999999999</v>
      </c>
      <c r="D48" s="60">
        <f>VLOOKUP($A48,'Return Data'!$B$7:$R$2292,10,0)</f>
        <v>-6.9695</v>
      </c>
      <c r="E48" s="61">
        <f t="shared" si="10"/>
        <v>47</v>
      </c>
      <c r="F48" s="60">
        <f>VLOOKUP($A48,'Return Data'!$B$7:$R$2292,11,0)</f>
        <v>-5.4527000000000001</v>
      </c>
      <c r="G48" s="61">
        <f t="shared" si="11"/>
        <v>52</v>
      </c>
      <c r="H48" s="60">
        <f>VLOOKUP($A48,'Return Data'!$B$7:$R$2292,12,0)</f>
        <v>6.6683000000000003</v>
      </c>
      <c r="I48" s="61">
        <f t="shared" si="12"/>
        <v>46</v>
      </c>
      <c r="J48" s="60">
        <f>VLOOKUP($A48,'Return Data'!$B$7:$R$2292,13,0)</f>
        <v>1.4269000000000001</v>
      </c>
      <c r="K48" s="61">
        <f t="shared" si="13"/>
        <v>21</v>
      </c>
      <c r="L48" s="60">
        <f>VLOOKUP($A48,'Return Data'!$B$7:$R$2292,17,0)</f>
        <v>17.646100000000001</v>
      </c>
      <c r="M48" s="61">
        <f t="shared" si="14"/>
        <v>9</v>
      </c>
      <c r="N48" s="60">
        <f>VLOOKUP($A48,'Return Data'!$B$7:$R$2292,14,0)</f>
        <v>37.613599999999998</v>
      </c>
      <c r="O48" s="61">
        <f t="shared" si="15"/>
        <v>12</v>
      </c>
      <c r="P48" s="60">
        <f>VLOOKUP($A48,'Return Data'!$B$7:$R$2292,15,0)</f>
        <v>21.088799999999999</v>
      </c>
      <c r="Q48" s="61">
        <f>RANK(P48,P$8:P$63,0)</f>
        <v>2</v>
      </c>
      <c r="R48" s="60">
        <f>VLOOKUP($A48,'Return Data'!$B$7:$R$2292,16,0)</f>
        <v>22.115500000000001</v>
      </c>
      <c r="S48" s="62">
        <f t="shared" si="16"/>
        <v>1</v>
      </c>
    </row>
    <row r="49" spans="1:19" x14ac:dyDescent="0.3">
      <c r="A49" s="58" t="s">
        <v>208</v>
      </c>
      <c r="B49" s="59">
        <f>VLOOKUP($A49,'Return Data'!$B$7:$R$2292,3,0)</f>
        <v>45014</v>
      </c>
      <c r="C49" s="60">
        <f>VLOOKUP($A49,'Return Data'!$B$7:$R$2292,4,0)</f>
        <v>15.8558</v>
      </c>
      <c r="D49" s="60">
        <f>VLOOKUP($A49,'Return Data'!$B$7:$R$2292,10,0)</f>
        <v>-6.1947999999999999</v>
      </c>
      <c r="E49" s="61">
        <f t="shared" si="10"/>
        <v>41</v>
      </c>
      <c r="F49" s="60">
        <f>VLOOKUP($A49,'Return Data'!$B$7:$R$2292,11,0)</f>
        <v>-1.7073</v>
      </c>
      <c r="G49" s="61">
        <f t="shared" si="11"/>
        <v>34</v>
      </c>
      <c r="H49" s="60">
        <f>VLOOKUP($A49,'Return Data'!$B$7:$R$2292,12,0)</f>
        <v>6.9292999999999996</v>
      </c>
      <c r="I49" s="61">
        <f t="shared" si="12"/>
        <v>44</v>
      </c>
      <c r="J49" s="60">
        <f>VLOOKUP($A49,'Return Data'!$B$7:$R$2292,13,0)</f>
        <v>-0.26169999999999999</v>
      </c>
      <c r="K49" s="61">
        <f t="shared" si="13"/>
        <v>39</v>
      </c>
      <c r="L49" s="60">
        <f>VLOOKUP($A49,'Return Data'!$B$7:$R$2292,17,0)</f>
        <v>8.3277000000000001</v>
      </c>
      <c r="M49" s="61">
        <f t="shared" si="14"/>
        <v>47</v>
      </c>
      <c r="N49" s="60">
        <f>VLOOKUP($A49,'Return Data'!$B$7:$R$2292,14,0)</f>
        <v>20.547000000000001</v>
      </c>
      <c r="O49" s="61">
        <f t="shared" si="15"/>
        <v>53</v>
      </c>
      <c r="P49" s="60"/>
      <c r="Q49" s="61"/>
      <c r="R49" s="60">
        <f>VLOOKUP($A49,'Return Data'!$B$7:$R$2292,16,0)</f>
        <v>11.6723</v>
      </c>
      <c r="S49" s="62">
        <f t="shared" si="16"/>
        <v>45</v>
      </c>
    </row>
    <row r="50" spans="1:19" x14ac:dyDescent="0.3">
      <c r="A50" s="58" t="s">
        <v>209</v>
      </c>
      <c r="B50" s="59">
        <f>VLOOKUP($A50,'Return Data'!$B$7:$R$2292,3,0)</f>
        <v>45014</v>
      </c>
      <c r="C50" s="60">
        <f>VLOOKUP($A50,'Return Data'!$B$7:$R$2292,4,0)</f>
        <v>152.46770000000001</v>
      </c>
      <c r="D50" s="60">
        <f>VLOOKUP($A50,'Return Data'!$B$7:$R$2292,10,0)</f>
        <v>-5.7011000000000003</v>
      </c>
      <c r="E50" s="61">
        <f t="shared" si="10"/>
        <v>31</v>
      </c>
      <c r="F50" s="60">
        <f>VLOOKUP($A50,'Return Data'!$B$7:$R$2292,11,0)</f>
        <v>-1.0104</v>
      </c>
      <c r="G50" s="61">
        <f t="shared" si="11"/>
        <v>29</v>
      </c>
      <c r="H50" s="60">
        <f>VLOOKUP($A50,'Return Data'!$B$7:$R$2292,12,0)</f>
        <v>8.6334999999999997</v>
      </c>
      <c r="I50" s="61">
        <f t="shared" si="12"/>
        <v>35</v>
      </c>
      <c r="J50" s="60">
        <f>VLOOKUP($A50,'Return Data'!$B$7:$R$2292,13,0)</f>
        <v>1.0416000000000001</v>
      </c>
      <c r="K50" s="61">
        <f t="shared" si="13"/>
        <v>25</v>
      </c>
      <c r="L50" s="60">
        <f>VLOOKUP($A50,'Return Data'!$B$7:$R$2292,17,0)</f>
        <v>11.0703</v>
      </c>
      <c r="M50" s="61">
        <f t="shared" si="14"/>
        <v>33</v>
      </c>
      <c r="N50" s="60">
        <f>VLOOKUP($A50,'Return Data'!$B$7:$R$2292,14,0)</f>
        <v>27.519300000000001</v>
      </c>
      <c r="O50" s="61">
        <f t="shared" si="15"/>
        <v>36</v>
      </c>
      <c r="P50" s="60">
        <f>VLOOKUP($A50,'Return Data'!$B$7:$R$2292,15,0)</f>
        <v>8.5124999999999993</v>
      </c>
      <c r="Q50" s="61">
        <f t="shared" ref="Q50:Q56" si="17">RANK(P50,P$8:P$63,0)</f>
        <v>42</v>
      </c>
      <c r="R50" s="60">
        <f>VLOOKUP($A50,'Return Data'!$B$7:$R$2292,16,0)</f>
        <v>11.7896</v>
      </c>
      <c r="S50" s="62">
        <f t="shared" si="16"/>
        <v>43</v>
      </c>
    </row>
    <row r="51" spans="1:19" x14ac:dyDescent="0.3">
      <c r="A51" s="58" t="s">
        <v>210</v>
      </c>
      <c r="B51" s="59">
        <f>VLOOKUP($A51,'Return Data'!$B$7:$R$2292,3,0)</f>
        <v>45014</v>
      </c>
      <c r="C51" s="60">
        <f>VLOOKUP($A51,'Return Data'!$B$7:$R$2292,4,0)</f>
        <v>19.610299999999999</v>
      </c>
      <c r="D51" s="60">
        <f>VLOOKUP($A51,'Return Data'!$B$7:$R$2292,10,0)</f>
        <v>-1.3467</v>
      </c>
      <c r="E51" s="61">
        <f t="shared" si="10"/>
        <v>6</v>
      </c>
      <c r="F51" s="60">
        <f>VLOOKUP($A51,'Return Data'!$B$7:$R$2292,11,0)</f>
        <v>-1.9200999999999999</v>
      </c>
      <c r="G51" s="61">
        <f t="shared" si="11"/>
        <v>41</v>
      </c>
      <c r="H51" s="60">
        <f>VLOOKUP($A51,'Return Data'!$B$7:$R$2292,12,0)</f>
        <v>13.7027</v>
      </c>
      <c r="I51" s="61">
        <f t="shared" si="12"/>
        <v>4</v>
      </c>
      <c r="J51" s="60">
        <f>VLOOKUP($A51,'Return Data'!$B$7:$R$2292,13,0)</f>
        <v>4.7558999999999996</v>
      </c>
      <c r="K51" s="61">
        <f t="shared" si="13"/>
        <v>10</v>
      </c>
      <c r="L51" s="60">
        <f>VLOOKUP($A51,'Return Data'!$B$7:$R$2292,17,0)</f>
        <v>26.878499999999999</v>
      </c>
      <c r="M51" s="61">
        <f t="shared" si="14"/>
        <v>4</v>
      </c>
      <c r="N51" s="60">
        <f>VLOOKUP($A51,'Return Data'!$B$7:$R$2292,14,0)</f>
        <v>44.431199999999997</v>
      </c>
      <c r="O51" s="61">
        <f t="shared" si="15"/>
        <v>6</v>
      </c>
      <c r="P51" s="60">
        <f>VLOOKUP($A51,'Return Data'!$B$7:$R$2292,15,0)</f>
        <v>8.7294</v>
      </c>
      <c r="Q51" s="61">
        <f t="shared" si="17"/>
        <v>41</v>
      </c>
      <c r="R51" s="60">
        <f>VLOOKUP($A51,'Return Data'!$B$7:$R$2292,16,0)</f>
        <v>11.1671</v>
      </c>
      <c r="S51" s="62">
        <f t="shared" si="16"/>
        <v>48</v>
      </c>
    </row>
    <row r="52" spans="1:19" x14ac:dyDescent="0.3">
      <c r="A52" s="58" t="s">
        <v>211</v>
      </c>
      <c r="B52" s="59">
        <f>VLOOKUP($A52,'Return Data'!$B$7:$R$2292,3,0)</f>
        <v>45014</v>
      </c>
      <c r="C52" s="60">
        <f>VLOOKUP($A52,'Return Data'!$B$7:$R$2292,4,0)</f>
        <v>16.874600000000001</v>
      </c>
      <c r="D52" s="60">
        <f>VLOOKUP($A52,'Return Data'!$B$7:$R$2292,10,0)</f>
        <v>-1.1383000000000001</v>
      </c>
      <c r="E52" s="61">
        <f t="shared" si="10"/>
        <v>5</v>
      </c>
      <c r="F52" s="60">
        <f>VLOOKUP($A52,'Return Data'!$B$7:$R$2292,11,0)</f>
        <v>-1.8678999999999999</v>
      </c>
      <c r="G52" s="61">
        <f t="shared" si="11"/>
        <v>38</v>
      </c>
      <c r="H52" s="60">
        <f>VLOOKUP($A52,'Return Data'!$B$7:$R$2292,12,0)</f>
        <v>13.5083</v>
      </c>
      <c r="I52" s="61">
        <f t="shared" si="12"/>
        <v>7</v>
      </c>
      <c r="J52" s="60">
        <f>VLOOKUP($A52,'Return Data'!$B$7:$R$2292,13,0)</f>
        <v>4.6344000000000003</v>
      </c>
      <c r="K52" s="61">
        <f t="shared" si="13"/>
        <v>11</v>
      </c>
      <c r="L52" s="60">
        <f>VLOOKUP($A52,'Return Data'!$B$7:$R$2292,17,0)</f>
        <v>27.0718</v>
      </c>
      <c r="M52" s="61">
        <f t="shared" si="14"/>
        <v>3</v>
      </c>
      <c r="N52" s="60">
        <f>VLOOKUP($A52,'Return Data'!$B$7:$R$2292,14,0)</f>
        <v>45.243600000000001</v>
      </c>
      <c r="O52" s="61">
        <f t="shared" si="15"/>
        <v>3</v>
      </c>
      <c r="P52" s="60">
        <f>VLOOKUP($A52,'Return Data'!$B$7:$R$2292,15,0)</f>
        <v>9.1588999999999992</v>
      </c>
      <c r="Q52" s="61">
        <f t="shared" si="17"/>
        <v>37</v>
      </c>
      <c r="R52" s="60">
        <f>VLOOKUP($A52,'Return Data'!$B$7:$R$2292,16,0)</f>
        <v>9.0859000000000005</v>
      </c>
      <c r="S52" s="62">
        <f t="shared" si="16"/>
        <v>53</v>
      </c>
    </row>
    <row r="53" spans="1:19" x14ac:dyDescent="0.3">
      <c r="A53" s="58" t="s">
        <v>212</v>
      </c>
      <c r="B53" s="59">
        <f>VLOOKUP($A53,'Return Data'!$B$7:$R$2292,3,0)</f>
        <v>45014</v>
      </c>
      <c r="C53" s="60">
        <f>VLOOKUP($A53,'Return Data'!$B$7:$R$2292,4,0)</f>
        <v>16.314800000000002</v>
      </c>
      <c r="D53" s="60">
        <f>VLOOKUP($A53,'Return Data'!$B$7:$R$2292,10,0)</f>
        <v>-2.3252999999999999</v>
      </c>
      <c r="E53" s="61">
        <f t="shared" si="10"/>
        <v>8</v>
      </c>
      <c r="F53" s="60">
        <f>VLOOKUP($A53,'Return Data'!$B$7:$R$2292,11,0)</f>
        <v>-3.2624</v>
      </c>
      <c r="G53" s="61">
        <f t="shared" si="11"/>
        <v>45</v>
      </c>
      <c r="H53" s="60">
        <f>VLOOKUP($A53,'Return Data'!$B$7:$R$2292,12,0)</f>
        <v>11.4764</v>
      </c>
      <c r="I53" s="61">
        <f t="shared" si="12"/>
        <v>19</v>
      </c>
      <c r="J53" s="60">
        <f>VLOOKUP($A53,'Return Data'!$B$7:$R$2292,13,0)</f>
        <v>1.8771</v>
      </c>
      <c r="K53" s="61">
        <f t="shared" si="13"/>
        <v>19</v>
      </c>
      <c r="L53" s="60">
        <f>VLOOKUP($A53,'Return Data'!$B$7:$R$2292,17,0)</f>
        <v>25.950399999999998</v>
      </c>
      <c r="M53" s="61">
        <f t="shared" si="14"/>
        <v>6</v>
      </c>
      <c r="N53" s="60">
        <f>VLOOKUP($A53,'Return Data'!$B$7:$R$2292,14,0)</f>
        <v>45.156999999999996</v>
      </c>
      <c r="O53" s="61">
        <f t="shared" si="15"/>
        <v>4</v>
      </c>
      <c r="P53" s="60">
        <f>VLOOKUP($A53,'Return Data'!$B$7:$R$2292,15,0)</f>
        <v>9.5221</v>
      </c>
      <c r="Q53" s="61">
        <f t="shared" si="17"/>
        <v>35</v>
      </c>
      <c r="R53" s="60">
        <f>VLOOKUP($A53,'Return Data'!$B$7:$R$2292,16,0)</f>
        <v>8.9110999999999994</v>
      </c>
      <c r="S53" s="62">
        <f t="shared" si="16"/>
        <v>54</v>
      </c>
    </row>
    <row r="54" spans="1:19" x14ac:dyDescent="0.3">
      <c r="A54" s="58" t="s">
        <v>213</v>
      </c>
      <c r="B54" s="59">
        <f>VLOOKUP($A54,'Return Data'!$B$7:$R$2292,3,0)</f>
        <v>45014</v>
      </c>
      <c r="C54" s="60">
        <f>VLOOKUP($A54,'Return Data'!$B$7:$R$2292,4,0)</f>
        <v>15.9466</v>
      </c>
      <c r="D54" s="60">
        <f>VLOOKUP($A54,'Return Data'!$B$7:$R$2292,10,0)</f>
        <v>-0.79749999999999999</v>
      </c>
      <c r="E54" s="61">
        <f t="shared" si="10"/>
        <v>3</v>
      </c>
      <c r="F54" s="60">
        <f>VLOOKUP($A54,'Return Data'!$B$7:$R$2292,11,0)</f>
        <v>-1.8647</v>
      </c>
      <c r="G54" s="61">
        <f t="shared" si="11"/>
        <v>37</v>
      </c>
      <c r="H54" s="60">
        <f>VLOOKUP($A54,'Return Data'!$B$7:$R$2292,12,0)</f>
        <v>13.402100000000001</v>
      </c>
      <c r="I54" s="61">
        <f t="shared" si="12"/>
        <v>8</v>
      </c>
      <c r="J54" s="60">
        <f>VLOOKUP($A54,'Return Data'!$B$7:$R$2292,13,0)</f>
        <v>4.4644000000000004</v>
      </c>
      <c r="K54" s="61">
        <f t="shared" si="13"/>
        <v>12</v>
      </c>
      <c r="L54" s="60">
        <f>VLOOKUP($A54,'Return Data'!$B$7:$R$2292,17,0)</f>
        <v>28.7788</v>
      </c>
      <c r="M54" s="61">
        <f t="shared" si="14"/>
        <v>1</v>
      </c>
      <c r="N54" s="60">
        <f>VLOOKUP($A54,'Return Data'!$B$7:$R$2292,14,0)</f>
        <v>47.524700000000003</v>
      </c>
      <c r="O54" s="61">
        <f t="shared" si="15"/>
        <v>2</v>
      </c>
      <c r="P54" s="60">
        <f>VLOOKUP($A54,'Return Data'!$B$7:$R$2292,15,0)</f>
        <v>9.92</v>
      </c>
      <c r="Q54" s="61">
        <f t="shared" si="17"/>
        <v>33</v>
      </c>
      <c r="R54" s="60">
        <f>VLOOKUP($A54,'Return Data'!$B$7:$R$2292,16,0)</f>
        <v>8.8528000000000002</v>
      </c>
      <c r="S54" s="62">
        <f t="shared" si="16"/>
        <v>55</v>
      </c>
    </row>
    <row r="55" spans="1:19" x14ac:dyDescent="0.3">
      <c r="A55" s="58" t="s">
        <v>214</v>
      </c>
      <c r="B55" s="59">
        <f>VLOOKUP($A55,'Return Data'!$B$7:$R$2292,3,0)</f>
        <v>45014</v>
      </c>
      <c r="C55" s="60">
        <f>VLOOKUP($A55,'Return Data'!$B$7:$R$2292,4,0)</f>
        <v>22.494399999999999</v>
      </c>
      <c r="D55" s="60">
        <f>VLOOKUP($A55,'Return Data'!$B$7:$R$2292,10,0)</f>
        <v>-5.6105999999999998</v>
      </c>
      <c r="E55" s="61">
        <f t="shared" si="10"/>
        <v>30</v>
      </c>
      <c r="F55" s="60">
        <f>VLOOKUP($A55,'Return Data'!$B$7:$R$2292,11,0)</f>
        <v>1.9368000000000001</v>
      </c>
      <c r="G55" s="61">
        <f t="shared" si="11"/>
        <v>9</v>
      </c>
      <c r="H55" s="60">
        <f>VLOOKUP($A55,'Return Data'!$B$7:$R$2292,12,0)</f>
        <v>10.744899999999999</v>
      </c>
      <c r="I55" s="61">
        <f t="shared" si="12"/>
        <v>23</v>
      </c>
      <c r="J55" s="60">
        <f>VLOOKUP($A55,'Return Data'!$B$7:$R$2292,13,0)</f>
        <v>2.9106000000000001</v>
      </c>
      <c r="K55" s="61">
        <f t="shared" si="13"/>
        <v>16</v>
      </c>
      <c r="L55" s="60">
        <f>VLOOKUP($A55,'Return Data'!$B$7:$R$2292,17,0)</f>
        <v>12.5867</v>
      </c>
      <c r="M55" s="61">
        <f t="shared" si="14"/>
        <v>23</v>
      </c>
      <c r="N55" s="60">
        <f>VLOOKUP($A55,'Return Data'!$B$7:$R$2292,14,0)</f>
        <v>30.354700000000001</v>
      </c>
      <c r="O55" s="61">
        <f t="shared" si="15"/>
        <v>21</v>
      </c>
      <c r="P55" s="60">
        <f>VLOOKUP($A55,'Return Data'!$B$7:$R$2292,15,0)</f>
        <v>11.507</v>
      </c>
      <c r="Q55" s="61">
        <f t="shared" si="17"/>
        <v>20</v>
      </c>
      <c r="R55" s="60">
        <f>VLOOKUP($A55,'Return Data'!$B$7:$R$2292,16,0)</f>
        <v>10.6456</v>
      </c>
      <c r="S55" s="62">
        <f t="shared" si="16"/>
        <v>50</v>
      </c>
    </row>
    <row r="56" spans="1:19" x14ac:dyDescent="0.3">
      <c r="A56" s="58" t="s">
        <v>215</v>
      </c>
      <c r="B56" s="59">
        <f>VLOOKUP($A56,'Return Data'!$B$7:$R$2292,3,0)</f>
        <v>45014</v>
      </c>
      <c r="C56" s="60">
        <f>VLOOKUP($A56,'Return Data'!$B$7:$R$2292,4,0)</f>
        <v>24.3872</v>
      </c>
      <c r="D56" s="60">
        <f>VLOOKUP($A56,'Return Data'!$B$7:$R$2292,10,0)</f>
        <v>-5.9066999999999998</v>
      </c>
      <c r="E56" s="61">
        <f t="shared" si="10"/>
        <v>35</v>
      </c>
      <c r="F56" s="60">
        <f>VLOOKUP($A56,'Return Data'!$B$7:$R$2292,11,0)</f>
        <v>1.7719</v>
      </c>
      <c r="G56" s="61">
        <f t="shared" si="11"/>
        <v>10</v>
      </c>
      <c r="H56" s="60">
        <f>VLOOKUP($A56,'Return Data'!$B$7:$R$2292,12,0)</f>
        <v>10.2216</v>
      </c>
      <c r="I56" s="61">
        <f t="shared" si="12"/>
        <v>24</v>
      </c>
      <c r="J56" s="60">
        <f>VLOOKUP($A56,'Return Data'!$B$7:$R$2292,13,0)</f>
        <v>2.4323999999999999</v>
      </c>
      <c r="K56" s="61">
        <f t="shared" si="13"/>
        <v>17</v>
      </c>
      <c r="L56" s="60">
        <f>VLOOKUP($A56,'Return Data'!$B$7:$R$2292,17,0)</f>
        <v>12.107900000000001</v>
      </c>
      <c r="M56" s="61">
        <f t="shared" si="14"/>
        <v>25</v>
      </c>
      <c r="N56" s="60">
        <f>VLOOKUP($A56,'Return Data'!$B$7:$R$2292,14,0)</f>
        <v>29.849299999999999</v>
      </c>
      <c r="O56" s="61">
        <f t="shared" si="15"/>
        <v>26</v>
      </c>
      <c r="P56" s="60">
        <f>VLOOKUP($A56,'Return Data'!$B$7:$R$2292,15,0)</f>
        <v>11.683299999999999</v>
      </c>
      <c r="Q56" s="61">
        <f t="shared" si="17"/>
        <v>18</v>
      </c>
      <c r="R56" s="60">
        <f>VLOOKUP($A56,'Return Data'!$B$7:$R$2292,16,0)</f>
        <v>13.5311</v>
      </c>
      <c r="S56" s="62">
        <f t="shared" si="16"/>
        <v>26</v>
      </c>
    </row>
    <row r="57" spans="1:19" x14ac:dyDescent="0.3">
      <c r="A57" s="58" t="s">
        <v>216</v>
      </c>
      <c r="B57" s="59">
        <f>VLOOKUP($A57,'Return Data'!$B$7:$R$2292,3,0)</f>
        <v>45014</v>
      </c>
      <c r="C57" s="60">
        <f>VLOOKUP($A57,'Return Data'!$B$7:$R$2292,4,0)</f>
        <v>16.6586</v>
      </c>
      <c r="D57" s="60">
        <f>VLOOKUP($A57,'Return Data'!$B$7:$R$2292,10,0)</f>
        <v>-0.79379999999999995</v>
      </c>
      <c r="E57" s="61">
        <f t="shared" si="10"/>
        <v>2</v>
      </c>
      <c r="F57" s="60">
        <f>VLOOKUP($A57,'Return Data'!$B$7:$R$2292,11,0)</f>
        <v>-1.9096</v>
      </c>
      <c r="G57" s="61">
        <f t="shared" si="11"/>
        <v>40</v>
      </c>
      <c r="H57" s="60">
        <f>VLOOKUP($A57,'Return Data'!$B$7:$R$2292,12,0)</f>
        <v>13.576499999999999</v>
      </c>
      <c r="I57" s="61">
        <f t="shared" si="12"/>
        <v>5</v>
      </c>
      <c r="J57" s="60">
        <f>VLOOKUP($A57,'Return Data'!$B$7:$R$2292,13,0)</f>
        <v>6.8578000000000001</v>
      </c>
      <c r="K57" s="61">
        <f t="shared" si="13"/>
        <v>5</v>
      </c>
      <c r="L57" s="60">
        <f>VLOOKUP($A57,'Return Data'!$B$7:$R$2292,17,0)</f>
        <v>27.601700000000001</v>
      </c>
      <c r="M57" s="61">
        <f t="shared" si="14"/>
        <v>2</v>
      </c>
      <c r="N57" s="60">
        <f>VLOOKUP($A57,'Return Data'!$B$7:$R$2292,14,0)</f>
        <v>44.561900000000001</v>
      </c>
      <c r="O57" s="61">
        <f t="shared" si="15"/>
        <v>5</v>
      </c>
      <c r="P57" s="60"/>
      <c r="Q57" s="61"/>
      <c r="R57" s="60">
        <f>VLOOKUP($A57,'Return Data'!$B$7:$R$2292,16,0)</f>
        <v>10.733499999999999</v>
      </c>
      <c r="S57" s="62">
        <f t="shared" si="16"/>
        <v>49</v>
      </c>
    </row>
    <row r="58" spans="1:19" x14ac:dyDescent="0.3">
      <c r="A58" s="58" t="s">
        <v>217</v>
      </c>
      <c r="B58" s="59">
        <f>VLOOKUP($A58,'Return Data'!$B$7:$R$2292,3,0)</f>
        <v>45014</v>
      </c>
      <c r="C58" s="60">
        <f>VLOOKUP($A58,'Return Data'!$B$7:$R$2292,4,0)</f>
        <v>19.007899999999999</v>
      </c>
      <c r="D58" s="60">
        <f>VLOOKUP($A58,'Return Data'!$B$7:$R$2292,10,0)</f>
        <v>-0.51549999999999996</v>
      </c>
      <c r="E58" s="61">
        <f t="shared" si="10"/>
        <v>1</v>
      </c>
      <c r="F58" s="60">
        <f>VLOOKUP($A58,'Return Data'!$B$7:$R$2292,11,0)</f>
        <v>-1.8714</v>
      </c>
      <c r="G58" s="61">
        <f t="shared" si="11"/>
        <v>39</v>
      </c>
      <c r="H58" s="60">
        <f>VLOOKUP($A58,'Return Data'!$B$7:$R$2292,12,0)</f>
        <v>13.536300000000001</v>
      </c>
      <c r="I58" s="61">
        <f t="shared" si="12"/>
        <v>6</v>
      </c>
      <c r="J58" s="60">
        <f>VLOOKUP($A58,'Return Data'!$B$7:$R$2292,13,0)</f>
        <v>6.5076999999999998</v>
      </c>
      <c r="K58" s="61">
        <f t="shared" si="13"/>
        <v>6</v>
      </c>
      <c r="L58" s="60">
        <f>VLOOKUP($A58,'Return Data'!$B$7:$R$2292,17,0)</f>
        <v>26.7758</v>
      </c>
      <c r="M58" s="61">
        <f t="shared" si="14"/>
        <v>5</v>
      </c>
      <c r="N58" s="60">
        <f>VLOOKUP($A58,'Return Data'!$B$7:$R$2292,14,0)</f>
        <v>43.634599999999999</v>
      </c>
      <c r="O58" s="61">
        <f t="shared" si="15"/>
        <v>7</v>
      </c>
      <c r="P58" s="60"/>
      <c r="Q58" s="61"/>
      <c r="R58" s="60">
        <f>VLOOKUP($A58,'Return Data'!$B$7:$R$2292,16,0)</f>
        <v>14.476000000000001</v>
      </c>
      <c r="S58" s="62">
        <f t="shared" si="16"/>
        <v>18</v>
      </c>
    </row>
    <row r="59" spans="1:19" x14ac:dyDescent="0.3">
      <c r="A59" s="58" t="s">
        <v>1780</v>
      </c>
      <c r="B59" s="59">
        <f>VLOOKUP($A59,'Return Data'!$B$7:$R$2292,3,0)</f>
        <v>45014</v>
      </c>
      <c r="C59" s="60">
        <f>VLOOKUP($A59,'Return Data'!$B$7:$R$2292,4,0)</f>
        <v>337.64490000000001</v>
      </c>
      <c r="D59" s="60">
        <f>VLOOKUP($A59,'Return Data'!$B$7:$R$2292,10,0)</f>
        <v>-6.1919000000000004</v>
      </c>
      <c r="E59" s="61">
        <f t="shared" si="10"/>
        <v>40</v>
      </c>
      <c r="F59" s="60">
        <f>VLOOKUP($A59,'Return Data'!$B$7:$R$2292,11,0)</f>
        <v>-1.8010999999999999</v>
      </c>
      <c r="G59" s="61">
        <f t="shared" si="11"/>
        <v>36</v>
      </c>
      <c r="H59" s="60">
        <f>VLOOKUP($A59,'Return Data'!$B$7:$R$2292,12,0)</f>
        <v>7.4683999999999999</v>
      </c>
      <c r="I59" s="61">
        <f t="shared" si="12"/>
        <v>41</v>
      </c>
      <c r="J59" s="60">
        <f>VLOOKUP($A59,'Return Data'!$B$7:$R$2292,13,0)</f>
        <v>-9.1000000000000004E-3</v>
      </c>
      <c r="K59" s="61">
        <f t="shared" si="13"/>
        <v>36</v>
      </c>
      <c r="L59" s="60">
        <f>VLOOKUP($A59,'Return Data'!$B$7:$R$2292,17,0)</f>
        <v>11.7515</v>
      </c>
      <c r="M59" s="61">
        <f t="shared" si="14"/>
        <v>30</v>
      </c>
      <c r="N59" s="60">
        <f>VLOOKUP($A59,'Return Data'!$B$7:$R$2292,14,0)</f>
        <v>28.675599999999999</v>
      </c>
      <c r="O59" s="61">
        <f t="shared" si="15"/>
        <v>31</v>
      </c>
      <c r="P59" s="60">
        <f>VLOOKUP($A59,'Return Data'!$B$7:$R$2292,15,0)</f>
        <v>9.9907000000000004</v>
      </c>
      <c r="Q59" s="61">
        <f>RANK(P59,P$8:P$63,0)</f>
        <v>32</v>
      </c>
      <c r="R59" s="60">
        <f>VLOOKUP($A59,'Return Data'!$B$7:$R$2292,16,0)</f>
        <v>14.323499999999999</v>
      </c>
      <c r="S59" s="62">
        <f t="shared" si="16"/>
        <v>19</v>
      </c>
    </row>
    <row r="60" spans="1:19" x14ac:dyDescent="0.3">
      <c r="A60" s="58" t="s">
        <v>218</v>
      </c>
      <c r="B60" s="59">
        <f>VLOOKUP($A60,'Return Data'!$B$7:$R$2292,3,0)</f>
        <v>45014</v>
      </c>
      <c r="C60" s="60">
        <f>VLOOKUP($A60,'Return Data'!$B$7:$R$2292,4,0)</f>
        <v>30.874199999999998</v>
      </c>
      <c r="D60" s="60">
        <f>VLOOKUP($A60,'Return Data'!$B$7:$R$2292,10,0)</f>
        <v>-6.6675000000000004</v>
      </c>
      <c r="E60" s="61">
        <f t="shared" si="10"/>
        <v>43</v>
      </c>
      <c r="F60" s="60">
        <f>VLOOKUP($A60,'Return Data'!$B$7:$R$2292,11,0)</f>
        <v>0.19339999999999999</v>
      </c>
      <c r="G60" s="61">
        <f t="shared" si="11"/>
        <v>25</v>
      </c>
      <c r="H60" s="60">
        <f>VLOOKUP($A60,'Return Data'!$B$7:$R$2292,12,0)</f>
        <v>10.077500000000001</v>
      </c>
      <c r="I60" s="61">
        <f t="shared" si="12"/>
        <v>25</v>
      </c>
      <c r="J60" s="60">
        <f>VLOOKUP($A60,'Return Data'!$B$7:$R$2292,13,0)</f>
        <v>0.33019999999999999</v>
      </c>
      <c r="K60" s="61">
        <f t="shared" si="13"/>
        <v>31</v>
      </c>
      <c r="L60" s="60">
        <f>VLOOKUP($A60,'Return Data'!$B$7:$R$2292,17,0)</f>
        <v>11.1988</v>
      </c>
      <c r="M60" s="61">
        <f t="shared" si="14"/>
        <v>32</v>
      </c>
      <c r="N60" s="60">
        <f>VLOOKUP($A60,'Return Data'!$B$7:$R$2292,14,0)</f>
        <v>27.280100000000001</v>
      </c>
      <c r="O60" s="61">
        <f t="shared" si="15"/>
        <v>38</v>
      </c>
      <c r="P60" s="60">
        <f>VLOOKUP($A60,'Return Data'!$B$7:$R$2292,15,0)</f>
        <v>11.8721</v>
      </c>
      <c r="Q60" s="61">
        <f>RANK(P60,P$8:P$63,0)</f>
        <v>17</v>
      </c>
      <c r="R60" s="60">
        <f>VLOOKUP($A60,'Return Data'!$B$7:$R$2292,16,0)</f>
        <v>14.248699999999999</v>
      </c>
      <c r="S60" s="62">
        <f t="shared" si="16"/>
        <v>20</v>
      </c>
    </row>
    <row r="61" spans="1:19" x14ac:dyDescent="0.3">
      <c r="A61" s="58" t="s">
        <v>219</v>
      </c>
      <c r="B61" s="59">
        <f>VLOOKUP($A61,'Return Data'!$B$7:$R$2292,3,0)</f>
        <v>45014</v>
      </c>
      <c r="C61" s="60">
        <f>VLOOKUP($A61,'Return Data'!$B$7:$R$2292,4,0)</f>
        <v>125.43</v>
      </c>
      <c r="D61" s="60">
        <f>VLOOKUP($A61,'Return Data'!$B$7:$R$2292,10,0)</f>
        <v>-1.1194</v>
      </c>
      <c r="E61" s="61">
        <f t="shared" si="10"/>
        <v>4</v>
      </c>
      <c r="F61" s="60">
        <f>VLOOKUP($A61,'Return Data'!$B$7:$R$2292,11,0)</f>
        <v>5.4477000000000002</v>
      </c>
      <c r="G61" s="61">
        <f t="shared" si="11"/>
        <v>1</v>
      </c>
      <c r="H61" s="60">
        <f>VLOOKUP($A61,'Return Data'!$B$7:$R$2292,12,0)</f>
        <v>14.2142</v>
      </c>
      <c r="I61" s="61">
        <f t="shared" si="12"/>
        <v>2</v>
      </c>
      <c r="J61" s="60">
        <f>VLOOKUP($A61,'Return Data'!$B$7:$R$2292,13,0)</f>
        <v>5.6253000000000002</v>
      </c>
      <c r="K61" s="61">
        <f t="shared" si="13"/>
        <v>9</v>
      </c>
      <c r="L61" s="60">
        <f>VLOOKUP($A61,'Return Data'!$B$7:$R$2292,17,0)</f>
        <v>12.088800000000001</v>
      </c>
      <c r="M61" s="61">
        <f t="shared" si="14"/>
        <v>26</v>
      </c>
      <c r="N61" s="60">
        <f>VLOOKUP($A61,'Return Data'!$B$7:$R$2292,14,0)</f>
        <v>25.261600000000001</v>
      </c>
      <c r="O61" s="61">
        <f t="shared" si="15"/>
        <v>45</v>
      </c>
      <c r="P61" s="60">
        <f>VLOOKUP($A61,'Return Data'!$B$7:$R$2292,15,0)</f>
        <v>10.1165</v>
      </c>
      <c r="Q61" s="61">
        <f>RANK(P61,P$8:P$63,0)</f>
        <v>30</v>
      </c>
      <c r="R61" s="60">
        <f>VLOOKUP($A61,'Return Data'!$B$7:$R$2292,16,0)</f>
        <v>12.1668</v>
      </c>
      <c r="S61" s="62">
        <f t="shared" si="16"/>
        <v>40</v>
      </c>
    </row>
    <row r="62" spans="1:19" x14ac:dyDescent="0.3">
      <c r="A62" s="58" t="s">
        <v>220</v>
      </c>
      <c r="B62" s="59">
        <f>VLOOKUP($A62,'Return Data'!$B$7:$R$2292,3,0)</f>
        <v>45014</v>
      </c>
      <c r="C62" s="60">
        <f>VLOOKUP($A62,'Return Data'!$B$7:$R$2292,4,0)</f>
        <v>43.13</v>
      </c>
      <c r="D62" s="60">
        <f>VLOOKUP($A62,'Return Data'!$B$7:$R$2292,10,0)</f>
        <v>-5.9528999999999996</v>
      </c>
      <c r="E62" s="61">
        <f t="shared" si="10"/>
        <v>36</v>
      </c>
      <c r="F62" s="60">
        <f>VLOOKUP($A62,'Return Data'!$B$7:$R$2292,11,0)</f>
        <v>-1.3043</v>
      </c>
      <c r="G62" s="61">
        <f t="shared" si="11"/>
        <v>30</v>
      </c>
      <c r="H62" s="60">
        <f>VLOOKUP($A62,'Return Data'!$B$7:$R$2292,12,0)</f>
        <v>8.8316999999999997</v>
      </c>
      <c r="I62" s="61">
        <f t="shared" si="12"/>
        <v>34</v>
      </c>
      <c r="J62" s="60">
        <f>VLOOKUP($A62,'Return Data'!$B$7:$R$2292,13,0)</f>
        <v>0.67689999999999995</v>
      </c>
      <c r="K62" s="61">
        <f t="shared" si="13"/>
        <v>26</v>
      </c>
      <c r="L62" s="60">
        <f>VLOOKUP($A62,'Return Data'!$B$7:$R$2292,17,0)</f>
        <v>11.9367</v>
      </c>
      <c r="M62" s="61">
        <f t="shared" si="14"/>
        <v>27</v>
      </c>
      <c r="N62" s="60">
        <f>VLOOKUP($A62,'Return Data'!$B$7:$R$2292,14,0)</f>
        <v>29.0501</v>
      </c>
      <c r="O62" s="61">
        <f t="shared" si="15"/>
        <v>29</v>
      </c>
      <c r="P62" s="60">
        <f>VLOOKUP($A62,'Return Data'!$B$7:$R$2292,15,0)</f>
        <v>12.7446</v>
      </c>
      <c r="Q62" s="61">
        <f>RANK(P62,P$8:P$63,0)</f>
        <v>14</v>
      </c>
      <c r="R62" s="60">
        <f>VLOOKUP($A62,'Return Data'!$B$7:$R$2292,16,0)</f>
        <v>12.3109</v>
      </c>
      <c r="S62" s="62">
        <f t="shared" si="16"/>
        <v>39</v>
      </c>
    </row>
    <row r="63" spans="1:19" x14ac:dyDescent="0.3">
      <c r="A63" s="58" t="s">
        <v>226</v>
      </c>
      <c r="B63" s="59">
        <f>VLOOKUP($A63,'Return Data'!$B$7:$R$2292,3,0)</f>
        <v>45014</v>
      </c>
      <c r="C63" s="60">
        <f>VLOOKUP($A63,'Return Data'!$B$7:$R$2292,4,0)</f>
        <v>144.68209999999999</v>
      </c>
      <c r="D63" s="60">
        <f>VLOOKUP($A63,'Return Data'!$B$7:$R$2292,10,0)</f>
        <v>-7.0523999999999996</v>
      </c>
      <c r="E63" s="61">
        <f t="shared" si="10"/>
        <v>49</v>
      </c>
      <c r="F63" s="60">
        <f>VLOOKUP($A63,'Return Data'!$B$7:$R$2292,11,0)</f>
        <v>-4.7401</v>
      </c>
      <c r="G63" s="61">
        <f t="shared" si="11"/>
        <v>50</v>
      </c>
      <c r="H63" s="60">
        <f>VLOOKUP($A63,'Return Data'!$B$7:$R$2292,12,0)</f>
        <v>5.6345000000000001</v>
      </c>
      <c r="I63" s="61">
        <f t="shared" si="12"/>
        <v>52</v>
      </c>
      <c r="J63" s="60">
        <f>VLOOKUP($A63,'Return Data'!$B$7:$R$2292,13,0)</f>
        <v>-4.1223999999999998</v>
      </c>
      <c r="K63" s="61">
        <f t="shared" si="13"/>
        <v>51</v>
      </c>
      <c r="L63" s="60">
        <f>VLOOKUP($A63,'Return Data'!$B$7:$R$2292,17,0)</f>
        <v>7.5176999999999996</v>
      </c>
      <c r="M63" s="61">
        <f t="shared" si="14"/>
        <v>50</v>
      </c>
      <c r="N63" s="60">
        <f>VLOOKUP($A63,'Return Data'!$B$7:$R$2292,14,0)</f>
        <v>25.901700000000002</v>
      </c>
      <c r="O63" s="61">
        <f t="shared" si="15"/>
        <v>43</v>
      </c>
      <c r="P63" s="60">
        <f>VLOOKUP($A63,'Return Data'!$B$7:$R$2292,15,0)</f>
        <v>10.753</v>
      </c>
      <c r="Q63" s="61">
        <f>RANK(P63,P$8:P$63,0)</f>
        <v>23</v>
      </c>
      <c r="R63" s="60">
        <f>VLOOKUP($A63,'Return Data'!$B$7:$R$2292,16,0)</f>
        <v>12.712</v>
      </c>
      <c r="S63" s="62">
        <f t="shared" si="16"/>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-5.0251124999999996</v>
      </c>
      <c r="E65" s="69"/>
      <c r="F65" s="70">
        <f>AVERAGE(F8:F63)</f>
        <v>-0.81184821428571396</v>
      </c>
      <c r="G65" s="69"/>
      <c r="H65" s="70">
        <f>AVERAGE(H8:H63)</f>
        <v>9.6296714285714256</v>
      </c>
      <c r="I65" s="69"/>
      <c r="J65" s="70">
        <f>AVERAGE(J8:J63)</f>
        <v>0.87403750000000002</v>
      </c>
      <c r="K65" s="69"/>
      <c r="L65" s="70">
        <f>AVERAGE(L8:L63)</f>
        <v>13.071041071428569</v>
      </c>
      <c r="M65" s="69"/>
      <c r="N65" s="70">
        <f>AVERAGE(N8:N63)</f>
        <v>30.44894107142856</v>
      </c>
      <c r="O65" s="69"/>
      <c r="P65" s="70">
        <f>AVERAGE(P8:P63)</f>
        <v>11.419638297872343</v>
      </c>
      <c r="Q65" s="69"/>
      <c r="R65" s="70">
        <f>AVERAGE(R8:R63)</f>
        <v>13.655049999999997</v>
      </c>
      <c r="S65" s="71"/>
    </row>
    <row r="66" spans="1:19" x14ac:dyDescent="0.3">
      <c r="A66" s="68" t="s">
        <v>28</v>
      </c>
      <c r="B66" s="69"/>
      <c r="C66" s="69"/>
      <c r="D66" s="70">
        <f>MIN(D8:D63)</f>
        <v>-9.7111999999999998</v>
      </c>
      <c r="E66" s="69"/>
      <c r="F66" s="70">
        <f>MIN(F8:F63)</f>
        <v>-7.5091999999999999</v>
      </c>
      <c r="G66" s="69"/>
      <c r="H66" s="70">
        <f>MIN(H8:H63)</f>
        <v>2.9519000000000002</v>
      </c>
      <c r="I66" s="69"/>
      <c r="J66" s="70">
        <f>MIN(J8:J63)</f>
        <v>-10.632</v>
      </c>
      <c r="K66" s="69"/>
      <c r="L66" s="70">
        <f>MIN(L8:L63)</f>
        <v>-0.1091</v>
      </c>
      <c r="M66" s="69"/>
      <c r="N66" s="70">
        <f>MIN(N8:N63)</f>
        <v>15.519399999999999</v>
      </c>
      <c r="O66" s="69"/>
      <c r="P66" s="70">
        <f>MIN(P8:P63)</f>
        <v>4.5006000000000004</v>
      </c>
      <c r="Q66" s="69"/>
      <c r="R66" s="70">
        <f>MIN(R8:R63)</f>
        <v>6.6451000000000002</v>
      </c>
      <c r="S66" s="71"/>
    </row>
    <row r="67" spans="1:19" ht="15" thickBot="1" x14ac:dyDescent="0.35">
      <c r="A67" s="72" t="s">
        <v>29</v>
      </c>
      <c r="B67" s="73"/>
      <c r="C67" s="73"/>
      <c r="D67" s="74">
        <f>MAX(D8:D63)</f>
        <v>-0.51549999999999996</v>
      </c>
      <c r="E67" s="73"/>
      <c r="F67" s="74">
        <f>MAX(F8:F63)</f>
        <v>5.4477000000000002</v>
      </c>
      <c r="G67" s="73"/>
      <c r="H67" s="74">
        <f>MAX(H8:H63)</f>
        <v>16.8139</v>
      </c>
      <c r="I67" s="73"/>
      <c r="J67" s="74">
        <f>MAX(J8:J63)</f>
        <v>8.4638000000000009</v>
      </c>
      <c r="K67" s="73"/>
      <c r="L67" s="74">
        <f>MAX(L8:L63)</f>
        <v>28.7788</v>
      </c>
      <c r="M67" s="73"/>
      <c r="N67" s="74">
        <f>MAX(N8:N63)</f>
        <v>51.758600000000001</v>
      </c>
      <c r="O67" s="73"/>
      <c r="P67" s="74">
        <f>MAX(P8:P63)</f>
        <v>22.047899999999998</v>
      </c>
      <c r="Q67" s="73"/>
      <c r="R67" s="74">
        <f>MAX(R8:R63)</f>
        <v>22.115500000000001</v>
      </c>
      <c r="S67" s="75"/>
    </row>
    <row r="68" spans="1:19" x14ac:dyDescent="0.3">
      <c r="A68" s="99" t="s">
        <v>428</v>
      </c>
    </row>
    <row r="69" spans="1:19" x14ac:dyDescent="0.3">
      <c r="A69" s="14" t="s">
        <v>340</v>
      </c>
    </row>
  </sheetData>
  <sheetProtection algorithmName="SHA-512" hashValue="fAMbdOMnaXz18rOKdnW+LrSDaALZe9W7HdFvnSM2s72C2KaUyzXLfP1gVr8B0ar1RdTlekaubZjsUELmZODQ/Q==" saltValue="g8wafJ9fhrWERehUovX/E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45014</v>
      </c>
      <c r="C8" s="60">
        <f>VLOOKUP($A8,'Return Data'!$B$7:$R$2292,4,0)</f>
        <v>45.92</v>
      </c>
      <c r="D8" s="60">
        <f>VLOOKUP($A8,'Return Data'!$B$7:$R$2292,10,0)</f>
        <v>-8.3981999999999992</v>
      </c>
      <c r="E8" s="61">
        <f t="shared" ref="E8:E39" si="0">RANK(D8,D$8:D$64,0)</f>
        <v>56</v>
      </c>
      <c r="F8" s="60">
        <f>VLOOKUP($A8,'Return Data'!$B$7:$R$2292,11,0)</f>
        <v>-3.4279999999999999</v>
      </c>
      <c r="G8" s="61">
        <f t="shared" ref="G8:G39" si="1">RANK(F8,F$8:F$64,0)</f>
        <v>45</v>
      </c>
      <c r="H8" s="60">
        <f>VLOOKUP($A8,'Return Data'!$B$7:$R$2292,12,0)</f>
        <v>2.7292999999999998</v>
      </c>
      <c r="I8" s="61">
        <f t="shared" ref="I8:I39" si="2">RANK(H8,H$8:H$64,0)</f>
        <v>56</v>
      </c>
      <c r="J8" s="60">
        <f>VLOOKUP($A8,'Return Data'!$B$7:$R$2292,13,0)</f>
        <v>-5.3586</v>
      </c>
      <c r="K8" s="61">
        <f t="shared" ref="K8:K39" si="3">RANK(J8,J$8:J$64,0)</f>
        <v>54</v>
      </c>
      <c r="L8" s="60">
        <f>VLOOKUP($A8,'Return Data'!$B$7:$R$2292,17,0)</f>
        <v>-0.68689999999999996</v>
      </c>
      <c r="M8" s="61">
        <f t="shared" ref="M8:M39" si="4">RANK(L8,L$8:L$64,0)</f>
        <v>57</v>
      </c>
      <c r="N8" s="60">
        <f>VLOOKUP($A8,'Return Data'!$B$7:$R$2292,14,0)</f>
        <v>14.823</v>
      </c>
      <c r="O8" s="61">
        <f t="shared" ref="O8:O39" si="5">RANK(N8,N$8:N$64,0)</f>
        <v>57</v>
      </c>
      <c r="P8" s="60">
        <f>VLOOKUP($A8,'Return Data'!$B$7:$R$2292,15,0)</f>
        <v>3.7783000000000002</v>
      </c>
      <c r="Q8" s="61">
        <f>RANK(P8,P$8:P$64,0)</f>
        <v>48</v>
      </c>
      <c r="R8" s="60">
        <f>VLOOKUP($A8,'Return Data'!$B$7:$R$2292,16,0)</f>
        <v>9.6809999999999992</v>
      </c>
      <c r="S8" s="62">
        <f t="shared" ref="S8:S39" si="6">RANK(R8,R$8:R$64,0)</f>
        <v>45</v>
      </c>
    </row>
    <row r="9" spans="1:20" x14ac:dyDescent="0.3">
      <c r="A9" s="58" t="s">
        <v>267</v>
      </c>
      <c r="B9" s="59">
        <f>VLOOKUP($A9,'Return Data'!$B$7:$R$2292,3,0)</f>
        <v>45014</v>
      </c>
      <c r="C9" s="60">
        <f>VLOOKUP($A9,'Return Data'!$B$7:$R$2292,4,0)</f>
        <v>37.909999999999997</v>
      </c>
      <c r="D9" s="60">
        <f>VLOOKUP($A9,'Return Data'!$B$7:$R$2292,10,0)</f>
        <v>-8.0969999999999995</v>
      </c>
      <c r="E9" s="61">
        <f t="shared" si="0"/>
        <v>55</v>
      </c>
      <c r="F9" s="60">
        <f>VLOOKUP($A9,'Return Data'!$B$7:$R$2292,11,0)</f>
        <v>-3.7328999999999999</v>
      </c>
      <c r="G9" s="61">
        <f t="shared" si="1"/>
        <v>47</v>
      </c>
      <c r="H9" s="60">
        <f>VLOOKUP($A9,'Return Data'!$B$7:$R$2292,12,0)</f>
        <v>3.0442999999999998</v>
      </c>
      <c r="I9" s="61">
        <f t="shared" si="2"/>
        <v>55</v>
      </c>
      <c r="J9" s="60">
        <f>VLOOKUP($A9,'Return Data'!$B$7:$R$2292,13,0)</f>
        <v>-4.4607000000000001</v>
      </c>
      <c r="K9" s="61">
        <f t="shared" si="3"/>
        <v>51</v>
      </c>
      <c r="L9" s="60">
        <f>VLOOKUP($A9,'Return Data'!$B$7:$R$2292,17,0)</f>
        <v>-0.11799999999999999</v>
      </c>
      <c r="M9" s="61">
        <f t="shared" si="4"/>
        <v>55</v>
      </c>
      <c r="N9" s="60">
        <f>VLOOKUP($A9,'Return Data'!$B$7:$R$2292,14,0)</f>
        <v>15.3048</v>
      </c>
      <c r="O9" s="61">
        <f t="shared" si="5"/>
        <v>55</v>
      </c>
      <c r="P9" s="60">
        <f>VLOOKUP($A9,'Return Data'!$B$7:$R$2292,15,0)</f>
        <v>4.4339000000000004</v>
      </c>
      <c r="Q9" s="61">
        <f>RANK(P9,P$8:P$64,0)</f>
        <v>47</v>
      </c>
      <c r="R9" s="60">
        <f>VLOOKUP($A9,'Return Data'!$B$7:$R$2292,16,0)</f>
        <v>9.3396000000000008</v>
      </c>
      <c r="S9" s="62">
        <f t="shared" si="6"/>
        <v>50</v>
      </c>
    </row>
    <row r="10" spans="1:20" x14ac:dyDescent="0.3">
      <c r="A10" s="58" t="s">
        <v>268</v>
      </c>
      <c r="B10" s="59">
        <f>VLOOKUP($A10,'Return Data'!$B$7:$R$2292,3,0)</f>
        <v>45014</v>
      </c>
      <c r="C10" s="60">
        <f>VLOOKUP($A10,'Return Data'!$B$7:$R$2292,4,0)</f>
        <v>60.104399999999998</v>
      </c>
      <c r="D10" s="60">
        <f>VLOOKUP($A10,'Return Data'!$B$7:$R$2292,10,0)</f>
        <v>-7.9218000000000002</v>
      </c>
      <c r="E10" s="61">
        <f t="shared" si="0"/>
        <v>54</v>
      </c>
      <c r="F10" s="60">
        <f>VLOOKUP($A10,'Return Data'!$B$7:$R$2292,11,0)</f>
        <v>-7.8764000000000003</v>
      </c>
      <c r="G10" s="61">
        <f t="shared" si="1"/>
        <v>57</v>
      </c>
      <c r="H10" s="60">
        <f>VLOOKUP($A10,'Return Data'!$B$7:$R$2292,12,0)</f>
        <v>2.3311000000000002</v>
      </c>
      <c r="I10" s="61">
        <f t="shared" si="2"/>
        <v>57</v>
      </c>
      <c r="J10" s="60">
        <f>VLOOKUP($A10,'Return Data'!$B$7:$R$2292,13,0)</f>
        <v>-11.357100000000001</v>
      </c>
      <c r="K10" s="61">
        <f t="shared" si="3"/>
        <v>57</v>
      </c>
      <c r="L10" s="60">
        <f>VLOOKUP($A10,'Return Data'!$B$7:$R$2292,17,0)</f>
        <v>-0.12870000000000001</v>
      </c>
      <c r="M10" s="61">
        <f t="shared" si="4"/>
        <v>56</v>
      </c>
      <c r="N10" s="60">
        <f>VLOOKUP($A10,'Return Data'!$B$7:$R$2292,14,0)</f>
        <v>15.246700000000001</v>
      </c>
      <c r="O10" s="61">
        <f t="shared" si="5"/>
        <v>56</v>
      </c>
      <c r="P10" s="60">
        <f>VLOOKUP($A10,'Return Data'!$B$7:$R$2292,15,0)</f>
        <v>8.3005999999999993</v>
      </c>
      <c r="Q10" s="61">
        <f>RANK(P10,P$8:P$64,0)</f>
        <v>38</v>
      </c>
      <c r="R10" s="60">
        <f>VLOOKUP($A10,'Return Data'!$B$7:$R$2292,16,0)</f>
        <v>14.489100000000001</v>
      </c>
      <c r="S10" s="62">
        <f t="shared" si="6"/>
        <v>18</v>
      </c>
    </row>
    <row r="11" spans="1:20" x14ac:dyDescent="0.3">
      <c r="A11" s="58" t="s">
        <v>2037</v>
      </c>
      <c r="B11" s="59">
        <f>VLOOKUP($A11,'Return Data'!$B$7:$R$2292,3,0)</f>
        <v>45014</v>
      </c>
      <c r="C11" s="60">
        <f>VLOOKUP($A11,'Return Data'!$B$7:$R$2292,4,0)</f>
        <v>97.248999999999995</v>
      </c>
      <c r="D11" s="60">
        <f>VLOOKUP($A11,'Return Data'!$B$7:$R$2292,10,0)</f>
        <v>-4.3239000000000001</v>
      </c>
      <c r="E11" s="61">
        <f t="shared" si="0"/>
        <v>16</v>
      </c>
      <c r="F11" s="60">
        <f>VLOOKUP($A11,'Return Data'!$B$7:$R$2292,11,0)</f>
        <v>1.0946</v>
      </c>
      <c r="G11" s="61">
        <f t="shared" si="1"/>
        <v>11</v>
      </c>
      <c r="H11" s="60">
        <f>VLOOKUP($A11,'Return Data'!$B$7:$R$2292,12,0)</f>
        <v>10.585599999999999</v>
      </c>
      <c r="I11" s="61">
        <f t="shared" si="2"/>
        <v>18</v>
      </c>
      <c r="J11" s="60">
        <f>VLOOKUP($A11,'Return Data'!$B$7:$R$2292,13,0)</f>
        <v>7.0999999999999994E-2</v>
      </c>
      <c r="K11" s="61">
        <f t="shared" si="3"/>
        <v>23</v>
      </c>
      <c r="L11" s="60">
        <f>VLOOKUP($A11,'Return Data'!$B$7:$R$2292,17,0)</f>
        <v>14.8986</v>
      </c>
      <c r="M11" s="61">
        <f t="shared" si="4"/>
        <v>15</v>
      </c>
      <c r="N11" s="60">
        <f>VLOOKUP($A11,'Return Data'!$B$7:$R$2292,14,0)</f>
        <v>37.676699999999997</v>
      </c>
      <c r="O11" s="61">
        <f t="shared" si="5"/>
        <v>9</v>
      </c>
      <c r="P11" s="60">
        <f>VLOOKUP($A11,'Return Data'!$B$7:$R$2292,15,0)</f>
        <v>11.522500000000001</v>
      </c>
      <c r="Q11" s="61">
        <f>RANK(P11,P$8:P$64,0)</f>
        <v>15</v>
      </c>
      <c r="R11" s="60">
        <f>VLOOKUP($A11,'Return Data'!$B$7:$R$2292,16,0)</f>
        <v>17.290299999999998</v>
      </c>
      <c r="S11" s="62">
        <f t="shared" si="6"/>
        <v>9</v>
      </c>
    </row>
    <row r="12" spans="1:20" x14ac:dyDescent="0.3">
      <c r="A12" s="58" t="s">
        <v>1891</v>
      </c>
      <c r="B12" s="59">
        <f>VLOOKUP($A12,'Return Data'!$B$7:$R$2292,3,0)</f>
        <v>45014</v>
      </c>
      <c r="C12" s="60">
        <f>VLOOKUP($A12,'Return Data'!$B$7:$R$2292,4,0)</f>
        <v>15.6</v>
      </c>
      <c r="D12" s="60">
        <f>VLOOKUP($A12,'Return Data'!$B$7:$R$2292,10,0)</f>
        <v>-7.4184000000000001</v>
      </c>
      <c r="E12" s="61">
        <f t="shared" si="0"/>
        <v>52</v>
      </c>
      <c r="F12" s="60">
        <f>VLOOKUP($A12,'Return Data'!$B$7:$R$2292,11,0)</f>
        <v>-7.1429</v>
      </c>
      <c r="G12" s="61">
        <f t="shared" si="1"/>
        <v>56</v>
      </c>
      <c r="H12" s="60">
        <f>VLOOKUP($A12,'Return Data'!$B$7:$R$2292,12,0)</f>
        <v>5.7626999999999997</v>
      </c>
      <c r="I12" s="61">
        <f t="shared" si="2"/>
        <v>48</v>
      </c>
      <c r="J12" s="60">
        <f>VLOOKUP($A12,'Return Data'!$B$7:$R$2292,13,0)</f>
        <v>-4.6455000000000002</v>
      </c>
      <c r="K12" s="61">
        <f t="shared" si="3"/>
        <v>52</v>
      </c>
      <c r="L12" s="60">
        <f>VLOOKUP($A12,'Return Data'!$B$7:$R$2292,17,0)</f>
        <v>9.8831000000000007</v>
      </c>
      <c r="M12" s="61">
        <f t="shared" si="4"/>
        <v>33</v>
      </c>
      <c r="N12" s="60">
        <f>VLOOKUP($A12,'Return Data'!$B$7:$R$2292,14,0)</f>
        <v>28.337800000000001</v>
      </c>
      <c r="O12" s="61">
        <f t="shared" si="5"/>
        <v>26</v>
      </c>
      <c r="P12" s="60">
        <f>VLOOKUP($A12,'Return Data'!$B$7:$R$2292,15,0)</f>
        <v>9.7997999999999994</v>
      </c>
      <c r="Q12" s="61">
        <f>RANK(P12,P$8:P$64,0)</f>
        <v>23</v>
      </c>
      <c r="R12" s="60">
        <f>VLOOKUP($A12,'Return Data'!$B$7:$R$2292,16,0)</f>
        <v>9.0980000000000008</v>
      </c>
      <c r="S12" s="62">
        <f t="shared" si="6"/>
        <v>52</v>
      </c>
    </row>
    <row r="13" spans="1:20" x14ac:dyDescent="0.3">
      <c r="A13" s="58" t="s">
        <v>1893</v>
      </c>
      <c r="B13" s="59">
        <f>VLOOKUP($A13,'Return Data'!$B$7:$R$2292,3,0)</f>
        <v>45014</v>
      </c>
      <c r="C13" s="60">
        <f>VLOOKUP($A13,'Return Data'!$B$7:$R$2292,4,0)</f>
        <v>18.55</v>
      </c>
      <c r="D13" s="60">
        <f>VLOOKUP($A13,'Return Data'!$B$7:$R$2292,10,0)</f>
        <v>-7.0175000000000001</v>
      </c>
      <c r="E13" s="61">
        <f t="shared" si="0"/>
        <v>47</v>
      </c>
      <c r="F13" s="60">
        <f>VLOOKUP($A13,'Return Data'!$B$7:$R$2292,11,0)</f>
        <v>-6.7839</v>
      </c>
      <c r="G13" s="61">
        <f t="shared" si="1"/>
        <v>55</v>
      </c>
      <c r="H13" s="60">
        <f>VLOOKUP($A13,'Return Data'!$B$7:$R$2292,12,0)</f>
        <v>5.6378000000000004</v>
      </c>
      <c r="I13" s="61">
        <f t="shared" si="2"/>
        <v>51</v>
      </c>
      <c r="J13" s="60">
        <f>VLOOKUP($A13,'Return Data'!$B$7:$R$2292,13,0)</f>
        <v>-5.5499000000000001</v>
      </c>
      <c r="K13" s="61">
        <f t="shared" si="3"/>
        <v>55</v>
      </c>
      <c r="L13" s="60">
        <f>VLOOKUP($A13,'Return Data'!$B$7:$R$2292,17,0)</f>
        <v>8.7645999999999997</v>
      </c>
      <c r="M13" s="61">
        <f t="shared" si="4"/>
        <v>41</v>
      </c>
      <c r="N13" s="60">
        <f>VLOOKUP($A13,'Return Data'!$B$7:$R$2292,14,0)</f>
        <v>27.253599999999999</v>
      </c>
      <c r="O13" s="61">
        <f t="shared" si="5"/>
        <v>33</v>
      </c>
      <c r="P13" s="60"/>
      <c r="Q13" s="61"/>
      <c r="R13" s="60">
        <f>VLOOKUP($A13,'Return Data'!$B$7:$R$2292,16,0)</f>
        <v>14.917400000000001</v>
      </c>
      <c r="S13" s="62">
        <f t="shared" si="6"/>
        <v>15</v>
      </c>
    </row>
    <row r="14" spans="1:20" x14ac:dyDescent="0.3">
      <c r="A14" s="58" t="s">
        <v>1895</v>
      </c>
      <c r="B14" s="59">
        <f>VLOOKUP($A14,'Return Data'!$B$7:$R$2292,3,0)</f>
        <v>45014</v>
      </c>
      <c r="C14" s="60">
        <f>VLOOKUP($A14,'Return Data'!$B$7:$R$2292,4,0)</f>
        <v>95.77</v>
      </c>
      <c r="D14" s="60">
        <f>VLOOKUP($A14,'Return Data'!$B$7:$R$2292,10,0)</f>
        <v>-5.9880000000000004</v>
      </c>
      <c r="E14" s="61">
        <f t="shared" si="0"/>
        <v>33</v>
      </c>
      <c r="F14" s="60">
        <f>VLOOKUP($A14,'Return Data'!$B$7:$R$2292,11,0)</f>
        <v>-0.41589999999999999</v>
      </c>
      <c r="G14" s="61">
        <f t="shared" si="1"/>
        <v>24</v>
      </c>
      <c r="H14" s="60">
        <f>VLOOKUP($A14,'Return Data'!$B$7:$R$2292,12,0)</f>
        <v>11.2958</v>
      </c>
      <c r="I14" s="61">
        <f t="shared" si="2"/>
        <v>14</v>
      </c>
      <c r="J14" s="60">
        <f>VLOOKUP($A14,'Return Data'!$B$7:$R$2292,13,0)</f>
        <v>-0.72560000000000002</v>
      </c>
      <c r="K14" s="61">
        <f t="shared" si="3"/>
        <v>33</v>
      </c>
      <c r="L14" s="60">
        <f>VLOOKUP($A14,'Return Data'!$B$7:$R$2292,17,0)</f>
        <v>11.4169</v>
      </c>
      <c r="M14" s="61">
        <f t="shared" si="4"/>
        <v>24</v>
      </c>
      <c r="N14" s="60">
        <f>VLOOKUP($A14,'Return Data'!$B$7:$R$2292,14,0)</f>
        <v>28.627099999999999</v>
      </c>
      <c r="O14" s="61">
        <f t="shared" si="5"/>
        <v>25</v>
      </c>
      <c r="P14" s="60">
        <f>VLOOKUP($A14,'Return Data'!$B$7:$R$2292,15,0)</f>
        <v>11.929600000000001</v>
      </c>
      <c r="Q14" s="61">
        <f t="shared" ref="Q14:Q23" si="7">RANK(P14,P$8:P$64,0)</f>
        <v>13</v>
      </c>
      <c r="R14" s="60">
        <f>VLOOKUP($A14,'Return Data'!$B$7:$R$2292,16,0)</f>
        <v>17.384599999999999</v>
      </c>
      <c r="S14" s="62">
        <f t="shared" si="6"/>
        <v>8</v>
      </c>
    </row>
    <row r="15" spans="1:20" x14ac:dyDescent="0.3">
      <c r="A15" s="58" t="s">
        <v>1866</v>
      </c>
      <c r="B15" s="59">
        <f>VLOOKUP($A15,'Return Data'!$B$7:$R$2292,3,0)</f>
        <v>45014</v>
      </c>
      <c r="C15" s="60">
        <f>VLOOKUP($A15,'Return Data'!$B$7:$R$2292,4,0)</f>
        <v>55.686399999999999</v>
      </c>
      <c r="D15" s="60">
        <f>VLOOKUP($A15,'Return Data'!$B$7:$R$2292,10,0)</f>
        <v>-5.1714000000000002</v>
      </c>
      <c r="E15" s="61">
        <f t="shared" si="0"/>
        <v>24</v>
      </c>
      <c r="F15" s="60">
        <f>VLOOKUP($A15,'Return Data'!$B$7:$R$2292,11,0)</f>
        <v>-0.68910000000000005</v>
      </c>
      <c r="G15" s="61">
        <f t="shared" si="1"/>
        <v>27</v>
      </c>
      <c r="H15" s="60">
        <f>VLOOKUP($A15,'Return Data'!$B$7:$R$2292,12,0)</f>
        <v>6.7255000000000003</v>
      </c>
      <c r="I15" s="61">
        <f t="shared" si="2"/>
        <v>42</v>
      </c>
      <c r="J15" s="60">
        <f>VLOOKUP($A15,'Return Data'!$B$7:$R$2292,13,0)</f>
        <v>-4.3346999999999998</v>
      </c>
      <c r="K15" s="61">
        <f t="shared" si="3"/>
        <v>50</v>
      </c>
      <c r="L15" s="60">
        <f>VLOOKUP($A15,'Return Data'!$B$7:$R$2292,17,0)</f>
        <v>4.9574999999999996</v>
      </c>
      <c r="M15" s="61">
        <f t="shared" si="4"/>
        <v>53</v>
      </c>
      <c r="N15" s="60">
        <f>VLOOKUP($A15,'Return Data'!$B$7:$R$2292,14,0)</f>
        <v>19.522300000000001</v>
      </c>
      <c r="O15" s="61">
        <f t="shared" si="5"/>
        <v>53</v>
      </c>
      <c r="P15" s="60">
        <f>VLOOKUP($A15,'Return Data'!$B$7:$R$2292,15,0)</f>
        <v>9.1902000000000008</v>
      </c>
      <c r="Q15" s="61">
        <f t="shared" si="7"/>
        <v>30</v>
      </c>
      <c r="R15" s="60">
        <f>VLOOKUP($A15,'Return Data'!$B$7:$R$2292,16,0)</f>
        <v>10.4742</v>
      </c>
      <c r="S15" s="62">
        <f t="shared" si="6"/>
        <v>41</v>
      </c>
    </row>
    <row r="16" spans="1:20" x14ac:dyDescent="0.3">
      <c r="A16" s="58" t="s">
        <v>274</v>
      </c>
      <c r="B16" s="59">
        <f>VLOOKUP($A16,'Return Data'!$B$7:$R$2292,3,0)</f>
        <v>45014</v>
      </c>
      <c r="C16" s="60">
        <f>VLOOKUP($A16,'Return Data'!$B$7:$R$2292,4,0)</f>
        <v>111.2</v>
      </c>
      <c r="D16" s="60">
        <f>VLOOKUP($A16,'Return Data'!$B$7:$R$2292,10,0)</f>
        <v>-5.5465999999999998</v>
      </c>
      <c r="E16" s="61">
        <f t="shared" si="0"/>
        <v>28</v>
      </c>
      <c r="F16" s="60">
        <f>VLOOKUP($A16,'Return Data'!$B$7:$R$2292,11,0)</f>
        <v>-1.3747</v>
      </c>
      <c r="G16" s="61">
        <f t="shared" si="1"/>
        <v>30</v>
      </c>
      <c r="H16" s="60">
        <f>VLOOKUP($A16,'Return Data'!$B$7:$R$2292,12,0)</f>
        <v>8.4771999999999998</v>
      </c>
      <c r="I16" s="61">
        <f t="shared" si="2"/>
        <v>30</v>
      </c>
      <c r="J16" s="60">
        <f>VLOOKUP($A16,'Return Data'!$B$7:$R$2292,13,0)</f>
        <v>-0.97950000000000004</v>
      </c>
      <c r="K16" s="61">
        <f t="shared" si="3"/>
        <v>37</v>
      </c>
      <c r="L16" s="60">
        <f>VLOOKUP($A16,'Return Data'!$B$7:$R$2292,17,0)</f>
        <v>9.3431999999999995</v>
      </c>
      <c r="M16" s="61">
        <f t="shared" si="4"/>
        <v>37</v>
      </c>
      <c r="N16" s="60">
        <f>VLOOKUP($A16,'Return Data'!$B$7:$R$2292,14,0)</f>
        <v>27.1372</v>
      </c>
      <c r="O16" s="61">
        <f t="shared" si="5"/>
        <v>34</v>
      </c>
      <c r="P16" s="60">
        <f>VLOOKUP($A16,'Return Data'!$B$7:$R$2292,15,0)</f>
        <v>13.989100000000001</v>
      </c>
      <c r="Q16" s="61">
        <f t="shared" si="7"/>
        <v>5</v>
      </c>
      <c r="R16" s="60">
        <f>VLOOKUP($A16,'Return Data'!$B$7:$R$2292,16,0)</f>
        <v>18.201000000000001</v>
      </c>
      <c r="S16" s="62">
        <f t="shared" si="6"/>
        <v>7</v>
      </c>
    </row>
    <row r="17" spans="1:19" x14ac:dyDescent="0.3">
      <c r="A17" s="58" t="s">
        <v>275</v>
      </c>
      <c r="B17" s="59">
        <f>VLOOKUP($A17,'Return Data'!$B$7:$R$2292,3,0)</f>
        <v>45014</v>
      </c>
      <c r="C17" s="60">
        <f>VLOOKUP($A17,'Return Data'!$B$7:$R$2292,4,0)</f>
        <v>78.974999999999994</v>
      </c>
      <c r="D17" s="60">
        <f>VLOOKUP($A17,'Return Data'!$B$7:$R$2292,10,0)</f>
        <v>-6.0917000000000003</v>
      </c>
      <c r="E17" s="61">
        <f t="shared" si="0"/>
        <v>35</v>
      </c>
      <c r="F17" s="60">
        <f>VLOOKUP($A17,'Return Data'!$B$7:$R$2292,11,0)</f>
        <v>-6.4500000000000002E-2</v>
      </c>
      <c r="G17" s="61">
        <f t="shared" si="1"/>
        <v>21</v>
      </c>
      <c r="H17" s="60">
        <f>VLOOKUP($A17,'Return Data'!$B$7:$R$2292,12,0)</f>
        <v>8.2843</v>
      </c>
      <c r="I17" s="61">
        <f t="shared" si="2"/>
        <v>32</v>
      </c>
      <c r="J17" s="60">
        <f>VLOOKUP($A17,'Return Data'!$B$7:$R$2292,13,0)</f>
        <v>-0.35830000000000001</v>
      </c>
      <c r="K17" s="61">
        <f t="shared" si="3"/>
        <v>26</v>
      </c>
      <c r="L17" s="60">
        <f>VLOOKUP($A17,'Return Data'!$B$7:$R$2292,17,0)</f>
        <v>10.7308</v>
      </c>
      <c r="M17" s="61">
        <f t="shared" si="4"/>
        <v>30</v>
      </c>
      <c r="N17" s="60">
        <f>VLOOKUP($A17,'Return Data'!$B$7:$R$2292,14,0)</f>
        <v>28.936900000000001</v>
      </c>
      <c r="O17" s="61">
        <f t="shared" si="5"/>
        <v>23</v>
      </c>
      <c r="P17" s="60">
        <f>VLOOKUP($A17,'Return Data'!$B$7:$R$2292,15,0)</f>
        <v>12.093500000000001</v>
      </c>
      <c r="Q17" s="61">
        <f t="shared" si="7"/>
        <v>10</v>
      </c>
      <c r="R17" s="60">
        <f>VLOOKUP($A17,'Return Data'!$B$7:$R$2292,16,0)</f>
        <v>13.603400000000001</v>
      </c>
      <c r="S17" s="62">
        <f t="shared" si="6"/>
        <v>23</v>
      </c>
    </row>
    <row r="18" spans="1:19" x14ac:dyDescent="0.3">
      <c r="A18" s="58" t="s">
        <v>276</v>
      </c>
      <c r="B18" s="59">
        <f>VLOOKUP($A18,'Return Data'!$B$7:$R$2292,3,0)</f>
        <v>45014</v>
      </c>
      <c r="C18" s="60">
        <f>VLOOKUP($A18,'Return Data'!$B$7:$R$2292,4,0)</f>
        <v>68.63</v>
      </c>
      <c r="D18" s="60">
        <f>VLOOKUP($A18,'Return Data'!$B$7:$R$2292,10,0)</f>
        <v>-4.3217999999999996</v>
      </c>
      <c r="E18" s="61">
        <f t="shared" si="0"/>
        <v>15</v>
      </c>
      <c r="F18" s="60">
        <f>VLOOKUP($A18,'Return Data'!$B$7:$R$2292,11,0)</f>
        <v>0.17519999999999999</v>
      </c>
      <c r="G18" s="61">
        <f t="shared" si="1"/>
        <v>17</v>
      </c>
      <c r="H18" s="60">
        <f>VLOOKUP($A18,'Return Data'!$B$7:$R$2292,12,0)</f>
        <v>8.6433</v>
      </c>
      <c r="I18" s="61">
        <f t="shared" si="2"/>
        <v>29</v>
      </c>
      <c r="J18" s="60">
        <f>VLOOKUP($A18,'Return Data'!$B$7:$R$2292,13,0)</f>
        <v>-1.6620999999999999</v>
      </c>
      <c r="K18" s="61">
        <f t="shared" si="3"/>
        <v>40</v>
      </c>
      <c r="L18" s="60">
        <f>VLOOKUP($A18,'Return Data'!$B$7:$R$2292,17,0)</f>
        <v>8.7036999999999995</v>
      </c>
      <c r="M18" s="61">
        <f t="shared" si="4"/>
        <v>42</v>
      </c>
      <c r="N18" s="60">
        <f>VLOOKUP($A18,'Return Data'!$B$7:$R$2292,14,0)</f>
        <v>24.512799999999999</v>
      </c>
      <c r="O18" s="61">
        <f t="shared" si="5"/>
        <v>43</v>
      </c>
      <c r="P18" s="60">
        <f>VLOOKUP($A18,'Return Data'!$B$7:$R$2292,15,0)</f>
        <v>8.3493999999999993</v>
      </c>
      <c r="Q18" s="61">
        <f t="shared" si="7"/>
        <v>36</v>
      </c>
      <c r="R18" s="60">
        <f>VLOOKUP($A18,'Return Data'!$B$7:$R$2292,16,0)</f>
        <v>14.470700000000001</v>
      </c>
      <c r="S18" s="62">
        <f t="shared" si="6"/>
        <v>19</v>
      </c>
    </row>
    <row r="19" spans="1:19" x14ac:dyDescent="0.3">
      <c r="A19" s="58" t="s">
        <v>278</v>
      </c>
      <c r="B19" s="59">
        <f>VLOOKUP($A19,'Return Data'!$B$7:$R$2292,3,0)</f>
        <v>45014</v>
      </c>
      <c r="C19" s="60">
        <f>VLOOKUP($A19,'Return Data'!$B$7:$R$2292,4,0)</f>
        <v>857.48500000000001</v>
      </c>
      <c r="D19" s="60">
        <f>VLOOKUP($A19,'Return Data'!$B$7:$R$2292,10,0)</f>
        <v>-6.2773000000000003</v>
      </c>
      <c r="E19" s="61">
        <f t="shared" si="0"/>
        <v>38</v>
      </c>
      <c r="F19" s="60">
        <f>VLOOKUP($A19,'Return Data'!$B$7:$R$2292,11,0)</f>
        <v>0.62870000000000004</v>
      </c>
      <c r="G19" s="61">
        <f t="shared" si="1"/>
        <v>15</v>
      </c>
      <c r="H19" s="60">
        <f>VLOOKUP($A19,'Return Data'!$B$7:$R$2292,12,0)</f>
        <v>10.969900000000001</v>
      </c>
      <c r="I19" s="61">
        <f t="shared" si="2"/>
        <v>17</v>
      </c>
      <c r="J19" s="60">
        <f>VLOOKUP($A19,'Return Data'!$B$7:$R$2292,13,0)</f>
        <v>2.3725000000000001</v>
      </c>
      <c r="K19" s="61">
        <f t="shared" si="3"/>
        <v>15</v>
      </c>
      <c r="L19" s="60">
        <f>VLOOKUP($A19,'Return Data'!$B$7:$R$2292,17,0)</f>
        <v>11.2278</v>
      </c>
      <c r="M19" s="61">
        <f t="shared" si="4"/>
        <v>26</v>
      </c>
      <c r="N19" s="60">
        <f>VLOOKUP($A19,'Return Data'!$B$7:$R$2292,14,0)</f>
        <v>29.8187</v>
      </c>
      <c r="O19" s="61">
        <f t="shared" si="5"/>
        <v>19</v>
      </c>
      <c r="P19" s="60">
        <f>VLOOKUP($A19,'Return Data'!$B$7:$R$2292,15,0)</f>
        <v>10.0863</v>
      </c>
      <c r="Q19" s="61">
        <f t="shared" si="7"/>
        <v>21</v>
      </c>
      <c r="R19" s="60">
        <f>VLOOKUP($A19,'Return Data'!$B$7:$R$2292,16,0)</f>
        <v>20.394400000000001</v>
      </c>
      <c r="S19" s="62">
        <f t="shared" si="6"/>
        <v>3</v>
      </c>
    </row>
    <row r="20" spans="1:19" x14ac:dyDescent="0.3">
      <c r="A20" s="58" t="s">
        <v>280</v>
      </c>
      <c r="B20" s="59">
        <f>VLOOKUP($A20,'Return Data'!$B$7:$R$2292,3,0)</f>
        <v>45014</v>
      </c>
      <c r="C20" s="60">
        <f>VLOOKUP($A20,'Return Data'!$B$7:$R$2292,4,0)</f>
        <v>2566.9633414213199</v>
      </c>
      <c r="D20" s="60">
        <f>VLOOKUP($A20,'Return Data'!$B$7:$R$2292,10,0)</f>
        <v>-4.3167</v>
      </c>
      <c r="E20" s="61">
        <f t="shared" si="0"/>
        <v>14</v>
      </c>
      <c r="F20" s="60">
        <f>VLOOKUP($A20,'Return Data'!$B$7:$R$2292,11,0)</f>
        <v>2.8060999999999998</v>
      </c>
      <c r="G20" s="61">
        <f t="shared" si="1"/>
        <v>4</v>
      </c>
      <c r="H20" s="60">
        <f>VLOOKUP($A20,'Return Data'!$B$7:$R$2292,12,0)</f>
        <v>12.4368</v>
      </c>
      <c r="I20" s="61">
        <f t="shared" si="2"/>
        <v>10</v>
      </c>
      <c r="J20" s="60">
        <f>VLOOKUP($A20,'Return Data'!$B$7:$R$2292,13,0)</f>
        <v>7.7815000000000003</v>
      </c>
      <c r="K20" s="61">
        <f t="shared" si="3"/>
        <v>1</v>
      </c>
      <c r="L20" s="60">
        <f>VLOOKUP($A20,'Return Data'!$B$7:$R$2292,17,0)</f>
        <v>16.894600000000001</v>
      </c>
      <c r="M20" s="61">
        <f t="shared" si="4"/>
        <v>10</v>
      </c>
      <c r="N20" s="60">
        <f>VLOOKUP($A20,'Return Data'!$B$7:$R$2292,14,0)</f>
        <v>30.863299999999999</v>
      </c>
      <c r="O20" s="61">
        <f t="shared" si="5"/>
        <v>16</v>
      </c>
      <c r="P20" s="60">
        <f>VLOOKUP($A20,'Return Data'!$B$7:$R$2292,15,0)</f>
        <v>9.4650999999999996</v>
      </c>
      <c r="Q20" s="61">
        <f t="shared" si="7"/>
        <v>25</v>
      </c>
      <c r="R20" s="60">
        <f>VLOOKUP($A20,'Return Data'!$B$7:$R$2292,16,0)</f>
        <v>22.800899999999999</v>
      </c>
      <c r="S20" s="62">
        <f t="shared" si="6"/>
        <v>1</v>
      </c>
    </row>
    <row r="21" spans="1:19" x14ac:dyDescent="0.3">
      <c r="A21" s="102" t="s">
        <v>1950</v>
      </c>
      <c r="B21" s="59">
        <f>VLOOKUP($A21,'Return Data'!$B$7:$R$2292,3,0)</f>
        <v>45014</v>
      </c>
      <c r="C21" s="60">
        <f>VLOOKUP($A21,'Return Data'!$B$7:$R$2292,4,0)</f>
        <v>76.822599999999994</v>
      </c>
      <c r="D21" s="60">
        <f>VLOOKUP($A21,'Return Data'!$B$7:$R$2292,10,0)</f>
        <v>-3.2081</v>
      </c>
      <c r="E21" s="61">
        <f t="shared" si="0"/>
        <v>10</v>
      </c>
      <c r="F21" s="60">
        <f>VLOOKUP($A21,'Return Data'!$B$7:$R$2292,11,0)</f>
        <v>-9.6799999999999997E-2</v>
      </c>
      <c r="G21" s="61">
        <f t="shared" si="1"/>
        <v>22</v>
      </c>
      <c r="H21" s="60">
        <f>VLOOKUP($A21,'Return Data'!$B$7:$R$2292,12,0)</f>
        <v>10.9945</v>
      </c>
      <c r="I21" s="61">
        <f t="shared" si="2"/>
        <v>16</v>
      </c>
      <c r="J21" s="60">
        <f>VLOOKUP($A21,'Return Data'!$B$7:$R$2292,13,0)</f>
        <v>-2.4140000000000001</v>
      </c>
      <c r="K21" s="61">
        <f t="shared" si="3"/>
        <v>44</v>
      </c>
      <c r="L21" s="60">
        <f>VLOOKUP($A21,'Return Data'!$B$7:$R$2292,17,0)</f>
        <v>7.8055000000000003</v>
      </c>
      <c r="M21" s="61">
        <f t="shared" si="4"/>
        <v>46</v>
      </c>
      <c r="N21" s="60">
        <f>VLOOKUP($A21,'Return Data'!$B$7:$R$2292,14,0)</f>
        <v>25.2531</v>
      </c>
      <c r="O21" s="61">
        <f t="shared" si="5"/>
        <v>40</v>
      </c>
      <c r="P21" s="60">
        <f>VLOOKUP($A21,'Return Data'!$B$7:$R$2292,15,0)</f>
        <v>7.2706999999999997</v>
      </c>
      <c r="Q21" s="61">
        <f t="shared" si="7"/>
        <v>44</v>
      </c>
      <c r="R21" s="60">
        <f>VLOOKUP($A21,'Return Data'!$B$7:$R$2292,16,0)</f>
        <v>12.668799999999999</v>
      </c>
      <c r="S21" s="62">
        <f t="shared" si="6"/>
        <v>30</v>
      </c>
    </row>
    <row r="22" spans="1:19" x14ac:dyDescent="0.3">
      <c r="A22" s="58" t="s">
        <v>281</v>
      </c>
      <c r="B22" s="59">
        <f>VLOOKUP($A22,'Return Data'!$B$7:$R$2292,3,0)</f>
        <v>45014</v>
      </c>
      <c r="C22" s="60">
        <f>VLOOKUP($A22,'Return Data'!$B$7:$R$2292,4,0)</f>
        <v>52.870699999999999</v>
      </c>
      <c r="D22" s="60">
        <f>VLOOKUP($A22,'Return Data'!$B$7:$R$2292,10,0)</f>
        <v>-7.0625999999999998</v>
      </c>
      <c r="E22" s="61">
        <f t="shared" si="0"/>
        <v>49</v>
      </c>
      <c r="F22" s="60">
        <f>VLOOKUP($A22,'Return Data'!$B$7:$R$2292,11,0)</f>
        <v>-2.3513000000000002</v>
      </c>
      <c r="G22" s="61">
        <f t="shared" si="1"/>
        <v>41</v>
      </c>
      <c r="H22" s="60">
        <f>VLOOKUP($A22,'Return Data'!$B$7:$R$2292,12,0)</f>
        <v>5.8860000000000001</v>
      </c>
      <c r="I22" s="61">
        <f t="shared" si="2"/>
        <v>47</v>
      </c>
      <c r="J22" s="60">
        <f>VLOOKUP($A22,'Return Data'!$B$7:$R$2292,13,0)</f>
        <v>-4.3255999999999997</v>
      </c>
      <c r="K22" s="61">
        <f t="shared" si="3"/>
        <v>49</v>
      </c>
      <c r="L22" s="60">
        <f>VLOOKUP($A22,'Return Data'!$B$7:$R$2292,17,0)</f>
        <v>8.4925999999999995</v>
      </c>
      <c r="M22" s="61">
        <f t="shared" si="4"/>
        <v>43</v>
      </c>
      <c r="N22" s="60">
        <f>VLOOKUP($A22,'Return Data'!$B$7:$R$2292,14,0)</f>
        <v>23.609000000000002</v>
      </c>
      <c r="O22" s="61">
        <f t="shared" si="5"/>
        <v>46</v>
      </c>
      <c r="P22" s="60">
        <f>VLOOKUP($A22,'Return Data'!$B$7:$R$2292,15,0)</f>
        <v>7.8090999999999999</v>
      </c>
      <c r="Q22" s="61">
        <f t="shared" si="7"/>
        <v>42</v>
      </c>
      <c r="R22" s="60">
        <f>VLOOKUP($A22,'Return Data'!$B$7:$R$2292,16,0)</f>
        <v>10.7994</v>
      </c>
      <c r="S22" s="62">
        <f t="shared" si="6"/>
        <v>38</v>
      </c>
    </row>
    <row r="23" spans="1:19" x14ac:dyDescent="0.3">
      <c r="A23" s="58" t="s">
        <v>282</v>
      </c>
      <c r="B23" s="59">
        <f>VLOOKUP($A23,'Return Data'!$B$7:$R$2292,3,0)</f>
        <v>45014</v>
      </c>
      <c r="C23" s="60">
        <f>VLOOKUP($A23,'Return Data'!$B$7:$R$2292,4,0)</f>
        <v>567.76</v>
      </c>
      <c r="D23" s="60">
        <f>VLOOKUP($A23,'Return Data'!$B$7:$R$2292,10,0)</f>
        <v>-7.3151000000000002</v>
      </c>
      <c r="E23" s="61">
        <f t="shared" si="0"/>
        <v>51</v>
      </c>
      <c r="F23" s="60">
        <f>VLOOKUP($A23,'Return Data'!$B$7:$R$2292,11,0)</f>
        <v>-1.7733000000000001</v>
      </c>
      <c r="G23" s="61">
        <f t="shared" si="1"/>
        <v>33</v>
      </c>
      <c r="H23" s="60">
        <f>VLOOKUP($A23,'Return Data'!$B$7:$R$2292,12,0)</f>
        <v>5.9115000000000002</v>
      </c>
      <c r="I23" s="61">
        <f t="shared" si="2"/>
        <v>46</v>
      </c>
      <c r="J23" s="60">
        <f>VLOOKUP($A23,'Return Data'!$B$7:$R$2292,13,0)</f>
        <v>-3.3418999999999999</v>
      </c>
      <c r="K23" s="61">
        <f t="shared" si="3"/>
        <v>46</v>
      </c>
      <c r="L23" s="60">
        <f>VLOOKUP($A23,'Return Data'!$B$7:$R$2292,17,0)</f>
        <v>9.1884999999999994</v>
      </c>
      <c r="M23" s="61">
        <f t="shared" si="4"/>
        <v>39</v>
      </c>
      <c r="N23" s="60">
        <f>VLOOKUP($A23,'Return Data'!$B$7:$R$2292,14,0)</f>
        <v>27.801100000000002</v>
      </c>
      <c r="O23" s="61">
        <f t="shared" si="5"/>
        <v>31</v>
      </c>
      <c r="P23" s="60">
        <f>VLOOKUP($A23,'Return Data'!$B$7:$R$2292,15,0)</f>
        <v>10.3088</v>
      </c>
      <c r="Q23" s="61">
        <f t="shared" si="7"/>
        <v>20</v>
      </c>
      <c r="R23" s="60">
        <f>VLOOKUP($A23,'Return Data'!$B$7:$R$2292,16,0)</f>
        <v>18.645499999999998</v>
      </c>
      <c r="S23" s="62">
        <f t="shared" si="6"/>
        <v>6</v>
      </c>
    </row>
    <row r="24" spans="1:19" x14ac:dyDescent="0.3">
      <c r="A24" s="58" t="s">
        <v>283</v>
      </c>
      <c r="B24" s="59">
        <f>VLOOKUP($A24,'Return Data'!$B$7:$R$2292,3,0)</f>
        <v>45014</v>
      </c>
      <c r="C24" s="60">
        <f>VLOOKUP($A24,'Return Data'!$B$7:$R$2292,4,0)</f>
        <v>16.54</v>
      </c>
      <c r="D24" s="60">
        <f>VLOOKUP($A24,'Return Data'!$B$7:$R$2292,10,0)</f>
        <v>-7.7008999999999999</v>
      </c>
      <c r="E24" s="61">
        <f t="shared" si="0"/>
        <v>53</v>
      </c>
      <c r="F24" s="60">
        <f>VLOOKUP($A24,'Return Data'!$B$7:$R$2292,11,0)</f>
        <v>-1.6062000000000001</v>
      </c>
      <c r="G24" s="61">
        <f t="shared" si="1"/>
        <v>31</v>
      </c>
      <c r="H24" s="60">
        <f>VLOOKUP($A24,'Return Data'!$B$7:$R$2292,12,0)</f>
        <v>6.7096999999999998</v>
      </c>
      <c r="I24" s="61">
        <f t="shared" si="2"/>
        <v>43</v>
      </c>
      <c r="J24" s="60">
        <f>VLOOKUP($A24,'Return Data'!$B$7:$R$2292,13,0)</f>
        <v>5.9577</v>
      </c>
      <c r="K24" s="61">
        <f t="shared" si="3"/>
        <v>6</v>
      </c>
      <c r="L24" s="60">
        <f>VLOOKUP($A24,'Return Data'!$B$7:$R$2292,17,0)</f>
        <v>13.088100000000001</v>
      </c>
      <c r="M24" s="61">
        <f t="shared" si="4"/>
        <v>18</v>
      </c>
      <c r="N24" s="60">
        <f>VLOOKUP($A24,'Return Data'!$B$7:$R$2292,14,0)</f>
        <v>27.6036</v>
      </c>
      <c r="O24" s="61">
        <f t="shared" si="5"/>
        <v>32</v>
      </c>
      <c r="P24" s="60"/>
      <c r="Q24" s="61"/>
      <c r="R24" s="60">
        <f>VLOOKUP($A24,'Return Data'!$B$7:$R$2292,16,0)</f>
        <v>10.545299999999999</v>
      </c>
      <c r="S24" s="62">
        <f t="shared" si="6"/>
        <v>40</v>
      </c>
    </row>
    <row r="25" spans="1:19" x14ac:dyDescent="0.3">
      <c r="A25" s="58" t="s">
        <v>284</v>
      </c>
      <c r="B25" s="59">
        <f>VLOOKUP($A25,'Return Data'!$B$7:$R$2292,3,0)</f>
        <v>45014</v>
      </c>
      <c r="C25" s="60">
        <f>VLOOKUP($A25,'Return Data'!$B$7:$R$2292,4,0)</f>
        <v>37.51</v>
      </c>
      <c r="D25" s="60">
        <f>VLOOKUP($A25,'Return Data'!$B$7:$R$2292,10,0)</f>
        <v>-4.7001999999999997</v>
      </c>
      <c r="E25" s="61">
        <f t="shared" si="0"/>
        <v>21</v>
      </c>
      <c r="F25" s="60">
        <f>VLOOKUP($A25,'Return Data'!$B$7:$R$2292,11,0)</f>
        <v>0.10680000000000001</v>
      </c>
      <c r="G25" s="61">
        <f t="shared" si="1"/>
        <v>19</v>
      </c>
      <c r="H25" s="60">
        <f>VLOOKUP($A25,'Return Data'!$B$7:$R$2292,12,0)</f>
        <v>10.323499999999999</v>
      </c>
      <c r="I25" s="61">
        <f t="shared" si="2"/>
        <v>21</v>
      </c>
      <c r="J25" s="60">
        <f>VLOOKUP($A25,'Return Data'!$B$7:$R$2292,13,0)</f>
        <v>-0.66210000000000002</v>
      </c>
      <c r="K25" s="61">
        <f t="shared" si="3"/>
        <v>31</v>
      </c>
      <c r="L25" s="60">
        <f>VLOOKUP($A25,'Return Data'!$B$7:$R$2292,17,0)</f>
        <v>9.3094000000000001</v>
      </c>
      <c r="M25" s="61">
        <f t="shared" si="4"/>
        <v>38</v>
      </c>
      <c r="N25" s="60">
        <f>VLOOKUP($A25,'Return Data'!$B$7:$R$2292,14,0)</f>
        <v>19.5532</v>
      </c>
      <c r="O25" s="61">
        <f t="shared" si="5"/>
        <v>52</v>
      </c>
      <c r="P25" s="60">
        <f>VLOOKUP($A25,'Return Data'!$B$7:$R$2292,15,0)</f>
        <v>7.6631999999999998</v>
      </c>
      <c r="Q25" s="61">
        <f>RANK(P25,P$8:P$64,0)</f>
        <v>43</v>
      </c>
      <c r="R25" s="60">
        <f>VLOOKUP($A25,'Return Data'!$B$7:$R$2292,16,0)</f>
        <v>14.8414</v>
      </c>
      <c r="S25" s="62">
        <f t="shared" si="6"/>
        <v>16</v>
      </c>
    </row>
    <row r="26" spans="1:19" x14ac:dyDescent="0.3">
      <c r="A26" s="58" t="s">
        <v>286</v>
      </c>
      <c r="B26" s="59">
        <f>VLOOKUP($A26,'Return Data'!$B$7:$R$2292,3,0)</f>
        <v>45014</v>
      </c>
      <c r="C26" s="60">
        <f>VLOOKUP($A26,'Return Data'!$B$7:$R$2292,4,0)</f>
        <v>12.81</v>
      </c>
      <c r="D26" s="60">
        <f>VLOOKUP($A26,'Return Data'!$B$7:$R$2292,10,0)</f>
        <v>-6.4964000000000004</v>
      </c>
      <c r="E26" s="61">
        <f t="shared" si="0"/>
        <v>40</v>
      </c>
      <c r="F26" s="60">
        <f>VLOOKUP($A26,'Return Data'!$B$7:$R$2292,11,0)</f>
        <v>-0.54349999999999998</v>
      </c>
      <c r="G26" s="61">
        <f t="shared" si="1"/>
        <v>26</v>
      </c>
      <c r="H26" s="60">
        <f>VLOOKUP($A26,'Return Data'!$B$7:$R$2292,12,0)</f>
        <v>6.3071000000000002</v>
      </c>
      <c r="I26" s="61">
        <f t="shared" si="2"/>
        <v>45</v>
      </c>
      <c r="J26" s="60">
        <f>VLOOKUP($A26,'Return Data'!$B$7:$R$2292,13,0)</f>
        <v>-0.62060000000000004</v>
      </c>
      <c r="K26" s="61">
        <f t="shared" si="3"/>
        <v>30</v>
      </c>
      <c r="L26" s="60">
        <f>VLOOKUP($A26,'Return Data'!$B$7:$R$2292,17,0)</f>
        <v>6.4447000000000001</v>
      </c>
      <c r="M26" s="61">
        <f t="shared" si="4"/>
        <v>50</v>
      </c>
      <c r="N26" s="60">
        <f>VLOOKUP($A26,'Return Data'!$B$7:$R$2292,14,0)</f>
        <v>20.1936</v>
      </c>
      <c r="O26" s="61">
        <f t="shared" si="5"/>
        <v>51</v>
      </c>
      <c r="P26" s="60">
        <f>VLOOKUP($A26,'Return Data'!$B$7:$R$2292,15,0)</f>
        <v>5.8005000000000004</v>
      </c>
      <c r="Q26" s="61">
        <f>RANK(P26,P$8:P$64,0)</f>
        <v>45</v>
      </c>
      <c r="R26" s="60">
        <f>VLOOKUP($A26,'Return Data'!$B$7:$R$2292,16,0)</f>
        <v>4.8281000000000001</v>
      </c>
      <c r="S26" s="62">
        <f t="shared" si="6"/>
        <v>57</v>
      </c>
    </row>
    <row r="27" spans="1:19" x14ac:dyDescent="0.3">
      <c r="A27" s="58" t="s">
        <v>287</v>
      </c>
      <c r="B27" s="59">
        <f>VLOOKUP($A27,'Return Data'!$B$7:$R$2292,3,0)</f>
        <v>45014</v>
      </c>
      <c r="C27" s="60">
        <f>VLOOKUP($A27,'Return Data'!$B$7:$R$2292,4,0)</f>
        <v>73.739999999999995</v>
      </c>
      <c r="D27" s="60">
        <f>VLOOKUP($A27,'Return Data'!$B$7:$R$2292,10,0)</f>
        <v>-6.0517000000000003</v>
      </c>
      <c r="E27" s="61">
        <f t="shared" si="0"/>
        <v>34</v>
      </c>
      <c r="F27" s="60">
        <f>VLOOKUP($A27,'Return Data'!$B$7:$R$2292,11,0)</f>
        <v>-1.9805999999999999</v>
      </c>
      <c r="G27" s="61">
        <f t="shared" si="1"/>
        <v>37</v>
      </c>
      <c r="H27" s="60">
        <f>VLOOKUP($A27,'Return Data'!$B$7:$R$2292,12,0)</f>
        <v>5.6597999999999997</v>
      </c>
      <c r="I27" s="61">
        <f t="shared" si="2"/>
        <v>50</v>
      </c>
      <c r="J27" s="60">
        <f>VLOOKUP($A27,'Return Data'!$B$7:$R$2292,13,0)</f>
        <v>-7.4082999999999997</v>
      </c>
      <c r="K27" s="61">
        <f t="shared" si="3"/>
        <v>56</v>
      </c>
      <c r="L27" s="60">
        <f>VLOOKUP($A27,'Return Data'!$B$7:$R$2292,17,0)</f>
        <v>5.3281000000000001</v>
      </c>
      <c r="M27" s="61">
        <f t="shared" si="4"/>
        <v>52</v>
      </c>
      <c r="N27" s="60">
        <f>VLOOKUP($A27,'Return Data'!$B$7:$R$2292,14,0)</f>
        <v>21.528300000000002</v>
      </c>
      <c r="O27" s="61">
        <f t="shared" si="5"/>
        <v>49</v>
      </c>
      <c r="P27" s="60">
        <f>VLOOKUP($A27,'Return Data'!$B$7:$R$2292,15,0)</f>
        <v>9.3087</v>
      </c>
      <c r="Q27" s="61">
        <f>RANK(P27,P$8:P$64,0)</f>
        <v>28</v>
      </c>
      <c r="R27" s="60">
        <f>VLOOKUP($A27,'Return Data'!$B$7:$R$2292,16,0)</f>
        <v>13.076499999999999</v>
      </c>
      <c r="S27" s="62">
        <f t="shared" si="6"/>
        <v>27</v>
      </c>
    </row>
    <row r="28" spans="1:19" x14ac:dyDescent="0.3">
      <c r="A28" s="58" t="s">
        <v>288</v>
      </c>
      <c r="B28" s="59">
        <f>VLOOKUP($A28,'Return Data'!$B$7:$R$2292,3,0)</f>
        <v>45014</v>
      </c>
      <c r="C28" s="60">
        <f>VLOOKUP($A28,'Return Data'!$B$7:$R$2292,4,0)</f>
        <v>13.6248</v>
      </c>
      <c r="D28" s="60">
        <f>VLOOKUP($A28,'Return Data'!$B$7:$R$2292,10,0)</f>
        <v>-5.0999999999999996</v>
      </c>
      <c r="E28" s="61">
        <f t="shared" si="0"/>
        <v>22</v>
      </c>
      <c r="F28" s="60">
        <f>VLOOKUP($A28,'Return Data'!$B$7:$R$2292,11,0)</f>
        <v>1.4981</v>
      </c>
      <c r="G28" s="61">
        <f t="shared" si="1"/>
        <v>10</v>
      </c>
      <c r="H28" s="60">
        <f>VLOOKUP($A28,'Return Data'!$B$7:$R$2292,12,0)</f>
        <v>10.3652</v>
      </c>
      <c r="I28" s="61">
        <f t="shared" si="2"/>
        <v>20</v>
      </c>
      <c r="J28" s="60">
        <f>VLOOKUP($A28,'Return Data'!$B$7:$R$2292,13,0)</f>
        <v>4.0274999999999999</v>
      </c>
      <c r="K28" s="61">
        <f t="shared" si="3"/>
        <v>12</v>
      </c>
      <c r="L28" s="60">
        <f>VLOOKUP($A28,'Return Data'!$B$7:$R$2292,17,0)</f>
        <v>4.0762999999999998</v>
      </c>
      <c r="M28" s="61">
        <f t="shared" si="4"/>
        <v>54</v>
      </c>
      <c r="N28" s="60">
        <f>VLOOKUP($A28,'Return Data'!$B$7:$R$2292,14,0)</f>
        <v>22.720099999999999</v>
      </c>
      <c r="O28" s="61">
        <f t="shared" si="5"/>
        <v>47</v>
      </c>
      <c r="P28" s="60"/>
      <c r="Q28" s="61"/>
      <c r="R28" s="60">
        <f>VLOOKUP($A28,'Return Data'!$B$7:$R$2292,16,0)</f>
        <v>9.3893000000000004</v>
      </c>
      <c r="S28" s="62">
        <f t="shared" si="6"/>
        <v>49</v>
      </c>
    </row>
    <row r="29" spans="1:19" x14ac:dyDescent="0.3">
      <c r="A29" s="58" t="s">
        <v>289</v>
      </c>
      <c r="B29" s="59">
        <f>VLOOKUP($A29,'Return Data'!$B$7:$R$2292,3,0)</f>
        <v>45014</v>
      </c>
      <c r="C29" s="60">
        <f>VLOOKUP($A29,'Return Data'!$B$7:$R$2292,4,0)</f>
        <v>27.651399999999999</v>
      </c>
      <c r="D29" s="60">
        <f>VLOOKUP($A29,'Return Data'!$B$7:$R$2292,10,0)</f>
        <v>-4.4629000000000003</v>
      </c>
      <c r="E29" s="61">
        <f t="shared" si="0"/>
        <v>18</v>
      </c>
      <c r="F29" s="60">
        <f>VLOOKUP($A29,'Return Data'!$B$7:$R$2292,11,0)</f>
        <v>1.0333000000000001</v>
      </c>
      <c r="G29" s="61">
        <f t="shared" si="1"/>
        <v>12</v>
      </c>
      <c r="H29" s="60">
        <f>VLOOKUP($A29,'Return Data'!$B$7:$R$2292,12,0)</f>
        <v>11.1065</v>
      </c>
      <c r="I29" s="61">
        <f t="shared" si="2"/>
        <v>15</v>
      </c>
      <c r="J29" s="60">
        <f>VLOOKUP($A29,'Return Data'!$B$7:$R$2292,13,0)</f>
        <v>-0.73480000000000001</v>
      </c>
      <c r="K29" s="61">
        <f t="shared" si="3"/>
        <v>34</v>
      </c>
      <c r="L29" s="60">
        <f>VLOOKUP($A29,'Return Data'!$B$7:$R$2292,17,0)</f>
        <v>9.7363999999999997</v>
      </c>
      <c r="M29" s="61">
        <f t="shared" si="4"/>
        <v>36</v>
      </c>
      <c r="N29" s="60">
        <f>VLOOKUP($A29,'Return Data'!$B$7:$R$2292,14,0)</f>
        <v>26.915700000000001</v>
      </c>
      <c r="O29" s="61">
        <f t="shared" si="5"/>
        <v>35</v>
      </c>
      <c r="P29" s="60">
        <f>VLOOKUP($A29,'Return Data'!$B$7:$R$2292,15,0)</f>
        <v>11.6897</v>
      </c>
      <c r="Q29" s="61">
        <f t="shared" ref="Q29:Q36" si="8">RANK(P29,P$8:P$64,0)</f>
        <v>14</v>
      </c>
      <c r="R29" s="60">
        <f>VLOOKUP($A29,'Return Data'!$B$7:$R$2292,16,0)</f>
        <v>7.0145</v>
      </c>
      <c r="S29" s="62">
        <f t="shared" si="6"/>
        <v>56</v>
      </c>
    </row>
    <row r="30" spans="1:19" x14ac:dyDescent="0.3">
      <c r="A30" s="108" t="s">
        <v>290</v>
      </c>
      <c r="B30" s="59">
        <f>VLOOKUP($A30,'Return Data'!$B$7:$R$2292,3,0)</f>
        <v>45014</v>
      </c>
      <c r="C30" s="60">
        <f>VLOOKUP($A30,'Return Data'!$B$7:$R$2292,4,0)</f>
        <v>73.058000000000007</v>
      </c>
      <c r="D30" s="60">
        <f>VLOOKUP($A30,'Return Data'!$B$7:$R$2292,10,0)</f>
        <v>-4.6900000000000004</v>
      </c>
      <c r="E30" s="61">
        <f t="shared" si="0"/>
        <v>19</v>
      </c>
      <c r="F30" s="60">
        <f>VLOOKUP($A30,'Return Data'!$B$7:$R$2292,11,0)</f>
        <v>2.0049999999999999</v>
      </c>
      <c r="G30" s="61">
        <f t="shared" si="1"/>
        <v>7</v>
      </c>
      <c r="H30" s="60">
        <f>VLOOKUP($A30,'Return Data'!$B$7:$R$2292,12,0)</f>
        <v>12.0504</v>
      </c>
      <c r="I30" s="61">
        <f t="shared" si="2"/>
        <v>11</v>
      </c>
      <c r="J30" s="60">
        <f>VLOOKUP($A30,'Return Data'!$B$7:$R$2292,13,0)</f>
        <v>2.0533999999999999</v>
      </c>
      <c r="K30" s="61">
        <f t="shared" si="3"/>
        <v>17</v>
      </c>
      <c r="L30" s="60">
        <f>VLOOKUP($A30,'Return Data'!$B$7:$R$2292,17,0)</f>
        <v>12.269500000000001</v>
      </c>
      <c r="M30" s="61">
        <f t="shared" si="4"/>
        <v>21</v>
      </c>
      <c r="N30" s="60">
        <f>VLOOKUP($A30,'Return Data'!$B$7:$R$2292,14,0)</f>
        <v>28.6738</v>
      </c>
      <c r="O30" s="61">
        <f t="shared" si="5"/>
        <v>24</v>
      </c>
      <c r="P30" s="60">
        <f>VLOOKUP($A30,'Return Data'!$B$7:$R$2292,15,0)</f>
        <v>12.8866</v>
      </c>
      <c r="Q30" s="61">
        <f t="shared" si="8"/>
        <v>9</v>
      </c>
      <c r="R30" s="60">
        <f>VLOOKUP($A30,'Return Data'!$B$7:$R$2292,16,0)</f>
        <v>12.1402</v>
      </c>
      <c r="S30" s="62">
        <f t="shared" si="6"/>
        <v>35</v>
      </c>
    </row>
    <row r="31" spans="1:19" x14ac:dyDescent="0.3">
      <c r="A31" s="58" t="s">
        <v>1755</v>
      </c>
      <c r="B31" s="59">
        <f>VLOOKUP($A31,'Return Data'!$B$7:$R$2292,3,0)</f>
        <v>45014</v>
      </c>
      <c r="C31" s="60">
        <f>VLOOKUP($A31,'Return Data'!$B$7:$R$2292,4,0)</f>
        <v>94.865899999999996</v>
      </c>
      <c r="D31" s="60">
        <f>VLOOKUP($A31,'Return Data'!$B$7:$R$2292,10,0)</f>
        <v>-4.0167999999999999</v>
      </c>
      <c r="E31" s="61">
        <f t="shared" si="0"/>
        <v>13</v>
      </c>
      <c r="F31" s="60">
        <f>VLOOKUP($A31,'Return Data'!$B$7:$R$2292,11,0)</f>
        <v>-3.54</v>
      </c>
      <c r="G31" s="61">
        <f t="shared" si="1"/>
        <v>46</v>
      </c>
      <c r="H31" s="60">
        <f>VLOOKUP($A31,'Return Data'!$B$7:$R$2292,12,0)</f>
        <v>7.3327</v>
      </c>
      <c r="I31" s="61">
        <f t="shared" si="2"/>
        <v>38</v>
      </c>
      <c r="J31" s="60">
        <f>VLOOKUP($A31,'Return Data'!$B$7:$R$2292,13,0)</f>
        <v>-3.2755999999999998</v>
      </c>
      <c r="K31" s="61">
        <f t="shared" si="3"/>
        <v>45</v>
      </c>
      <c r="L31" s="60">
        <f>VLOOKUP($A31,'Return Data'!$B$7:$R$2292,17,0)</f>
        <v>8.4890000000000008</v>
      </c>
      <c r="M31" s="61">
        <f t="shared" si="4"/>
        <v>44</v>
      </c>
      <c r="N31" s="60">
        <f>VLOOKUP($A31,'Return Data'!$B$7:$R$2292,14,0)</f>
        <v>20.6204</v>
      </c>
      <c r="O31" s="61">
        <f t="shared" si="5"/>
        <v>50</v>
      </c>
      <c r="P31" s="60">
        <f>VLOOKUP($A31,'Return Data'!$B$7:$R$2292,15,0)</f>
        <v>8.7682000000000002</v>
      </c>
      <c r="Q31" s="61">
        <f t="shared" si="8"/>
        <v>34</v>
      </c>
      <c r="R31" s="60">
        <f>VLOOKUP($A31,'Return Data'!$B$7:$R$2292,16,0)</f>
        <v>9.2706</v>
      </c>
      <c r="S31" s="62">
        <f t="shared" si="6"/>
        <v>51</v>
      </c>
    </row>
    <row r="32" spans="1:19" x14ac:dyDescent="0.3">
      <c r="A32" s="58" t="s">
        <v>1999</v>
      </c>
      <c r="B32" s="59">
        <f>VLOOKUP($A32,'Return Data'!$B$7:$R$2292,3,0)</f>
        <v>45014</v>
      </c>
      <c r="C32" s="60">
        <f>VLOOKUP($A32,'Return Data'!$B$7:$R$2292,4,0)</f>
        <v>18.419</v>
      </c>
      <c r="D32" s="60">
        <f>VLOOKUP($A32,'Return Data'!$B$7:$R$2292,10,0)</f>
        <v>-4.4390000000000001</v>
      </c>
      <c r="E32" s="61">
        <f t="shared" si="0"/>
        <v>17</v>
      </c>
      <c r="F32" s="60">
        <f>VLOOKUP($A32,'Return Data'!$B$7:$R$2292,11,0)</f>
        <v>0.86629999999999996</v>
      </c>
      <c r="G32" s="61">
        <f t="shared" si="1"/>
        <v>13</v>
      </c>
      <c r="H32" s="60">
        <f>VLOOKUP($A32,'Return Data'!$B$7:$R$2292,12,0)</f>
        <v>9.8147000000000002</v>
      </c>
      <c r="I32" s="61">
        <f t="shared" si="2"/>
        <v>23</v>
      </c>
      <c r="J32" s="60">
        <f>VLOOKUP($A32,'Return Data'!$B$7:$R$2292,13,0)</f>
        <v>-0.51629999999999998</v>
      </c>
      <c r="K32" s="61">
        <f t="shared" si="3"/>
        <v>27</v>
      </c>
      <c r="L32" s="60">
        <f>VLOOKUP($A32,'Return Data'!$B$7:$R$2292,17,0)</f>
        <v>11.8049</v>
      </c>
      <c r="M32" s="61">
        <f t="shared" si="4"/>
        <v>23</v>
      </c>
      <c r="N32" s="60">
        <f>VLOOKUP($A32,'Return Data'!$B$7:$R$2292,14,0)</f>
        <v>28.136199999999999</v>
      </c>
      <c r="O32" s="61">
        <f t="shared" si="5"/>
        <v>29</v>
      </c>
      <c r="P32" s="60">
        <f>VLOOKUP($A32,'Return Data'!$B$7:$R$2292,15,0)</f>
        <v>10.061199999999999</v>
      </c>
      <c r="Q32" s="61">
        <f t="shared" si="8"/>
        <v>22</v>
      </c>
      <c r="R32" s="60">
        <f>VLOOKUP($A32,'Return Data'!$B$7:$R$2292,16,0)</f>
        <v>9.9381000000000004</v>
      </c>
      <c r="S32" s="62">
        <f t="shared" si="6"/>
        <v>44</v>
      </c>
    </row>
    <row r="33" spans="1:19" x14ac:dyDescent="0.3">
      <c r="A33" s="58" t="s">
        <v>294</v>
      </c>
      <c r="B33" s="59">
        <f>VLOOKUP($A33,'Return Data'!$B$7:$R$2292,3,0)</f>
        <v>45014</v>
      </c>
      <c r="C33" s="60">
        <f>VLOOKUP($A33,'Return Data'!$B$7:$R$2292,4,0)</f>
        <v>29.773</v>
      </c>
      <c r="D33" s="60">
        <f>VLOOKUP($A33,'Return Data'!$B$7:$R$2292,10,0)</f>
        <v>-5.1664000000000003</v>
      </c>
      <c r="E33" s="61">
        <f t="shared" si="0"/>
        <v>23</v>
      </c>
      <c r="F33" s="60">
        <f>VLOOKUP($A33,'Return Data'!$B$7:$R$2292,11,0)</f>
        <v>0.55389999999999995</v>
      </c>
      <c r="G33" s="61">
        <f t="shared" si="1"/>
        <v>16</v>
      </c>
      <c r="H33" s="60">
        <f>VLOOKUP($A33,'Return Data'!$B$7:$R$2292,12,0)</f>
        <v>7.0778999999999996</v>
      </c>
      <c r="I33" s="61">
        <f t="shared" si="2"/>
        <v>39</v>
      </c>
      <c r="J33" s="60">
        <f>VLOOKUP($A33,'Return Data'!$B$7:$R$2292,13,0)</f>
        <v>-1.4888999999999999</v>
      </c>
      <c r="K33" s="61">
        <f t="shared" si="3"/>
        <v>38</v>
      </c>
      <c r="L33" s="60">
        <f>VLOOKUP($A33,'Return Data'!$B$7:$R$2292,17,0)</f>
        <v>8.9342000000000006</v>
      </c>
      <c r="M33" s="61">
        <f t="shared" si="4"/>
        <v>40</v>
      </c>
      <c r="N33" s="60">
        <f>VLOOKUP($A33,'Return Data'!$B$7:$R$2292,14,0)</f>
        <v>29.455400000000001</v>
      </c>
      <c r="O33" s="61">
        <f t="shared" si="5"/>
        <v>21</v>
      </c>
      <c r="P33" s="60">
        <f>VLOOKUP($A33,'Return Data'!$B$7:$R$2292,15,0)</f>
        <v>13.7643</v>
      </c>
      <c r="Q33" s="61">
        <f t="shared" si="8"/>
        <v>7</v>
      </c>
      <c r="R33" s="60">
        <f>VLOOKUP($A33,'Return Data'!$B$7:$R$2292,16,0)</f>
        <v>16.228200000000001</v>
      </c>
      <c r="S33" s="62">
        <f t="shared" si="6"/>
        <v>11</v>
      </c>
    </row>
    <row r="34" spans="1:19" x14ac:dyDescent="0.3">
      <c r="A34" s="58" t="s">
        <v>295</v>
      </c>
      <c r="B34" s="59">
        <f>VLOOKUP($A34,'Return Data'!$B$7:$R$2292,3,0)</f>
        <v>45014</v>
      </c>
      <c r="C34" s="60">
        <f>VLOOKUP($A34,'Return Data'!$B$7:$R$2292,4,0)</f>
        <v>26.440100000000001</v>
      </c>
      <c r="D34" s="60">
        <f>VLOOKUP($A34,'Return Data'!$B$7:$R$2292,10,0)</f>
        <v>-3.7362000000000002</v>
      </c>
      <c r="E34" s="61">
        <f t="shared" si="0"/>
        <v>12</v>
      </c>
      <c r="F34" s="60">
        <f>VLOOKUP($A34,'Return Data'!$B$7:$R$2292,11,0)</f>
        <v>2.7450000000000001</v>
      </c>
      <c r="G34" s="61">
        <f t="shared" si="1"/>
        <v>5</v>
      </c>
      <c r="H34" s="60">
        <f>VLOOKUP($A34,'Return Data'!$B$7:$R$2292,12,0)</f>
        <v>15.7263</v>
      </c>
      <c r="I34" s="61">
        <f t="shared" si="2"/>
        <v>1</v>
      </c>
      <c r="J34" s="60">
        <f>VLOOKUP($A34,'Return Data'!$B$7:$R$2292,13,0)</f>
        <v>6.3670999999999998</v>
      </c>
      <c r="K34" s="61">
        <f t="shared" si="3"/>
        <v>5</v>
      </c>
      <c r="L34" s="60">
        <f>VLOOKUP($A34,'Return Data'!$B$7:$R$2292,17,0)</f>
        <v>9.8688000000000002</v>
      </c>
      <c r="M34" s="61">
        <f t="shared" si="4"/>
        <v>34</v>
      </c>
      <c r="N34" s="60">
        <f>VLOOKUP($A34,'Return Data'!$B$7:$R$2292,14,0)</f>
        <v>24.639700000000001</v>
      </c>
      <c r="O34" s="61">
        <f t="shared" si="5"/>
        <v>42</v>
      </c>
      <c r="P34" s="60">
        <f>VLOOKUP($A34,'Return Data'!$B$7:$R$2292,15,0)</f>
        <v>8.2468000000000004</v>
      </c>
      <c r="Q34" s="61">
        <f t="shared" si="8"/>
        <v>39</v>
      </c>
      <c r="R34" s="60">
        <f>VLOOKUP($A34,'Return Data'!$B$7:$R$2292,16,0)</f>
        <v>12.6067</v>
      </c>
      <c r="S34" s="62">
        <f t="shared" si="6"/>
        <v>31</v>
      </c>
    </row>
    <row r="35" spans="1:19" x14ac:dyDescent="0.3">
      <c r="A35" s="58" t="s">
        <v>1825</v>
      </c>
      <c r="B35" s="59">
        <f>VLOOKUP($A35,'Return Data'!$B$7:$R$2292,3,0)</f>
        <v>45014</v>
      </c>
      <c r="C35" s="60">
        <f>VLOOKUP($A35,'Return Data'!$B$7:$R$2292,4,0)</f>
        <v>19.439</v>
      </c>
      <c r="D35" s="60">
        <f>VLOOKUP($A35,'Return Data'!$B$7:$R$2292,10,0)</f>
        <v>-5.3007999999999997</v>
      </c>
      <c r="E35" s="61">
        <f t="shared" si="0"/>
        <v>25</v>
      </c>
      <c r="F35" s="60">
        <f>VLOOKUP($A35,'Return Data'!$B$7:$R$2292,11,0)</f>
        <v>-0.4919</v>
      </c>
      <c r="G35" s="61">
        <f t="shared" si="1"/>
        <v>25</v>
      </c>
      <c r="H35" s="60">
        <f>VLOOKUP($A35,'Return Data'!$B$7:$R$2292,12,0)</f>
        <v>7.5308999999999999</v>
      </c>
      <c r="I35" s="61">
        <f t="shared" si="2"/>
        <v>37</v>
      </c>
      <c r="J35" s="60">
        <f>VLOOKUP($A35,'Return Data'!$B$7:$R$2292,13,0)</f>
        <v>-2.1133999999999999</v>
      </c>
      <c r="K35" s="61">
        <f t="shared" si="3"/>
        <v>43</v>
      </c>
      <c r="L35" s="60">
        <f>VLOOKUP($A35,'Return Data'!$B$7:$R$2292,17,0)</f>
        <v>7.2702</v>
      </c>
      <c r="M35" s="61">
        <f t="shared" si="4"/>
        <v>48</v>
      </c>
      <c r="N35" s="60">
        <f>VLOOKUP($A35,'Return Data'!$B$7:$R$2292,14,0)</f>
        <v>22.364799999999999</v>
      </c>
      <c r="O35" s="61">
        <f t="shared" si="5"/>
        <v>48</v>
      </c>
      <c r="P35" s="60">
        <f>VLOOKUP($A35,'Return Data'!$B$7:$R$2292,15,0)</f>
        <v>8.1866000000000003</v>
      </c>
      <c r="Q35" s="61">
        <f t="shared" si="8"/>
        <v>40</v>
      </c>
      <c r="R35" s="60">
        <f>VLOOKUP($A35,'Return Data'!$B$7:$R$2292,16,0)</f>
        <v>9.6026000000000007</v>
      </c>
      <c r="S35" s="62">
        <f t="shared" si="6"/>
        <v>48</v>
      </c>
    </row>
    <row r="36" spans="1:19" x14ac:dyDescent="0.3">
      <c r="A36" s="58" t="s">
        <v>296</v>
      </c>
      <c r="B36" s="59">
        <f>VLOOKUP($A36,'Return Data'!$B$7:$R$2292,3,0)</f>
        <v>45014</v>
      </c>
      <c r="C36" s="60">
        <f>VLOOKUP($A36,'Return Data'!$B$7:$R$2292,4,0)</f>
        <v>75.944000000000003</v>
      </c>
      <c r="D36" s="60">
        <f>VLOOKUP($A36,'Return Data'!$B$7:$R$2292,10,0)</f>
        <v>-6.9562999999999997</v>
      </c>
      <c r="E36" s="61">
        <f t="shared" si="0"/>
        <v>46</v>
      </c>
      <c r="F36" s="60">
        <f>VLOOKUP($A36,'Return Data'!$B$7:$R$2292,11,0)</f>
        <v>-5.4000000000000003E-3</v>
      </c>
      <c r="G36" s="61">
        <f t="shared" si="1"/>
        <v>20</v>
      </c>
      <c r="H36" s="60">
        <f>VLOOKUP($A36,'Return Data'!$B$7:$R$2292,12,0)</f>
        <v>8.7372999999999994</v>
      </c>
      <c r="I36" s="61">
        <f t="shared" si="2"/>
        <v>28</v>
      </c>
      <c r="J36" s="60">
        <f>VLOOKUP($A36,'Return Data'!$B$7:$R$2292,13,0)</f>
        <v>-0.61570000000000003</v>
      </c>
      <c r="K36" s="61">
        <f t="shared" si="3"/>
        <v>29</v>
      </c>
      <c r="L36" s="60">
        <f>VLOOKUP($A36,'Return Data'!$B$7:$R$2292,17,0)</f>
        <v>11.042299999999999</v>
      </c>
      <c r="M36" s="61">
        <f t="shared" si="4"/>
        <v>29</v>
      </c>
      <c r="N36" s="60">
        <f>VLOOKUP($A36,'Return Data'!$B$7:$R$2292,14,0)</f>
        <v>28.2942</v>
      </c>
      <c r="O36" s="61">
        <f t="shared" si="5"/>
        <v>27</v>
      </c>
      <c r="P36" s="60">
        <f>VLOOKUP($A36,'Return Data'!$B$7:$R$2292,15,0)</f>
        <v>5.3864000000000001</v>
      </c>
      <c r="Q36" s="61">
        <f t="shared" si="8"/>
        <v>46</v>
      </c>
      <c r="R36" s="60">
        <f>VLOOKUP($A36,'Return Data'!$B$7:$R$2292,16,0)</f>
        <v>12.2616</v>
      </c>
      <c r="S36" s="62">
        <f t="shared" si="6"/>
        <v>33</v>
      </c>
    </row>
    <row r="37" spans="1:19" x14ac:dyDescent="0.3">
      <c r="A37" s="58" t="s">
        <v>297</v>
      </c>
      <c r="B37" s="59">
        <f>VLOOKUP($A37,'Return Data'!$B$7:$R$2292,3,0)</f>
        <v>45014</v>
      </c>
      <c r="C37" s="60">
        <f>VLOOKUP($A37,'Return Data'!$B$7:$R$2292,4,0)</f>
        <v>19.489000000000001</v>
      </c>
      <c r="D37" s="60">
        <f>VLOOKUP($A37,'Return Data'!$B$7:$R$2292,10,0)</f>
        <v>-2.0977999999999999</v>
      </c>
      <c r="E37" s="61">
        <f t="shared" si="0"/>
        <v>7</v>
      </c>
      <c r="F37" s="60">
        <f>VLOOKUP($A37,'Return Data'!$B$7:$R$2292,11,0)</f>
        <v>3.0668000000000002</v>
      </c>
      <c r="G37" s="61">
        <f t="shared" si="1"/>
        <v>3</v>
      </c>
      <c r="H37" s="60">
        <f>VLOOKUP($A37,'Return Data'!$B$7:$R$2292,12,0)</f>
        <v>11.4619</v>
      </c>
      <c r="I37" s="61">
        <f t="shared" si="2"/>
        <v>12</v>
      </c>
      <c r="J37" s="60">
        <f>VLOOKUP($A37,'Return Data'!$B$7:$R$2292,13,0)</f>
        <v>5.6898999999999997</v>
      </c>
      <c r="K37" s="61">
        <f t="shared" si="3"/>
        <v>7</v>
      </c>
      <c r="L37" s="60">
        <f>VLOOKUP($A37,'Return Data'!$B$7:$R$2292,17,0)</f>
        <v>15.9846</v>
      </c>
      <c r="M37" s="61">
        <f t="shared" si="4"/>
        <v>12</v>
      </c>
      <c r="N37" s="60">
        <f>VLOOKUP($A37,'Return Data'!$B$7:$R$2292,14,0)</f>
        <v>32.580800000000004</v>
      </c>
      <c r="O37" s="61">
        <f t="shared" si="5"/>
        <v>14</v>
      </c>
      <c r="P37" s="60"/>
      <c r="Q37" s="61"/>
      <c r="R37" s="60">
        <f>VLOOKUP($A37,'Return Data'!$B$7:$R$2292,16,0)</f>
        <v>19.8672</v>
      </c>
      <c r="S37" s="62">
        <f t="shared" si="6"/>
        <v>4</v>
      </c>
    </row>
    <row r="38" spans="1:19" x14ac:dyDescent="0.3">
      <c r="A38" s="58" t="s">
        <v>1801</v>
      </c>
      <c r="B38" s="59">
        <f>VLOOKUP($A38,'Return Data'!$B$7:$R$2292,3,0)</f>
        <v>45014</v>
      </c>
      <c r="C38" s="60">
        <f>VLOOKUP($A38,'Return Data'!$B$7:$R$2292,4,0)</f>
        <v>23.75</v>
      </c>
      <c r="D38" s="60">
        <f>VLOOKUP($A38,'Return Data'!$B$7:$R$2292,10,0)</f>
        <v>-4.6950000000000003</v>
      </c>
      <c r="E38" s="61">
        <f t="shared" si="0"/>
        <v>20</v>
      </c>
      <c r="F38" s="60">
        <f>VLOOKUP($A38,'Return Data'!$B$7:$R$2292,11,0)</f>
        <v>2.5474999999999999</v>
      </c>
      <c r="G38" s="61">
        <f t="shared" si="1"/>
        <v>6</v>
      </c>
      <c r="H38" s="60">
        <f>VLOOKUP($A38,'Return Data'!$B$7:$R$2292,12,0)</f>
        <v>9.6997999999999998</v>
      </c>
      <c r="I38" s="61">
        <f t="shared" si="2"/>
        <v>24</v>
      </c>
      <c r="J38" s="60">
        <f>VLOOKUP($A38,'Return Data'!$B$7:$R$2292,13,0)</f>
        <v>8.43E-2</v>
      </c>
      <c r="K38" s="61">
        <f t="shared" si="3"/>
        <v>22</v>
      </c>
      <c r="L38" s="60">
        <f>VLOOKUP($A38,'Return Data'!$B$7:$R$2292,17,0)</f>
        <v>13.7681</v>
      </c>
      <c r="M38" s="61">
        <f t="shared" si="4"/>
        <v>16</v>
      </c>
      <c r="N38" s="60">
        <f>VLOOKUP($A38,'Return Data'!$B$7:$R$2292,14,0)</f>
        <v>31.036799999999999</v>
      </c>
      <c r="O38" s="61">
        <f t="shared" si="5"/>
        <v>15</v>
      </c>
      <c r="P38" s="60">
        <f>VLOOKUP($A38,'Return Data'!$B$7:$R$2292,15,0)</f>
        <v>11.9801</v>
      </c>
      <c r="Q38" s="61">
        <f t="shared" ref="Q38:Q45" si="9">RANK(P38,P$8:P$64,0)</f>
        <v>12</v>
      </c>
      <c r="R38" s="60">
        <f>VLOOKUP($A38,'Return Data'!$B$7:$R$2292,16,0)</f>
        <v>12.577400000000001</v>
      </c>
      <c r="S38" s="62">
        <f t="shared" si="6"/>
        <v>32</v>
      </c>
    </row>
    <row r="39" spans="1:19" x14ac:dyDescent="0.3">
      <c r="A39" s="58" t="s">
        <v>301</v>
      </c>
      <c r="B39" s="59">
        <f>VLOOKUP($A39,'Return Data'!$B$7:$R$2292,3,0)</f>
        <v>45014</v>
      </c>
      <c r="C39" s="60">
        <f>VLOOKUP($A39,'Return Data'!$B$7:$R$2292,4,0)</f>
        <v>222.08600000000001</v>
      </c>
      <c r="D39" s="60">
        <f>VLOOKUP($A39,'Return Data'!$B$7:$R$2292,10,0)</f>
        <v>-10.0137</v>
      </c>
      <c r="E39" s="61">
        <f t="shared" si="0"/>
        <v>57</v>
      </c>
      <c r="F39" s="60">
        <f>VLOOKUP($A39,'Return Data'!$B$7:$R$2292,11,0)</f>
        <v>-6.2613000000000003</v>
      </c>
      <c r="G39" s="61">
        <f t="shared" si="1"/>
        <v>54</v>
      </c>
      <c r="H39" s="60">
        <f>VLOOKUP($A39,'Return Data'!$B$7:$R$2292,12,0)</f>
        <v>8.2052999999999994</v>
      </c>
      <c r="I39" s="61">
        <f t="shared" si="2"/>
        <v>33</v>
      </c>
      <c r="J39" s="60">
        <f>VLOOKUP($A39,'Return Data'!$B$7:$R$2292,13,0)</f>
        <v>-1.7998000000000001</v>
      </c>
      <c r="K39" s="61">
        <f t="shared" si="3"/>
        <v>41</v>
      </c>
      <c r="L39" s="60">
        <f>VLOOKUP($A39,'Return Data'!$B$7:$R$2292,17,0)</f>
        <v>19.713799999999999</v>
      </c>
      <c r="M39" s="61">
        <f t="shared" si="4"/>
        <v>7</v>
      </c>
      <c r="N39" s="60">
        <f>VLOOKUP($A39,'Return Data'!$B$7:$R$2292,14,0)</f>
        <v>48.955300000000001</v>
      </c>
      <c r="O39" s="61">
        <f t="shared" si="5"/>
        <v>1</v>
      </c>
      <c r="P39" s="60">
        <f>VLOOKUP($A39,'Return Data'!$B$7:$R$2292,15,0)</f>
        <v>20.198399999999999</v>
      </c>
      <c r="Q39" s="61">
        <f t="shared" si="9"/>
        <v>2</v>
      </c>
      <c r="R39" s="60">
        <f>VLOOKUP($A39,'Return Data'!$B$7:$R$2292,16,0)</f>
        <v>14.425700000000001</v>
      </c>
      <c r="S39" s="62">
        <f t="shared" si="6"/>
        <v>20</v>
      </c>
    </row>
    <row r="40" spans="1:19" x14ac:dyDescent="0.3">
      <c r="A40" s="58" t="s">
        <v>302</v>
      </c>
      <c r="B40" s="59">
        <f>VLOOKUP($A40,'Return Data'!$B$7:$R$2292,3,0)</f>
        <v>45014</v>
      </c>
      <c r="C40" s="60">
        <f>VLOOKUP($A40,'Return Data'!$B$7:$R$2292,4,0)</f>
        <v>74.94</v>
      </c>
      <c r="D40" s="60">
        <f>VLOOKUP($A40,'Return Data'!$B$7:$R$2292,10,0)</f>
        <v>-6.1843000000000004</v>
      </c>
      <c r="E40" s="61">
        <f t="shared" ref="E40:E64" si="10">RANK(D40,D$8:D$64,0)</f>
        <v>37</v>
      </c>
      <c r="F40" s="60">
        <f>VLOOKUP($A40,'Return Data'!$B$7:$R$2292,11,0)</f>
        <v>0.63109999999999999</v>
      </c>
      <c r="G40" s="61">
        <f t="shared" ref="G40:G64" si="11">RANK(F40,F$8:F$64,0)</f>
        <v>14</v>
      </c>
      <c r="H40" s="60">
        <f>VLOOKUP($A40,'Return Data'!$B$7:$R$2292,12,0)</f>
        <v>6.7826000000000004</v>
      </c>
      <c r="I40" s="61">
        <f t="shared" ref="I40:I64" si="12">RANK(H40,H$8:H$64,0)</f>
        <v>41</v>
      </c>
      <c r="J40" s="60">
        <f>VLOOKUP($A40,'Return Data'!$B$7:$R$2292,13,0)</f>
        <v>1.5722</v>
      </c>
      <c r="K40" s="61">
        <f t="shared" ref="K40:K64" si="13">RANK(J40,J$8:J$64,0)</f>
        <v>19</v>
      </c>
      <c r="L40" s="60">
        <f>VLOOKUP($A40,'Return Data'!$B$7:$R$2292,17,0)</f>
        <v>7.7897999999999996</v>
      </c>
      <c r="M40" s="61">
        <f t="shared" ref="M40:M64" si="14">RANK(L40,L$8:L$64,0)</f>
        <v>47</v>
      </c>
      <c r="N40" s="60">
        <f>VLOOKUP($A40,'Return Data'!$B$7:$R$2292,14,0)</f>
        <v>26.743200000000002</v>
      </c>
      <c r="O40" s="61">
        <f t="shared" ref="O40:O64" si="15">RANK(N40,N$8:N$64,0)</f>
        <v>37</v>
      </c>
      <c r="P40" s="60">
        <f>VLOOKUP($A40,'Return Data'!$B$7:$R$2292,15,0)</f>
        <v>8.3467000000000002</v>
      </c>
      <c r="Q40" s="61">
        <f t="shared" si="9"/>
        <v>37</v>
      </c>
      <c r="R40" s="60">
        <f>VLOOKUP($A40,'Return Data'!$B$7:$R$2292,16,0)</f>
        <v>14.9899</v>
      </c>
      <c r="S40" s="62">
        <f t="shared" ref="S40:S64" si="16">RANK(R40,R$8:R$64,0)</f>
        <v>14</v>
      </c>
    </row>
    <row r="41" spans="1:19" x14ac:dyDescent="0.3">
      <c r="A41" s="58" t="s">
        <v>373</v>
      </c>
      <c r="B41" s="59">
        <f>VLOOKUP($A41,'Return Data'!$B$7:$R$2292,3,0)</f>
        <v>45014</v>
      </c>
      <c r="C41" s="60">
        <f>VLOOKUP($A41,'Return Data'!$B$7:$R$2292,4,0)</f>
        <v>716.29703061890098</v>
      </c>
      <c r="D41" s="60">
        <f>VLOOKUP($A41,'Return Data'!$B$7:$R$2292,10,0)</f>
        <v>-3.2193999999999998</v>
      </c>
      <c r="E41" s="61">
        <f t="shared" si="10"/>
        <v>11</v>
      </c>
      <c r="F41" s="60">
        <f>VLOOKUP($A41,'Return Data'!$B$7:$R$2292,11,0)</f>
        <v>4.6075999999999997</v>
      </c>
      <c r="G41" s="61">
        <f t="shared" si="11"/>
        <v>2</v>
      </c>
      <c r="H41" s="60">
        <f>VLOOKUP($A41,'Return Data'!$B$7:$R$2292,12,0)</f>
        <v>13.3385</v>
      </c>
      <c r="I41" s="61">
        <f t="shared" si="12"/>
        <v>6</v>
      </c>
      <c r="J41" s="60">
        <f>VLOOKUP($A41,'Return Data'!$B$7:$R$2292,13,0)</f>
        <v>6.5904999999999996</v>
      </c>
      <c r="K41" s="61">
        <f t="shared" si="13"/>
        <v>2</v>
      </c>
      <c r="L41" s="60">
        <f>VLOOKUP($A41,'Return Data'!$B$7:$R$2292,17,0)</f>
        <v>13.442399999999999</v>
      </c>
      <c r="M41" s="61">
        <f t="shared" si="14"/>
        <v>17</v>
      </c>
      <c r="N41" s="60">
        <f>VLOOKUP($A41,'Return Data'!$B$7:$R$2292,14,0)</f>
        <v>30.6509</v>
      </c>
      <c r="O41" s="61">
        <f t="shared" si="15"/>
        <v>17</v>
      </c>
      <c r="P41" s="60">
        <f>VLOOKUP($A41,'Return Data'!$B$7:$R$2292,15,0)</f>
        <v>10.9499</v>
      </c>
      <c r="Q41" s="61">
        <f t="shared" si="9"/>
        <v>18</v>
      </c>
      <c r="R41" s="60">
        <f>VLOOKUP($A41,'Return Data'!$B$7:$R$2292,16,0)</f>
        <v>15.2944</v>
      </c>
      <c r="S41" s="62">
        <f t="shared" si="16"/>
        <v>13</v>
      </c>
    </row>
    <row r="42" spans="1:19" x14ac:dyDescent="0.3">
      <c r="A42" s="58" t="s">
        <v>304</v>
      </c>
      <c r="B42" s="59">
        <f>VLOOKUP($A42,'Return Data'!$B$7:$R$2292,3,0)</f>
        <v>45014</v>
      </c>
      <c r="C42" s="60">
        <f>VLOOKUP($A42,'Return Data'!$B$7:$R$2292,4,0)</f>
        <v>26.116299999999999</v>
      </c>
      <c r="D42" s="60">
        <f>VLOOKUP($A42,'Return Data'!$B$7:$R$2292,10,0)</f>
        <v>-5.5461999999999998</v>
      </c>
      <c r="E42" s="61">
        <f t="shared" si="10"/>
        <v>27</v>
      </c>
      <c r="F42" s="60">
        <f>VLOOKUP($A42,'Return Data'!$B$7:$R$2292,11,0)</f>
        <v>-4.0910000000000002</v>
      </c>
      <c r="G42" s="61">
        <f t="shared" si="11"/>
        <v>49</v>
      </c>
      <c r="H42" s="60">
        <f>VLOOKUP($A42,'Return Data'!$B$7:$R$2292,12,0)</f>
        <v>9.0929000000000002</v>
      </c>
      <c r="I42" s="61">
        <f t="shared" si="12"/>
        <v>26</v>
      </c>
      <c r="J42" s="60">
        <f>VLOOKUP($A42,'Return Data'!$B$7:$R$2292,13,0)</f>
        <v>-0.71209999999999996</v>
      </c>
      <c r="K42" s="61">
        <f t="shared" si="13"/>
        <v>32</v>
      </c>
      <c r="L42" s="60">
        <f>VLOOKUP($A42,'Return Data'!$B$7:$R$2292,17,0)</f>
        <v>16.072800000000001</v>
      </c>
      <c r="M42" s="61">
        <f t="shared" si="14"/>
        <v>11</v>
      </c>
      <c r="N42" s="60">
        <f>VLOOKUP($A42,'Return Data'!$B$7:$R$2292,14,0)</f>
        <v>37.027999999999999</v>
      </c>
      <c r="O42" s="61">
        <f t="shared" si="15"/>
        <v>12</v>
      </c>
      <c r="P42" s="60">
        <f>VLOOKUP($A42,'Return Data'!$B$7:$R$2292,15,0)</f>
        <v>14.621600000000001</v>
      </c>
      <c r="Q42" s="61">
        <f t="shared" si="9"/>
        <v>4</v>
      </c>
      <c r="R42" s="60">
        <f>VLOOKUP($A42,'Return Data'!$B$7:$R$2292,16,0)</f>
        <v>14.7049</v>
      </c>
      <c r="S42" s="62">
        <f t="shared" si="16"/>
        <v>17</v>
      </c>
    </row>
    <row r="43" spans="1:19" x14ac:dyDescent="0.3">
      <c r="A43" s="58" t="s">
        <v>305</v>
      </c>
      <c r="B43" s="59">
        <f>VLOOKUP($A43,'Return Data'!$B$7:$R$2292,3,0)</f>
        <v>45014</v>
      </c>
      <c r="C43" s="60">
        <f>VLOOKUP($A43,'Return Data'!$B$7:$R$2292,4,0)</f>
        <v>26.5154</v>
      </c>
      <c r="D43" s="60">
        <f>VLOOKUP($A43,'Return Data'!$B$7:$R$2292,10,0)</f>
        <v>-5.6092000000000004</v>
      </c>
      <c r="E43" s="61">
        <f t="shared" si="10"/>
        <v>29</v>
      </c>
      <c r="F43" s="60">
        <f>VLOOKUP($A43,'Return Data'!$B$7:$R$2292,11,0)</f>
        <v>-4.2668999999999997</v>
      </c>
      <c r="G43" s="61">
        <f t="shared" si="11"/>
        <v>50</v>
      </c>
      <c r="H43" s="60">
        <f>VLOOKUP($A43,'Return Data'!$B$7:$R$2292,12,0)</f>
        <v>8.3361999999999998</v>
      </c>
      <c r="I43" s="61">
        <f t="shared" si="12"/>
        <v>31</v>
      </c>
      <c r="J43" s="60">
        <f>VLOOKUP($A43,'Return Data'!$B$7:$R$2292,13,0)</f>
        <v>-1.5288999999999999</v>
      </c>
      <c r="K43" s="61">
        <f t="shared" si="13"/>
        <v>39</v>
      </c>
      <c r="L43" s="60">
        <f>VLOOKUP($A43,'Return Data'!$B$7:$R$2292,17,0)</f>
        <v>14.9024</v>
      </c>
      <c r="M43" s="61">
        <f t="shared" si="14"/>
        <v>14</v>
      </c>
      <c r="N43" s="60">
        <f>VLOOKUP($A43,'Return Data'!$B$7:$R$2292,14,0)</f>
        <v>36.040599999999998</v>
      </c>
      <c r="O43" s="61">
        <f t="shared" si="15"/>
        <v>13</v>
      </c>
      <c r="P43" s="60">
        <f>VLOOKUP($A43,'Return Data'!$B$7:$R$2292,15,0)</f>
        <v>13.838100000000001</v>
      </c>
      <c r="Q43" s="61">
        <f t="shared" si="9"/>
        <v>6</v>
      </c>
      <c r="R43" s="60">
        <f>VLOOKUP($A43,'Return Data'!$B$7:$R$2292,16,0)</f>
        <v>12.933999999999999</v>
      </c>
      <c r="S43" s="62">
        <f t="shared" si="16"/>
        <v>28</v>
      </c>
    </row>
    <row r="44" spans="1:19" x14ac:dyDescent="0.3">
      <c r="A44" s="58" t="s">
        <v>306</v>
      </c>
      <c r="B44" s="59">
        <f>VLOOKUP($A44,'Return Data'!$B$7:$R$2292,3,0)</f>
        <v>45014</v>
      </c>
      <c r="C44" s="60">
        <f>VLOOKUP($A44,'Return Data'!$B$7:$R$2292,4,0)</f>
        <v>25.365200000000002</v>
      </c>
      <c r="D44" s="60">
        <f>VLOOKUP($A44,'Return Data'!$B$7:$R$2292,10,0)</f>
        <v>-5.4714999999999998</v>
      </c>
      <c r="E44" s="61">
        <f t="shared" si="10"/>
        <v>26</v>
      </c>
      <c r="F44" s="60">
        <f>VLOOKUP($A44,'Return Data'!$B$7:$R$2292,11,0)</f>
        <v>-3.9971999999999999</v>
      </c>
      <c r="G44" s="61">
        <f t="shared" si="11"/>
        <v>48</v>
      </c>
      <c r="H44" s="60">
        <f>VLOOKUP($A44,'Return Data'!$B$7:$R$2292,12,0)</f>
        <v>9.1958000000000002</v>
      </c>
      <c r="I44" s="61">
        <f t="shared" si="12"/>
        <v>25</v>
      </c>
      <c r="J44" s="60">
        <f>VLOOKUP($A44,'Return Data'!$B$7:$R$2292,13,0)</f>
        <v>-0.88780000000000003</v>
      </c>
      <c r="K44" s="61">
        <f t="shared" si="13"/>
        <v>35</v>
      </c>
      <c r="L44" s="60">
        <f>VLOOKUP($A44,'Return Data'!$B$7:$R$2292,17,0)</f>
        <v>15.64</v>
      </c>
      <c r="M44" s="61">
        <f t="shared" si="14"/>
        <v>13</v>
      </c>
      <c r="N44" s="60">
        <f>VLOOKUP($A44,'Return Data'!$B$7:$R$2292,14,0)</f>
        <v>37.438099999999999</v>
      </c>
      <c r="O44" s="61">
        <f t="shared" si="15"/>
        <v>10</v>
      </c>
      <c r="P44" s="60">
        <f>VLOOKUP($A44,'Return Data'!$B$7:$R$2292,15,0)</f>
        <v>13.3551</v>
      </c>
      <c r="Q44" s="61">
        <f t="shared" si="9"/>
        <v>8</v>
      </c>
      <c r="R44" s="60">
        <f>VLOOKUP($A44,'Return Data'!$B$7:$R$2292,16,0)</f>
        <v>12.179399999999999</v>
      </c>
      <c r="S44" s="62">
        <f t="shared" si="16"/>
        <v>34</v>
      </c>
    </row>
    <row r="45" spans="1:19" x14ac:dyDescent="0.3">
      <c r="A45" s="58" t="s">
        <v>307</v>
      </c>
      <c r="B45" s="59">
        <f>VLOOKUP($A45,'Return Data'!$B$7:$R$2292,3,0)</f>
        <v>45014</v>
      </c>
      <c r="C45" s="60">
        <f>VLOOKUP($A45,'Return Data'!$B$7:$R$2292,4,0)</f>
        <v>29.5017</v>
      </c>
      <c r="D45" s="60">
        <f>VLOOKUP($A45,'Return Data'!$B$7:$R$2292,10,0)</f>
        <v>-6.5654000000000003</v>
      </c>
      <c r="E45" s="61">
        <f t="shared" si="10"/>
        <v>41</v>
      </c>
      <c r="F45" s="60">
        <f>VLOOKUP($A45,'Return Data'!$B$7:$R$2292,11,0)</f>
        <v>-5.0837000000000003</v>
      </c>
      <c r="G45" s="61">
        <f t="shared" si="11"/>
        <v>51</v>
      </c>
      <c r="H45" s="60">
        <f>VLOOKUP($A45,'Return Data'!$B$7:$R$2292,12,0)</f>
        <v>5.7541000000000002</v>
      </c>
      <c r="I45" s="61">
        <f t="shared" si="12"/>
        <v>49</v>
      </c>
      <c r="J45" s="60">
        <f>VLOOKUP($A45,'Return Data'!$B$7:$R$2292,13,0)</f>
        <v>-0.2792</v>
      </c>
      <c r="K45" s="61">
        <f t="shared" si="13"/>
        <v>25</v>
      </c>
      <c r="L45" s="60">
        <f>VLOOKUP($A45,'Return Data'!$B$7:$R$2292,17,0)</f>
        <v>19.606200000000001</v>
      </c>
      <c r="M45" s="61">
        <f t="shared" si="14"/>
        <v>8</v>
      </c>
      <c r="N45" s="60">
        <f>VLOOKUP($A45,'Return Data'!$B$7:$R$2292,14,0)</f>
        <v>39.641300000000001</v>
      </c>
      <c r="O45" s="61">
        <f t="shared" si="15"/>
        <v>8</v>
      </c>
      <c r="P45" s="60">
        <f>VLOOKUP($A45,'Return Data'!$B$7:$R$2292,15,0)</f>
        <v>18.561</v>
      </c>
      <c r="Q45" s="61">
        <f t="shared" si="9"/>
        <v>3</v>
      </c>
      <c r="R45" s="60">
        <f>VLOOKUP($A45,'Return Data'!$B$7:$R$2292,16,0)</f>
        <v>19.768799999999999</v>
      </c>
      <c r="S45" s="62">
        <f t="shared" si="16"/>
        <v>5</v>
      </c>
    </row>
    <row r="46" spans="1:19" x14ac:dyDescent="0.3">
      <c r="A46" s="58" t="s">
        <v>308</v>
      </c>
      <c r="B46" s="59">
        <f>VLOOKUP($A46,'Return Data'!$B$7:$R$2292,3,0)</f>
        <v>45014</v>
      </c>
      <c r="C46" s="60">
        <f>VLOOKUP($A46,'Return Data'!$B$7:$R$2292,4,0)</f>
        <v>17.847300000000001</v>
      </c>
      <c r="D46" s="60">
        <f>VLOOKUP($A46,'Return Data'!$B$7:$R$2292,10,0)</f>
        <v>-2.4236</v>
      </c>
      <c r="E46" s="61">
        <f t="shared" si="10"/>
        <v>9</v>
      </c>
      <c r="F46" s="60">
        <f>VLOOKUP($A46,'Return Data'!$B$7:$R$2292,11,0)</f>
        <v>0.13750000000000001</v>
      </c>
      <c r="G46" s="61">
        <f t="shared" si="11"/>
        <v>18</v>
      </c>
      <c r="H46" s="60">
        <f>VLOOKUP($A46,'Return Data'!$B$7:$R$2292,12,0)</f>
        <v>12.5154</v>
      </c>
      <c r="I46" s="61">
        <f t="shared" si="12"/>
        <v>9</v>
      </c>
      <c r="J46" s="60">
        <f>VLOOKUP($A46,'Return Data'!$B$7:$R$2292,13,0)</f>
        <v>3.2082999999999999</v>
      </c>
      <c r="K46" s="61">
        <f t="shared" si="13"/>
        <v>13</v>
      </c>
      <c r="L46" s="60">
        <f>VLOOKUP($A46,'Return Data'!$B$7:$R$2292,17,0)</f>
        <v>12.2982</v>
      </c>
      <c r="M46" s="61">
        <f t="shared" si="14"/>
        <v>20</v>
      </c>
      <c r="N46" s="60">
        <f>VLOOKUP($A46,'Return Data'!$B$7:$R$2292,14,0)</f>
        <v>29.343499999999999</v>
      </c>
      <c r="O46" s="61">
        <f t="shared" si="15"/>
        <v>22</v>
      </c>
      <c r="P46" s="60"/>
      <c r="Q46" s="61"/>
      <c r="R46" s="60">
        <f>VLOOKUP($A46,'Return Data'!$B$7:$R$2292,16,0)</f>
        <v>13.112500000000001</v>
      </c>
      <c r="S46" s="62">
        <f t="shared" si="16"/>
        <v>26</v>
      </c>
    </row>
    <row r="47" spans="1:19" x14ac:dyDescent="0.3">
      <c r="A47" s="58" t="s">
        <v>309</v>
      </c>
      <c r="B47" s="59">
        <f>VLOOKUP($A47,'Return Data'!$B$7:$R$2292,3,0)</f>
        <v>45014</v>
      </c>
      <c r="C47" s="60">
        <f>VLOOKUP($A47,'Return Data'!$B$7:$R$2292,4,0)</f>
        <v>15.849399999999999</v>
      </c>
      <c r="D47" s="60">
        <f>VLOOKUP($A47,'Return Data'!$B$7:$R$2292,10,0)</f>
        <v>-6.9067999999999996</v>
      </c>
      <c r="E47" s="61">
        <f t="shared" si="10"/>
        <v>44</v>
      </c>
      <c r="F47" s="60">
        <f>VLOOKUP($A47,'Return Data'!$B$7:$R$2292,11,0)</f>
        <v>-2.3858999999999999</v>
      </c>
      <c r="G47" s="61">
        <f t="shared" si="11"/>
        <v>42</v>
      </c>
      <c r="H47" s="60">
        <f>VLOOKUP($A47,'Return Data'!$B$7:$R$2292,12,0)</f>
        <v>5.2948000000000004</v>
      </c>
      <c r="I47" s="61">
        <f t="shared" si="12"/>
        <v>53</v>
      </c>
      <c r="J47" s="60">
        <f>VLOOKUP($A47,'Return Data'!$B$7:$R$2292,13,0)</f>
        <v>-3.6844000000000001</v>
      </c>
      <c r="K47" s="61">
        <f t="shared" si="13"/>
        <v>48</v>
      </c>
      <c r="L47" s="60">
        <f>VLOOKUP($A47,'Return Data'!$B$7:$R$2292,17,0)</f>
        <v>10.145200000000001</v>
      </c>
      <c r="M47" s="61">
        <f t="shared" si="14"/>
        <v>32</v>
      </c>
      <c r="N47" s="60">
        <f>VLOOKUP($A47,'Return Data'!$B$7:$R$2292,14,0)</f>
        <v>25.488099999999999</v>
      </c>
      <c r="O47" s="61">
        <f t="shared" si="15"/>
        <v>39</v>
      </c>
      <c r="P47" s="60"/>
      <c r="Q47" s="61"/>
      <c r="R47" s="60">
        <f>VLOOKUP($A47,'Return Data'!$B$7:$R$2292,16,0)</f>
        <v>9.6318999999999999</v>
      </c>
      <c r="S47" s="62">
        <f t="shared" si="16"/>
        <v>46</v>
      </c>
    </row>
    <row r="48" spans="1:19" x14ac:dyDescent="0.3">
      <c r="A48" s="58" t="s">
        <v>311</v>
      </c>
      <c r="B48" s="59">
        <f>VLOOKUP($A48,'Return Data'!$B$7:$R$2292,3,0)</f>
        <v>45014</v>
      </c>
      <c r="C48" s="60">
        <f>VLOOKUP($A48,'Return Data'!$B$7:$R$2292,4,0)</f>
        <v>58.310899999999997</v>
      </c>
      <c r="D48" s="60">
        <f>VLOOKUP($A48,'Return Data'!$B$7:$R$2292,10,0)</f>
        <v>-7.0602999999999998</v>
      </c>
      <c r="E48" s="61">
        <f t="shared" si="10"/>
        <v>48</v>
      </c>
      <c r="F48" s="60">
        <f>VLOOKUP($A48,'Return Data'!$B$7:$R$2292,11,0)</f>
        <v>-5.6391999999999998</v>
      </c>
      <c r="G48" s="61">
        <f t="shared" si="11"/>
        <v>53</v>
      </c>
      <c r="H48" s="60">
        <f>VLOOKUP($A48,'Return Data'!$B$7:$R$2292,12,0)</f>
        <v>6.3505000000000003</v>
      </c>
      <c r="I48" s="61">
        <f t="shared" si="12"/>
        <v>44</v>
      </c>
      <c r="J48" s="60">
        <f>VLOOKUP($A48,'Return Data'!$B$7:$R$2292,13,0)</f>
        <v>1.0239</v>
      </c>
      <c r="K48" s="61">
        <f t="shared" si="13"/>
        <v>20</v>
      </c>
      <c r="L48" s="60">
        <f>VLOOKUP($A48,'Return Data'!$B$7:$R$2292,17,0)</f>
        <v>17.178899999999999</v>
      </c>
      <c r="M48" s="61">
        <f t="shared" si="14"/>
        <v>9</v>
      </c>
      <c r="N48" s="60">
        <f>VLOOKUP($A48,'Return Data'!$B$7:$R$2292,14,0)</f>
        <v>37.028700000000001</v>
      </c>
      <c r="O48" s="61">
        <f t="shared" si="15"/>
        <v>11</v>
      </c>
      <c r="P48" s="60">
        <f>VLOOKUP($A48,'Return Data'!$B$7:$R$2292,15,0)</f>
        <v>20.3825</v>
      </c>
      <c r="Q48" s="61">
        <f>RANK(P48,P$8:P$64,0)</f>
        <v>1</v>
      </c>
      <c r="R48" s="60">
        <f>VLOOKUP($A48,'Return Data'!$B$7:$R$2292,16,0)</f>
        <v>21.620200000000001</v>
      </c>
      <c r="S48" s="62">
        <f t="shared" si="16"/>
        <v>2</v>
      </c>
    </row>
    <row r="49" spans="1:19" x14ac:dyDescent="0.3">
      <c r="A49" s="58" t="s">
        <v>312</v>
      </c>
      <c r="B49" s="59">
        <f>VLOOKUP($A49,'Return Data'!$B$7:$R$2292,3,0)</f>
        <v>45014</v>
      </c>
      <c r="C49" s="60">
        <f>VLOOKUP($A49,'Return Data'!$B$7:$R$2292,4,0)</f>
        <v>14.664899999999999</v>
      </c>
      <c r="D49" s="60">
        <f>VLOOKUP($A49,'Return Data'!$B$7:$R$2292,10,0)</f>
        <v>-6.6150000000000002</v>
      </c>
      <c r="E49" s="61">
        <f t="shared" si="10"/>
        <v>43</v>
      </c>
      <c r="F49" s="60">
        <f>VLOOKUP($A49,'Return Data'!$B$7:$R$2292,11,0)</f>
        <v>-2.5847000000000002</v>
      </c>
      <c r="G49" s="61">
        <f t="shared" si="11"/>
        <v>43</v>
      </c>
      <c r="H49" s="60">
        <f>VLOOKUP($A49,'Return Data'!$B$7:$R$2292,12,0)</f>
        <v>5.5029000000000003</v>
      </c>
      <c r="I49" s="61">
        <f t="shared" si="12"/>
        <v>52</v>
      </c>
      <c r="J49" s="60">
        <f>VLOOKUP($A49,'Return Data'!$B$7:$R$2292,13,0)</f>
        <v>-2.0407000000000002</v>
      </c>
      <c r="K49" s="61">
        <f t="shared" si="13"/>
        <v>42</v>
      </c>
      <c r="L49" s="60">
        <f>VLOOKUP($A49,'Return Data'!$B$7:$R$2292,17,0)</f>
        <v>6.3952999999999998</v>
      </c>
      <c r="M49" s="61">
        <f t="shared" si="14"/>
        <v>51</v>
      </c>
      <c r="N49" s="60">
        <f>VLOOKUP($A49,'Return Data'!$B$7:$R$2292,14,0)</f>
        <v>18.3767</v>
      </c>
      <c r="O49" s="61">
        <f t="shared" si="15"/>
        <v>54</v>
      </c>
      <c r="P49" s="60"/>
      <c r="Q49" s="61"/>
      <c r="R49" s="60">
        <f>VLOOKUP($A49,'Return Data'!$B$7:$R$2292,16,0)</f>
        <v>9.6034000000000006</v>
      </c>
      <c r="S49" s="62">
        <f t="shared" si="16"/>
        <v>47</v>
      </c>
    </row>
    <row r="50" spans="1:19" x14ac:dyDescent="0.3">
      <c r="A50" s="58" t="s">
        <v>313</v>
      </c>
      <c r="B50" s="59">
        <f>VLOOKUP($A50,'Return Data'!$B$7:$R$2292,3,0)</f>
        <v>45014</v>
      </c>
      <c r="C50" s="60">
        <f>VLOOKUP($A50,'Return Data'!$B$7:$R$2292,4,0)</f>
        <v>145.7731</v>
      </c>
      <c r="D50" s="60">
        <f>VLOOKUP($A50,'Return Data'!$B$7:$R$2292,10,0)</f>
        <v>-5.8197999999999999</v>
      </c>
      <c r="E50" s="61">
        <f t="shared" si="10"/>
        <v>31</v>
      </c>
      <c r="F50" s="60">
        <f>VLOOKUP($A50,'Return Data'!$B$7:$R$2292,11,0)</f>
        <v>-1.2831999999999999</v>
      </c>
      <c r="G50" s="61">
        <f t="shared" si="11"/>
        <v>29</v>
      </c>
      <c r="H50" s="60">
        <f>VLOOKUP($A50,'Return Data'!$B$7:$R$2292,12,0)</f>
        <v>8.1539999999999999</v>
      </c>
      <c r="I50" s="61">
        <f t="shared" si="12"/>
        <v>34</v>
      </c>
      <c r="J50" s="60">
        <f>VLOOKUP($A50,'Return Data'!$B$7:$R$2292,13,0)</f>
        <v>0.42370000000000002</v>
      </c>
      <c r="K50" s="61">
        <f t="shared" si="13"/>
        <v>21</v>
      </c>
      <c r="L50" s="60">
        <f>VLOOKUP($A50,'Return Data'!$B$7:$R$2292,17,0)</f>
        <v>10.407999999999999</v>
      </c>
      <c r="M50" s="61">
        <f t="shared" si="14"/>
        <v>31</v>
      </c>
      <c r="N50" s="60">
        <f>VLOOKUP($A50,'Return Data'!$B$7:$R$2292,14,0)</f>
        <v>26.863199999999999</v>
      </c>
      <c r="O50" s="61">
        <f t="shared" si="15"/>
        <v>36</v>
      </c>
      <c r="P50" s="60">
        <f>VLOOKUP($A50,'Return Data'!$B$7:$R$2292,15,0)</f>
        <v>7.9843000000000002</v>
      </c>
      <c r="Q50" s="61">
        <f>RANK(P50,P$8:P$64,0)</f>
        <v>41</v>
      </c>
      <c r="R50" s="60">
        <f>VLOOKUP($A50,'Return Data'!$B$7:$R$2292,16,0)</f>
        <v>14.342499999999999</v>
      </c>
      <c r="S50" s="62">
        <f t="shared" si="16"/>
        <v>21</v>
      </c>
    </row>
    <row r="51" spans="1:19" x14ac:dyDescent="0.3">
      <c r="A51" s="58" t="s">
        <v>314</v>
      </c>
      <c r="B51" s="59">
        <f>VLOOKUP($A51,'Return Data'!$B$7:$R$2292,3,0)</f>
        <v>45014</v>
      </c>
      <c r="C51" s="60">
        <f>VLOOKUP($A51,'Return Data'!$B$7:$R$2292,4,0)</f>
        <v>19.123899999999999</v>
      </c>
      <c r="D51" s="60">
        <f>VLOOKUP($A51,'Return Data'!$B$7:$R$2292,10,0)</f>
        <v>-1.3880999999999999</v>
      </c>
      <c r="E51" s="61">
        <f t="shared" si="10"/>
        <v>6</v>
      </c>
      <c r="F51" s="60">
        <f>VLOOKUP($A51,'Return Data'!$B$7:$R$2292,11,0)</f>
        <v>-2.0026000000000002</v>
      </c>
      <c r="G51" s="61">
        <f t="shared" si="11"/>
        <v>38</v>
      </c>
      <c r="H51" s="60">
        <f>VLOOKUP($A51,'Return Data'!$B$7:$R$2292,12,0)</f>
        <v>13.557600000000001</v>
      </c>
      <c r="I51" s="61">
        <f t="shared" si="12"/>
        <v>3</v>
      </c>
      <c r="J51" s="60">
        <f>VLOOKUP($A51,'Return Data'!$B$7:$R$2292,13,0)</f>
        <v>4.5861999999999998</v>
      </c>
      <c r="K51" s="61">
        <f t="shared" si="13"/>
        <v>9</v>
      </c>
      <c r="L51" s="60">
        <f>VLOOKUP($A51,'Return Data'!$B$7:$R$2292,17,0)</f>
        <v>26.677800000000001</v>
      </c>
      <c r="M51" s="61">
        <f t="shared" si="14"/>
        <v>4</v>
      </c>
      <c r="N51" s="60">
        <f>VLOOKUP($A51,'Return Data'!$B$7:$R$2292,14,0)</f>
        <v>44.1967</v>
      </c>
      <c r="O51" s="61">
        <f t="shared" si="15"/>
        <v>5</v>
      </c>
      <c r="P51" s="60">
        <f>VLOOKUP($A51,'Return Data'!$B$7:$R$2292,15,0)</f>
        <v>8.4772999999999996</v>
      </c>
      <c r="Q51" s="61">
        <f>RANK(P51,P$8:P$64,0)</f>
        <v>35</v>
      </c>
      <c r="R51" s="60">
        <f>VLOOKUP($A51,'Return Data'!$B$7:$R$2292,16,0)</f>
        <v>10.729100000000001</v>
      </c>
      <c r="S51" s="62">
        <f t="shared" si="16"/>
        <v>39</v>
      </c>
    </row>
    <row r="52" spans="1:19" x14ac:dyDescent="0.3">
      <c r="A52" s="58" t="s">
        <v>315</v>
      </c>
      <c r="B52" s="59">
        <f>VLOOKUP($A52,'Return Data'!$B$7:$R$2292,3,0)</f>
        <v>45014</v>
      </c>
      <c r="C52" s="60">
        <f>VLOOKUP($A52,'Return Data'!$B$7:$R$2292,4,0)</f>
        <v>16.5458</v>
      </c>
      <c r="D52" s="60">
        <f>VLOOKUP($A52,'Return Data'!$B$7:$R$2292,10,0)</f>
        <v>-1.1659999999999999</v>
      </c>
      <c r="E52" s="61">
        <f t="shared" si="10"/>
        <v>4</v>
      </c>
      <c r="F52" s="60">
        <f>VLOOKUP($A52,'Return Data'!$B$7:$R$2292,11,0)</f>
        <v>-1.9218</v>
      </c>
      <c r="G52" s="61">
        <f t="shared" si="11"/>
        <v>34</v>
      </c>
      <c r="H52" s="60">
        <f>VLOOKUP($A52,'Return Data'!$B$7:$R$2292,12,0)</f>
        <v>13.414400000000001</v>
      </c>
      <c r="I52" s="61">
        <f t="shared" si="12"/>
        <v>5</v>
      </c>
      <c r="J52" s="60">
        <f>VLOOKUP($A52,'Return Data'!$B$7:$R$2292,13,0)</f>
        <v>4.5244</v>
      </c>
      <c r="K52" s="61">
        <f t="shared" si="13"/>
        <v>10</v>
      </c>
      <c r="L52" s="60">
        <f>VLOOKUP($A52,'Return Data'!$B$7:$R$2292,17,0)</f>
        <v>26.933199999999999</v>
      </c>
      <c r="M52" s="61">
        <f t="shared" si="14"/>
        <v>3</v>
      </c>
      <c r="N52" s="60">
        <f>VLOOKUP($A52,'Return Data'!$B$7:$R$2292,14,0)</f>
        <v>45.092399999999998</v>
      </c>
      <c r="O52" s="61">
        <f t="shared" si="15"/>
        <v>3</v>
      </c>
      <c r="P52" s="60">
        <f>VLOOKUP($A52,'Return Data'!$B$7:$R$2292,15,0)</f>
        <v>8.8894000000000002</v>
      </c>
      <c r="Q52" s="61">
        <f>RANK(P52,P$8:P$64,0)</f>
        <v>33</v>
      </c>
      <c r="R52" s="60">
        <f>VLOOKUP($A52,'Return Data'!$B$7:$R$2292,16,0)</f>
        <v>8.7296999999999993</v>
      </c>
      <c r="S52" s="62">
        <f t="shared" si="16"/>
        <v>53</v>
      </c>
    </row>
    <row r="53" spans="1:19" x14ac:dyDescent="0.3">
      <c r="A53" s="58" t="s">
        <v>316</v>
      </c>
      <c r="B53" s="59">
        <f>VLOOKUP($A53,'Return Data'!$B$7:$R$2292,3,0)</f>
        <v>45014</v>
      </c>
      <c r="C53" s="60">
        <f>VLOOKUP($A53,'Return Data'!$B$7:$R$2292,4,0)</f>
        <v>15.3062</v>
      </c>
      <c r="D53" s="60">
        <f>VLOOKUP($A53,'Return Data'!$B$7:$R$2292,10,0)</f>
        <v>-0.84219999999999995</v>
      </c>
      <c r="E53" s="61">
        <f t="shared" si="10"/>
        <v>2</v>
      </c>
      <c r="F53" s="60">
        <f>VLOOKUP($A53,'Return Data'!$B$7:$R$2292,11,0)</f>
        <v>-1.9531000000000001</v>
      </c>
      <c r="G53" s="61">
        <f t="shared" si="11"/>
        <v>36</v>
      </c>
      <c r="H53" s="60">
        <f>VLOOKUP($A53,'Return Data'!$B$7:$R$2292,12,0)</f>
        <v>13.2492</v>
      </c>
      <c r="I53" s="61">
        <f t="shared" si="12"/>
        <v>7</v>
      </c>
      <c r="J53" s="60">
        <f>VLOOKUP($A53,'Return Data'!$B$7:$R$2292,13,0)</f>
        <v>4.25</v>
      </c>
      <c r="K53" s="61">
        <f t="shared" si="13"/>
        <v>11</v>
      </c>
      <c r="L53" s="60">
        <f>VLOOKUP($A53,'Return Data'!$B$7:$R$2292,17,0)</f>
        <v>28.529199999999999</v>
      </c>
      <c r="M53" s="61">
        <f t="shared" si="14"/>
        <v>1</v>
      </c>
      <c r="N53" s="60">
        <f>VLOOKUP($A53,'Return Data'!$B$7:$R$2292,14,0)</f>
        <v>47.195599999999999</v>
      </c>
      <c r="O53" s="61">
        <f t="shared" si="15"/>
        <v>2</v>
      </c>
      <c r="P53" s="60">
        <f>VLOOKUP($A53,'Return Data'!$B$7:$R$2292,15,0)</f>
        <v>9.2727000000000004</v>
      </c>
      <c r="Q53" s="61">
        <f>RANK(P53,P$8:P$64,0)</f>
        <v>29</v>
      </c>
      <c r="R53" s="60">
        <f>VLOOKUP($A53,'Return Data'!$B$7:$R$2292,16,0)</f>
        <v>8.0448000000000004</v>
      </c>
      <c r="S53" s="62">
        <f t="shared" si="16"/>
        <v>55</v>
      </c>
    </row>
    <row r="54" spans="1:19" x14ac:dyDescent="0.3">
      <c r="A54" s="58" t="s">
        <v>317</v>
      </c>
      <c r="B54" s="59">
        <f>VLOOKUP($A54,'Return Data'!$B$7:$R$2292,3,0)</f>
        <v>45014</v>
      </c>
      <c r="C54" s="60">
        <f>VLOOKUP($A54,'Return Data'!$B$7:$R$2292,4,0)</f>
        <v>15.9497</v>
      </c>
      <c r="D54" s="60">
        <f>VLOOKUP($A54,'Return Data'!$B$7:$R$2292,10,0)</f>
        <v>-2.3719000000000001</v>
      </c>
      <c r="E54" s="61">
        <f t="shared" si="10"/>
        <v>8</v>
      </c>
      <c r="F54" s="60">
        <f>VLOOKUP($A54,'Return Data'!$B$7:$R$2292,11,0)</f>
        <v>-3.3538999999999999</v>
      </c>
      <c r="G54" s="61">
        <f t="shared" si="11"/>
        <v>44</v>
      </c>
      <c r="H54" s="60">
        <f>VLOOKUP($A54,'Return Data'!$B$7:$R$2292,12,0)</f>
        <v>11.316800000000001</v>
      </c>
      <c r="I54" s="61">
        <f t="shared" si="12"/>
        <v>13</v>
      </c>
      <c r="J54" s="60">
        <f>VLOOKUP($A54,'Return Data'!$B$7:$R$2292,13,0)</f>
        <v>1.6700999999999999</v>
      </c>
      <c r="K54" s="61">
        <f t="shared" si="13"/>
        <v>18</v>
      </c>
      <c r="L54" s="60">
        <f>VLOOKUP($A54,'Return Data'!$B$7:$R$2292,17,0)</f>
        <v>25.7011</v>
      </c>
      <c r="M54" s="61">
        <f t="shared" si="14"/>
        <v>6</v>
      </c>
      <c r="N54" s="60">
        <f>VLOOKUP($A54,'Return Data'!$B$7:$R$2292,14,0)</f>
        <v>44.810400000000001</v>
      </c>
      <c r="O54" s="61">
        <f t="shared" si="15"/>
        <v>4</v>
      </c>
      <c r="P54" s="60">
        <f>VLOOKUP($A54,'Return Data'!$B$7:$R$2292,15,0)</f>
        <v>9.1605000000000008</v>
      </c>
      <c r="Q54" s="61">
        <f>RANK(P54,P$8:P$64,0)</f>
        <v>31</v>
      </c>
      <c r="R54" s="60">
        <f>VLOOKUP($A54,'Return Data'!$B$7:$R$2292,16,0)</f>
        <v>8.4821000000000009</v>
      </c>
      <c r="S54" s="62">
        <f t="shared" si="16"/>
        <v>54</v>
      </c>
    </row>
    <row r="55" spans="1:19" x14ac:dyDescent="0.3">
      <c r="A55" s="58" t="s">
        <v>318</v>
      </c>
      <c r="B55" s="59">
        <f>VLOOKUP($A55,'Return Data'!$B$7:$R$2292,3,0)</f>
        <v>45014</v>
      </c>
      <c r="C55" s="60">
        <f>VLOOKUP($A55,'Return Data'!$B$7:$R$2292,4,0)</f>
        <v>16.192900000000002</v>
      </c>
      <c r="D55" s="60">
        <f>VLOOKUP($A55,'Return Data'!$B$7:$R$2292,10,0)</f>
        <v>-0.8911</v>
      </c>
      <c r="E55" s="61">
        <f t="shared" si="10"/>
        <v>3</v>
      </c>
      <c r="F55" s="60">
        <f>VLOOKUP($A55,'Return Data'!$B$7:$R$2292,11,0)</f>
        <v>-2.1032999999999999</v>
      </c>
      <c r="G55" s="61">
        <f t="shared" si="11"/>
        <v>40</v>
      </c>
      <c r="H55" s="60">
        <f>VLOOKUP($A55,'Return Data'!$B$7:$R$2292,12,0)</f>
        <v>13.2379</v>
      </c>
      <c r="I55" s="61">
        <f t="shared" si="12"/>
        <v>8</v>
      </c>
      <c r="J55" s="60">
        <f>VLOOKUP($A55,'Return Data'!$B$7:$R$2292,13,0)</f>
        <v>6.5153999999999996</v>
      </c>
      <c r="K55" s="61">
        <f t="shared" si="13"/>
        <v>3</v>
      </c>
      <c r="L55" s="60">
        <f>VLOOKUP($A55,'Return Data'!$B$7:$R$2292,17,0)</f>
        <v>27.196200000000001</v>
      </c>
      <c r="M55" s="61">
        <f t="shared" si="14"/>
        <v>2</v>
      </c>
      <c r="N55" s="60">
        <f>VLOOKUP($A55,'Return Data'!$B$7:$R$2292,14,0)</f>
        <v>44.1539</v>
      </c>
      <c r="O55" s="61">
        <f t="shared" si="15"/>
        <v>6</v>
      </c>
      <c r="P55" s="60"/>
      <c r="Q55" s="61"/>
      <c r="R55" s="60">
        <f>VLOOKUP($A55,'Return Data'!$B$7:$R$2292,16,0)</f>
        <v>10.1081</v>
      </c>
      <c r="S55" s="62">
        <f t="shared" si="16"/>
        <v>43</v>
      </c>
    </row>
    <row r="56" spans="1:19" x14ac:dyDescent="0.3">
      <c r="A56" s="58" t="s">
        <v>319</v>
      </c>
      <c r="B56" s="59">
        <f>VLOOKUP($A56,'Return Data'!$B$7:$R$2292,3,0)</f>
        <v>45014</v>
      </c>
      <c r="C56" s="60">
        <f>VLOOKUP($A56,'Return Data'!$B$7:$R$2292,4,0)</f>
        <v>23.777999999999999</v>
      </c>
      <c r="D56" s="60">
        <f>VLOOKUP($A56,'Return Data'!$B$7:$R$2292,10,0)</f>
        <v>-5.9489000000000001</v>
      </c>
      <c r="E56" s="61">
        <f t="shared" si="10"/>
        <v>32</v>
      </c>
      <c r="F56" s="60">
        <f>VLOOKUP($A56,'Return Data'!$B$7:$R$2292,11,0)</f>
        <v>1.681</v>
      </c>
      <c r="G56" s="61">
        <f t="shared" si="11"/>
        <v>9</v>
      </c>
      <c r="H56" s="60">
        <f>VLOOKUP($A56,'Return Data'!$B$7:$R$2292,12,0)</f>
        <v>10.0731</v>
      </c>
      <c r="I56" s="61">
        <f t="shared" si="12"/>
        <v>22</v>
      </c>
      <c r="J56" s="60">
        <f>VLOOKUP($A56,'Return Data'!$B$7:$R$2292,13,0)</f>
        <v>2.2441</v>
      </c>
      <c r="K56" s="61">
        <f t="shared" si="13"/>
        <v>16</v>
      </c>
      <c r="L56" s="60">
        <f>VLOOKUP($A56,'Return Data'!$B$7:$R$2292,17,0)</f>
        <v>11.906599999999999</v>
      </c>
      <c r="M56" s="61">
        <f t="shared" si="14"/>
        <v>22</v>
      </c>
      <c r="N56" s="60">
        <f>VLOOKUP($A56,'Return Data'!$B$7:$R$2292,14,0)</f>
        <v>29.620799999999999</v>
      </c>
      <c r="O56" s="61">
        <f t="shared" si="15"/>
        <v>20</v>
      </c>
      <c r="P56" s="60">
        <f>VLOOKUP($A56,'Return Data'!$B$7:$R$2292,15,0)</f>
        <v>11.3363</v>
      </c>
      <c r="Q56" s="61">
        <f>RANK(P56,P$8:P$64,0)</f>
        <v>16</v>
      </c>
      <c r="R56" s="60">
        <f>VLOOKUP($A56,'Return Data'!$B$7:$R$2292,16,0)</f>
        <v>13.1229</v>
      </c>
      <c r="S56" s="62">
        <f t="shared" si="16"/>
        <v>25</v>
      </c>
    </row>
    <row r="57" spans="1:19" x14ac:dyDescent="0.3">
      <c r="A57" s="58" t="s">
        <v>320</v>
      </c>
      <c r="B57" s="59">
        <f>VLOOKUP($A57,'Return Data'!$B$7:$R$2292,3,0)</f>
        <v>45014</v>
      </c>
      <c r="C57" s="60">
        <f>VLOOKUP($A57,'Return Data'!$B$7:$R$2292,4,0)</f>
        <v>21.918800000000001</v>
      </c>
      <c r="D57" s="60">
        <f>VLOOKUP($A57,'Return Data'!$B$7:$R$2292,10,0)</f>
        <v>-5.6919000000000004</v>
      </c>
      <c r="E57" s="61">
        <f t="shared" si="10"/>
        <v>30</v>
      </c>
      <c r="F57" s="60">
        <f>VLOOKUP($A57,'Return Data'!$B$7:$R$2292,11,0)</f>
        <v>1.7591000000000001</v>
      </c>
      <c r="G57" s="61">
        <f t="shared" si="11"/>
        <v>8</v>
      </c>
      <c r="H57" s="60">
        <f>VLOOKUP($A57,'Return Data'!$B$7:$R$2292,12,0)</f>
        <v>10.4528</v>
      </c>
      <c r="I57" s="61">
        <f t="shared" si="12"/>
        <v>19</v>
      </c>
      <c r="J57" s="60">
        <f>VLOOKUP($A57,'Return Data'!$B$7:$R$2292,13,0)</f>
        <v>2.6987999999999999</v>
      </c>
      <c r="K57" s="61">
        <f t="shared" si="13"/>
        <v>14</v>
      </c>
      <c r="L57" s="60">
        <f>VLOOKUP($A57,'Return Data'!$B$7:$R$2292,17,0)</f>
        <v>12.3346</v>
      </c>
      <c r="M57" s="61">
        <f t="shared" si="14"/>
        <v>19</v>
      </c>
      <c r="N57" s="60">
        <f>VLOOKUP($A57,'Return Data'!$B$7:$R$2292,14,0)</f>
        <v>30.1404</v>
      </c>
      <c r="O57" s="61">
        <f t="shared" si="15"/>
        <v>18</v>
      </c>
      <c r="P57" s="60">
        <f>VLOOKUP($A57,'Return Data'!$B$7:$R$2292,15,0)</f>
        <v>11.226000000000001</v>
      </c>
      <c r="Q57" s="61">
        <f>RANK(P57,P$8:P$64,0)</f>
        <v>17</v>
      </c>
      <c r="R57" s="60">
        <f>VLOOKUP($A57,'Return Data'!$B$7:$R$2292,16,0)</f>
        <v>10.2883</v>
      </c>
      <c r="S57" s="62">
        <f t="shared" si="16"/>
        <v>42</v>
      </c>
    </row>
    <row r="58" spans="1:19" x14ac:dyDescent="0.3">
      <c r="A58" s="58" t="s">
        <v>321</v>
      </c>
      <c r="B58" s="59">
        <f>VLOOKUP($A58,'Return Data'!$B$7:$R$2292,3,0)</f>
        <v>45014</v>
      </c>
      <c r="C58" s="60">
        <f>VLOOKUP($A58,'Return Data'!$B$7:$R$2292,4,0)</f>
        <v>18.7517</v>
      </c>
      <c r="D58" s="60">
        <f>VLOOKUP($A58,'Return Data'!$B$7:$R$2292,10,0)</f>
        <v>-0.54520000000000002</v>
      </c>
      <c r="E58" s="61">
        <f t="shared" si="10"/>
        <v>1</v>
      </c>
      <c r="F58" s="60">
        <f>VLOOKUP($A58,'Return Data'!$B$7:$R$2292,11,0)</f>
        <v>-1.9303999999999999</v>
      </c>
      <c r="G58" s="61">
        <f t="shared" si="11"/>
        <v>35</v>
      </c>
      <c r="H58" s="60">
        <f>VLOOKUP($A58,'Return Data'!$B$7:$R$2292,12,0)</f>
        <v>13.4335</v>
      </c>
      <c r="I58" s="61">
        <f t="shared" si="12"/>
        <v>4</v>
      </c>
      <c r="J58" s="60">
        <f>VLOOKUP($A58,'Return Data'!$B$7:$R$2292,13,0)</f>
        <v>6.3811999999999998</v>
      </c>
      <c r="K58" s="61">
        <f t="shared" si="13"/>
        <v>4</v>
      </c>
      <c r="L58" s="60">
        <f>VLOOKUP($A58,'Return Data'!$B$7:$R$2292,17,0)</f>
        <v>26.559000000000001</v>
      </c>
      <c r="M58" s="61">
        <f t="shared" si="14"/>
        <v>5</v>
      </c>
      <c r="N58" s="60">
        <f>VLOOKUP($A58,'Return Data'!$B$7:$R$2292,14,0)</f>
        <v>43.332500000000003</v>
      </c>
      <c r="O58" s="61">
        <f t="shared" si="15"/>
        <v>7</v>
      </c>
      <c r="P58" s="60"/>
      <c r="Q58" s="61"/>
      <c r="R58" s="60">
        <f>VLOOKUP($A58,'Return Data'!$B$7:$R$2292,16,0)</f>
        <v>14.1495</v>
      </c>
      <c r="S58" s="62">
        <f t="shared" si="16"/>
        <v>22</v>
      </c>
    </row>
    <row r="59" spans="1:19" x14ac:dyDescent="0.3">
      <c r="A59" s="58" t="s">
        <v>1781</v>
      </c>
      <c r="B59" s="59">
        <f>VLOOKUP($A59,'Return Data'!$B$7:$R$2292,3,0)</f>
        <v>45014</v>
      </c>
      <c r="C59" s="60">
        <f>VLOOKUP($A59,'Return Data'!$B$7:$R$2292,4,0)</f>
        <v>482.428133917004</v>
      </c>
      <c r="D59" s="60">
        <f>VLOOKUP($A59,'Return Data'!$B$7:$R$2292,10,0)</f>
        <v>-6.3307000000000002</v>
      </c>
      <c r="E59" s="61">
        <f t="shared" si="10"/>
        <v>39</v>
      </c>
      <c r="F59" s="60">
        <f>VLOOKUP($A59,'Return Data'!$B$7:$R$2292,11,0)</f>
        <v>-2.0933000000000002</v>
      </c>
      <c r="G59" s="61">
        <f t="shared" si="11"/>
        <v>39</v>
      </c>
      <c r="H59" s="60">
        <f>VLOOKUP($A59,'Return Data'!$B$7:$R$2292,12,0)</f>
        <v>6.9836999999999998</v>
      </c>
      <c r="I59" s="61">
        <f t="shared" si="12"/>
        <v>40</v>
      </c>
      <c r="J59" s="60">
        <f>VLOOKUP($A59,'Return Data'!$B$7:$R$2292,13,0)</f>
        <v>-0.60499999999999998</v>
      </c>
      <c r="K59" s="61">
        <f t="shared" si="13"/>
        <v>28</v>
      </c>
      <c r="L59" s="60">
        <f>VLOOKUP($A59,'Return Data'!$B$7:$R$2292,17,0)</f>
        <v>11.1067</v>
      </c>
      <c r="M59" s="61">
        <f t="shared" si="14"/>
        <v>27</v>
      </c>
      <c r="N59" s="60">
        <f>VLOOKUP($A59,'Return Data'!$B$7:$R$2292,14,0)</f>
        <v>27.9636</v>
      </c>
      <c r="O59" s="61">
        <f t="shared" si="15"/>
        <v>30</v>
      </c>
      <c r="P59" s="60">
        <f>VLOOKUP($A59,'Return Data'!$B$7:$R$2292,15,0)</f>
        <v>9.3315999999999999</v>
      </c>
      <c r="Q59" s="61">
        <f t="shared" ref="Q59:Q64" si="17">RANK(P59,P$8:P$64,0)</f>
        <v>27</v>
      </c>
      <c r="R59" s="60">
        <f>VLOOKUP($A59,'Return Data'!$B$7:$R$2292,16,0)</f>
        <v>15.4314</v>
      </c>
      <c r="S59" s="62">
        <f t="shared" si="16"/>
        <v>12</v>
      </c>
    </row>
    <row r="60" spans="1:19" x14ac:dyDescent="0.3">
      <c r="A60" s="58" t="s">
        <v>322</v>
      </c>
      <c r="B60" s="59">
        <f>VLOOKUP($A60,'Return Data'!$B$7:$R$2292,3,0)</f>
        <v>45014</v>
      </c>
      <c r="C60" s="60">
        <f>VLOOKUP($A60,'Return Data'!$B$7:$R$2292,4,0)</f>
        <v>27.675699999999999</v>
      </c>
      <c r="D60" s="60">
        <f>VLOOKUP($A60,'Return Data'!$B$7:$R$2292,10,0)</f>
        <v>-6.9474</v>
      </c>
      <c r="E60" s="61">
        <f t="shared" si="10"/>
        <v>45</v>
      </c>
      <c r="F60" s="60">
        <f>VLOOKUP($A60,'Return Data'!$B$7:$R$2292,11,0)</f>
        <v>-0.41089999999999999</v>
      </c>
      <c r="G60" s="61">
        <f t="shared" si="11"/>
        <v>23</v>
      </c>
      <c r="H60" s="60">
        <f>VLOOKUP($A60,'Return Data'!$B$7:$R$2292,12,0)</f>
        <v>9.0792999999999999</v>
      </c>
      <c r="I60" s="61">
        <f t="shared" si="12"/>
        <v>27</v>
      </c>
      <c r="J60" s="60">
        <f>VLOOKUP($A60,'Return Data'!$B$7:$R$2292,13,0)</f>
        <v>-0.88990000000000002</v>
      </c>
      <c r="K60" s="61">
        <f t="shared" si="13"/>
        <v>36</v>
      </c>
      <c r="L60" s="60">
        <f>VLOOKUP($A60,'Return Data'!$B$7:$R$2292,17,0)</f>
        <v>9.8332999999999995</v>
      </c>
      <c r="M60" s="61">
        <f t="shared" si="14"/>
        <v>35</v>
      </c>
      <c r="N60" s="60">
        <f>VLOOKUP($A60,'Return Data'!$B$7:$R$2292,14,0)</f>
        <v>25.651299999999999</v>
      </c>
      <c r="O60" s="61">
        <f t="shared" si="15"/>
        <v>38</v>
      </c>
      <c r="P60" s="60">
        <f>VLOOKUP($A60,'Return Data'!$B$7:$R$2292,15,0)</f>
        <v>10.3941</v>
      </c>
      <c r="Q60" s="61">
        <f t="shared" si="17"/>
        <v>19</v>
      </c>
      <c r="R60" s="60">
        <f>VLOOKUP($A60,'Return Data'!$B$7:$R$2292,16,0)</f>
        <v>12.7818</v>
      </c>
      <c r="S60" s="62">
        <f t="shared" si="16"/>
        <v>29</v>
      </c>
    </row>
    <row r="61" spans="1:19" x14ac:dyDescent="0.3">
      <c r="A61" s="58" t="s">
        <v>323</v>
      </c>
      <c r="B61" s="59">
        <f>VLOOKUP($A61,'Return Data'!$B$7:$R$2292,3,0)</f>
        <v>45014</v>
      </c>
      <c r="C61" s="60">
        <f>VLOOKUP($A61,'Return Data'!$B$7:$R$2292,4,0)</f>
        <v>177.2969754408</v>
      </c>
      <c r="D61" s="60">
        <f>VLOOKUP($A61,'Return Data'!$B$7:$R$2292,10,0)</f>
        <v>-1.3019000000000001</v>
      </c>
      <c r="E61" s="61">
        <f t="shared" si="10"/>
        <v>5</v>
      </c>
      <c r="F61" s="60">
        <f>VLOOKUP($A61,'Return Data'!$B$7:$R$2292,11,0)</f>
        <v>5.0761000000000003</v>
      </c>
      <c r="G61" s="61">
        <f t="shared" si="11"/>
        <v>1</v>
      </c>
      <c r="H61" s="60">
        <f>VLOOKUP($A61,'Return Data'!$B$7:$R$2292,12,0)</f>
        <v>13.625299999999999</v>
      </c>
      <c r="I61" s="61">
        <f t="shared" si="12"/>
        <v>2</v>
      </c>
      <c r="J61" s="60">
        <f>VLOOKUP($A61,'Return Data'!$B$7:$R$2292,13,0)</f>
        <v>4.9154999999999998</v>
      </c>
      <c r="K61" s="61">
        <f t="shared" si="13"/>
        <v>8</v>
      </c>
      <c r="L61" s="60">
        <f>VLOOKUP($A61,'Return Data'!$B$7:$R$2292,17,0)</f>
        <v>11.2964</v>
      </c>
      <c r="M61" s="61">
        <f t="shared" si="14"/>
        <v>25</v>
      </c>
      <c r="N61" s="60">
        <f>VLOOKUP($A61,'Return Data'!$B$7:$R$2292,14,0)</f>
        <v>24.353999999999999</v>
      </c>
      <c r="O61" s="61">
        <f t="shared" si="15"/>
        <v>45</v>
      </c>
      <c r="P61" s="60">
        <f>VLOOKUP($A61,'Return Data'!$B$7:$R$2292,15,0)</f>
        <v>9.3519000000000005</v>
      </c>
      <c r="Q61" s="61">
        <f t="shared" si="17"/>
        <v>26</v>
      </c>
      <c r="R61" s="60">
        <f>VLOOKUP($A61,'Return Data'!$B$7:$R$2292,16,0)</f>
        <v>11.2319</v>
      </c>
      <c r="S61" s="62">
        <f t="shared" si="16"/>
        <v>36</v>
      </c>
    </row>
    <row r="62" spans="1:19" x14ac:dyDescent="0.3">
      <c r="A62" s="58" t="s">
        <v>324</v>
      </c>
      <c r="B62" s="59">
        <f>VLOOKUP($A62,'Return Data'!$B$7:$R$2292,3,0)</f>
        <v>45014</v>
      </c>
      <c r="C62" s="60">
        <f>VLOOKUP($A62,'Return Data'!$B$7:$R$2292,4,0)</f>
        <v>40.549999999999997</v>
      </c>
      <c r="D62" s="60">
        <f>VLOOKUP($A62,'Return Data'!$B$7:$R$2292,10,0)</f>
        <v>-6.1342999999999996</v>
      </c>
      <c r="E62" s="61">
        <f t="shared" si="10"/>
        <v>36</v>
      </c>
      <c r="F62" s="60">
        <f>VLOOKUP($A62,'Return Data'!$B$7:$R$2292,11,0)</f>
        <v>-1.6970000000000001</v>
      </c>
      <c r="G62" s="61">
        <f t="shared" si="11"/>
        <v>32</v>
      </c>
      <c r="H62" s="60">
        <f>VLOOKUP($A62,'Return Data'!$B$7:$R$2292,12,0)</f>
        <v>8.1044999999999998</v>
      </c>
      <c r="I62" s="61">
        <f t="shared" si="12"/>
        <v>35</v>
      </c>
      <c r="J62" s="60">
        <f>VLOOKUP($A62,'Return Data'!$B$7:$R$2292,13,0)</f>
        <v>-0.19689999999999999</v>
      </c>
      <c r="K62" s="61">
        <f t="shared" si="13"/>
        <v>24</v>
      </c>
      <c r="L62" s="60">
        <f>VLOOKUP($A62,'Return Data'!$B$7:$R$2292,17,0)</f>
        <v>11.0725</v>
      </c>
      <c r="M62" s="61">
        <f t="shared" si="14"/>
        <v>28</v>
      </c>
      <c r="N62" s="60">
        <f>VLOOKUP($A62,'Return Data'!$B$7:$R$2292,14,0)</f>
        <v>28.176100000000002</v>
      </c>
      <c r="O62" s="61">
        <f t="shared" si="15"/>
        <v>28</v>
      </c>
      <c r="P62" s="60">
        <f>VLOOKUP($A62,'Return Data'!$B$7:$R$2292,15,0)</f>
        <v>12.073</v>
      </c>
      <c r="Q62" s="61">
        <f t="shared" si="17"/>
        <v>11</v>
      </c>
      <c r="R62" s="60">
        <f>VLOOKUP($A62,'Return Data'!$B$7:$R$2292,16,0)</f>
        <v>13.2249</v>
      </c>
      <c r="S62" s="62">
        <f t="shared" si="16"/>
        <v>24</v>
      </c>
    </row>
    <row r="63" spans="1:19" x14ac:dyDescent="0.3">
      <c r="A63" s="58" t="s">
        <v>330</v>
      </c>
      <c r="B63" s="59">
        <f>VLOOKUP($A63,'Return Data'!$B$7:$R$2292,3,0)</f>
        <v>45014</v>
      </c>
      <c r="C63" s="60">
        <f>VLOOKUP($A63,'Return Data'!$B$7:$R$2292,4,0)</f>
        <v>132.28649999999999</v>
      </c>
      <c r="D63" s="60">
        <f>VLOOKUP($A63,'Return Data'!$B$7:$R$2292,10,0)</f>
        <v>-7.3018000000000001</v>
      </c>
      <c r="E63" s="61">
        <f t="shared" si="10"/>
        <v>50</v>
      </c>
      <c r="F63" s="60">
        <f>VLOOKUP($A63,'Return Data'!$B$7:$R$2292,11,0)</f>
        <v>-5.2435</v>
      </c>
      <c r="G63" s="61">
        <f t="shared" si="11"/>
        <v>52</v>
      </c>
      <c r="H63" s="60">
        <f>VLOOKUP($A63,'Return Data'!$B$7:$R$2292,12,0)</f>
        <v>4.8051000000000004</v>
      </c>
      <c r="I63" s="61">
        <f t="shared" si="12"/>
        <v>54</v>
      </c>
      <c r="J63" s="60">
        <f>VLOOKUP($A63,'Return Data'!$B$7:$R$2292,13,0)</f>
        <v>-5.0930999999999997</v>
      </c>
      <c r="K63" s="61">
        <f t="shared" si="13"/>
        <v>53</v>
      </c>
      <c r="L63" s="60">
        <f>VLOOKUP($A63,'Return Data'!$B$7:$R$2292,17,0)</f>
        <v>6.4566999999999997</v>
      </c>
      <c r="M63" s="61">
        <f t="shared" si="14"/>
        <v>49</v>
      </c>
      <c r="N63" s="60">
        <f>VLOOKUP($A63,'Return Data'!$B$7:$R$2292,14,0)</f>
        <v>24.683700000000002</v>
      </c>
      <c r="O63" s="61">
        <f t="shared" si="15"/>
        <v>41</v>
      </c>
      <c r="P63" s="60">
        <f>VLOOKUP($A63,'Return Data'!$B$7:$R$2292,15,0)</f>
        <v>9.7135999999999996</v>
      </c>
      <c r="Q63" s="61">
        <f t="shared" si="17"/>
        <v>24</v>
      </c>
      <c r="R63" s="60">
        <f>VLOOKUP($A63,'Return Data'!$B$7:$R$2292,16,0)</f>
        <v>10.8835</v>
      </c>
      <c r="S63" s="62">
        <f t="shared" si="16"/>
        <v>37</v>
      </c>
    </row>
    <row r="64" spans="1:19" x14ac:dyDescent="0.3">
      <c r="A64" s="58" t="s">
        <v>331</v>
      </c>
      <c r="B64" s="59">
        <f>VLOOKUP($A64,'Return Data'!$B$7:$R$2292,3,0)</f>
        <v>45014</v>
      </c>
      <c r="C64" s="60">
        <f>VLOOKUP($A64,'Return Data'!$B$7:$R$2292,4,0)</f>
        <v>218.82240819245899</v>
      </c>
      <c r="D64" s="60">
        <f>VLOOKUP($A64,'Return Data'!$B$7:$R$2292,10,0)</f>
        <v>-6.5945999999999998</v>
      </c>
      <c r="E64" s="61">
        <f t="shared" si="10"/>
        <v>42</v>
      </c>
      <c r="F64" s="60">
        <f>VLOOKUP($A64,'Return Data'!$B$7:$R$2292,11,0)</f>
        <v>-1.1472</v>
      </c>
      <c r="G64" s="61">
        <f t="shared" si="11"/>
        <v>28</v>
      </c>
      <c r="H64" s="60">
        <f>VLOOKUP($A64,'Return Data'!$B$7:$R$2292,12,0)</f>
        <v>7.6177000000000001</v>
      </c>
      <c r="I64" s="61">
        <f t="shared" si="12"/>
        <v>36</v>
      </c>
      <c r="J64" s="60">
        <f>VLOOKUP($A64,'Return Data'!$B$7:$R$2292,13,0)</f>
        <v>-3.3866000000000001</v>
      </c>
      <c r="K64" s="61">
        <f t="shared" si="13"/>
        <v>47</v>
      </c>
      <c r="L64" s="60">
        <f>VLOOKUP($A64,'Return Data'!$B$7:$R$2292,17,0)</f>
        <v>8.0427</v>
      </c>
      <c r="M64" s="61">
        <f t="shared" si="14"/>
        <v>45</v>
      </c>
      <c r="N64" s="60">
        <f>VLOOKUP($A64,'Return Data'!$B$7:$R$2292,14,0)</f>
        <v>24.3843</v>
      </c>
      <c r="O64" s="61">
        <f t="shared" si="15"/>
        <v>44</v>
      </c>
      <c r="P64" s="60">
        <f>VLOOKUP($A64,'Return Data'!$B$7:$R$2292,15,0)</f>
        <v>8.9997000000000007</v>
      </c>
      <c r="Q64" s="61">
        <f t="shared" si="17"/>
        <v>32</v>
      </c>
      <c r="R64" s="60">
        <f>VLOOKUP($A64,'Return Data'!$B$7:$R$2292,16,0)</f>
        <v>16.667400000000001</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-5.2452228070175435</v>
      </c>
      <c r="E66" s="69"/>
      <c r="F66" s="70">
        <f>AVERAGE(F8:F64)</f>
        <v>-1.2338192982456144</v>
      </c>
      <c r="G66" s="69"/>
      <c r="H66" s="70">
        <f>AVERAGE(H8:H64)</f>
        <v>8.8963719298245607</v>
      </c>
      <c r="I66" s="69"/>
      <c r="J66" s="70">
        <f>AVERAGE(J8:J64)</f>
        <v>-5.3410526315789408E-2</v>
      </c>
      <c r="K66" s="69"/>
      <c r="L66" s="70">
        <f>AVERAGE(L8:L64)</f>
        <v>12.035568421052631</v>
      </c>
      <c r="M66" s="69"/>
      <c r="N66" s="70">
        <f>AVERAGE(N8:N64)</f>
        <v>29.234982456140351</v>
      </c>
      <c r="O66" s="69"/>
      <c r="P66" s="70">
        <f>AVERAGE(P8:P64)</f>
        <v>10.386102083333332</v>
      </c>
      <c r="Q66" s="69"/>
      <c r="R66" s="70">
        <f>AVERAGE(R8:R64)</f>
        <v>13.068929824561403</v>
      </c>
      <c r="S66" s="71"/>
    </row>
    <row r="67" spans="1:19" x14ac:dyDescent="0.3">
      <c r="A67" s="68" t="s">
        <v>28</v>
      </c>
      <c r="B67" s="69"/>
      <c r="C67" s="69"/>
      <c r="D67" s="70">
        <f>MIN(D8:D64)</f>
        <v>-10.0137</v>
      </c>
      <c r="E67" s="69"/>
      <c r="F67" s="70">
        <f>MIN(F8:F64)</f>
        <v>-7.8764000000000003</v>
      </c>
      <c r="G67" s="69"/>
      <c r="H67" s="70">
        <f>MIN(H8:H64)</f>
        <v>2.3311000000000002</v>
      </c>
      <c r="I67" s="69"/>
      <c r="J67" s="70">
        <f>MIN(J8:J64)</f>
        <v>-11.357100000000001</v>
      </c>
      <c r="K67" s="69"/>
      <c r="L67" s="70">
        <f>MIN(L8:L64)</f>
        <v>-0.68689999999999996</v>
      </c>
      <c r="M67" s="69"/>
      <c r="N67" s="70">
        <f>MIN(N8:N64)</f>
        <v>14.823</v>
      </c>
      <c r="O67" s="69"/>
      <c r="P67" s="70">
        <f>MIN(P8:P64)</f>
        <v>3.7783000000000002</v>
      </c>
      <c r="Q67" s="69"/>
      <c r="R67" s="70">
        <f>MIN(R8:R64)</f>
        <v>4.8281000000000001</v>
      </c>
      <c r="S67" s="71"/>
    </row>
    <row r="68" spans="1:19" ht="15" thickBot="1" x14ac:dyDescent="0.35">
      <c r="A68" s="72" t="s">
        <v>29</v>
      </c>
      <c r="B68" s="73"/>
      <c r="C68" s="73"/>
      <c r="D68" s="74">
        <f>MAX(D8:D64)</f>
        <v>-0.54520000000000002</v>
      </c>
      <c r="E68" s="73"/>
      <c r="F68" s="74">
        <f>MAX(F8:F64)</f>
        <v>5.0761000000000003</v>
      </c>
      <c r="G68" s="73"/>
      <c r="H68" s="74">
        <f>MAX(H8:H64)</f>
        <v>15.7263</v>
      </c>
      <c r="I68" s="73"/>
      <c r="J68" s="74">
        <f>MAX(J8:J64)</f>
        <v>7.7815000000000003</v>
      </c>
      <c r="K68" s="73"/>
      <c r="L68" s="74">
        <f>MAX(L8:L64)</f>
        <v>28.529199999999999</v>
      </c>
      <c r="M68" s="73"/>
      <c r="N68" s="74">
        <f>MAX(N8:N64)</f>
        <v>48.955300000000001</v>
      </c>
      <c r="O68" s="73"/>
      <c r="P68" s="74">
        <f>MAX(P8:P64)</f>
        <v>20.3825</v>
      </c>
      <c r="Q68" s="73"/>
      <c r="R68" s="74">
        <f>MAX(R8:R64)</f>
        <v>22.800899999999999</v>
      </c>
      <c r="S68" s="75"/>
    </row>
    <row r="69" spans="1:19" x14ac:dyDescent="0.3">
      <c r="A69" s="99" t="s">
        <v>428</v>
      </c>
    </row>
    <row r="70" spans="1:19" x14ac:dyDescent="0.3">
      <c r="A70" s="14" t="s">
        <v>340</v>
      </c>
    </row>
  </sheetData>
  <sheetProtection algorithmName="SHA-512" hashValue="lY77y8dSHv1XVAJfKrOSLtqEi2Fu46LauPTDUm1QK5YgmMPe+uHKP16hcbGIMoTCEJHLXh2KEY6JsD35nlddWA==" saltValue="yWnTVZDrEqUK58iQrD9CNA=="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45014</v>
      </c>
      <c r="C8" s="60">
        <f>VLOOKUP($A8,'Return Data'!$B$7:$R$2292,4,0)</f>
        <v>11.79</v>
      </c>
      <c r="D8" s="60">
        <f>VLOOKUP($A8,'Return Data'!$B$7:$R$2292,8,0)</f>
        <v>0.34039999999999998</v>
      </c>
      <c r="E8" s="61">
        <f>RANK(D8,D$8:D$15,0)</f>
        <v>4</v>
      </c>
      <c r="F8" s="60">
        <f>VLOOKUP($A8,'Return Data'!$B$7:$R$2292,9,0)</f>
        <v>-1.8318000000000001</v>
      </c>
      <c r="G8" s="61">
        <f t="shared" ref="G8" si="0">RANK(F8,F$8:F$15,0)</f>
        <v>3</v>
      </c>
      <c r="H8" s="60">
        <f>VLOOKUP($A8,'Return Data'!$B$7:$R$2292,10,0)</f>
        <v>-5.0724999999999998</v>
      </c>
      <c r="I8" s="61">
        <f t="shared" ref="I8" si="1">RANK(H8,H$8:H$15,0)</f>
        <v>5</v>
      </c>
      <c r="J8" s="60">
        <f>VLOOKUP($A8,'Return Data'!$B$7:$R$2292,11,0)</f>
        <v>-3.5977000000000001</v>
      </c>
      <c r="K8" s="61">
        <f t="shared" ref="K8" si="2">RANK(J8,J$8:J$15,0)</f>
        <v>7</v>
      </c>
      <c r="L8" s="60">
        <f>VLOOKUP($A8,'Return Data'!$B$7:$R$2292,12,0)</f>
        <v>6.4078999999999997</v>
      </c>
      <c r="M8" s="61">
        <f t="shared" ref="M8" si="3">RANK(L8,L$8:L$15,0)</f>
        <v>7</v>
      </c>
      <c r="N8" s="60">
        <f>VLOOKUP($A8,'Return Data'!$B$7:$R$2292,13,0)</f>
        <v>-8.6753999999999998</v>
      </c>
      <c r="O8" s="61">
        <f t="shared" ref="O8:O9" si="4">RANK(N8,N$8:N$15,0)</f>
        <v>8</v>
      </c>
      <c r="P8" s="60">
        <f>VLOOKUP($A8,'Return Data'!$B$7:$R$2292,16,0)</f>
        <v>7.5571999999999999</v>
      </c>
      <c r="Q8" s="62">
        <f t="shared" ref="Q8" si="5">RANK(P8,P$8:P$15,0)</f>
        <v>7</v>
      </c>
    </row>
    <row r="9" spans="1:18" x14ac:dyDescent="0.3">
      <c r="A9" s="58" t="s">
        <v>377</v>
      </c>
      <c r="B9" s="59">
        <f>VLOOKUP($A9,'Return Data'!$B$7:$R$2292,3,0)</f>
        <v>45014</v>
      </c>
      <c r="C9" s="60">
        <f>VLOOKUP($A9,'Return Data'!$B$7:$R$2292,4,0)</f>
        <v>14.87</v>
      </c>
      <c r="D9" s="60">
        <f>VLOOKUP($A9,'Return Data'!$B$7:$R$2292,8,0)</f>
        <v>1.0189999999999999</v>
      </c>
      <c r="E9" s="61">
        <f t="shared" ref="E9:E15" si="6">RANK(D9,D$8:D$15,0)</f>
        <v>1</v>
      </c>
      <c r="F9" s="60">
        <f>VLOOKUP($A9,'Return Data'!$B$7:$R$2292,9,0)</f>
        <v>-4.9233000000000002</v>
      </c>
      <c r="G9" s="61">
        <f t="shared" ref="G9" si="7">RANK(F9,F$8:F$15,0)</f>
        <v>8</v>
      </c>
      <c r="H9" s="60">
        <f>VLOOKUP($A9,'Return Data'!$B$7:$R$2292,10,0)</f>
        <v>-3.3788</v>
      </c>
      <c r="I9" s="61">
        <f t="shared" ref="I9" si="8">RANK(H9,H$8:H$15,0)</f>
        <v>2</v>
      </c>
      <c r="J9" s="60">
        <f>VLOOKUP($A9,'Return Data'!$B$7:$R$2292,11,0)</f>
        <v>0.81359999999999999</v>
      </c>
      <c r="K9" s="61">
        <f t="shared" ref="K9" si="9">RANK(J9,J$8:J$15,0)</f>
        <v>2</v>
      </c>
      <c r="L9" s="60">
        <f>VLOOKUP($A9,'Return Data'!$B$7:$R$2292,12,0)</f>
        <v>6.5949999999999998</v>
      </c>
      <c r="M9" s="61">
        <f t="shared" ref="M9" si="10">RANK(L9,L$8:L$15,0)</f>
        <v>6</v>
      </c>
      <c r="N9" s="60">
        <f>VLOOKUP($A9,'Return Data'!$B$7:$R$2292,13,0)</f>
        <v>-5.6471999999999998</v>
      </c>
      <c r="O9" s="61">
        <f t="shared" si="4"/>
        <v>5</v>
      </c>
      <c r="P9" s="60">
        <f>VLOOKUP($A9,'Return Data'!$B$7:$R$2292,16,0)</f>
        <v>13.5328</v>
      </c>
      <c r="Q9" s="62">
        <f t="shared" ref="Q9" si="11">RANK(P9,P$8:P$15,0)</f>
        <v>3</v>
      </c>
    </row>
    <row r="10" spans="1:18" x14ac:dyDescent="0.3">
      <c r="A10" s="58" t="s">
        <v>1694</v>
      </c>
      <c r="B10" s="59">
        <f>VLOOKUP($A10,'Return Data'!$B$7:$R$2292,3,0)</f>
        <v>45014</v>
      </c>
      <c r="C10" s="60">
        <f>VLOOKUP($A10,'Return Data'!$B$7:$R$2292,4,0)</f>
        <v>13.4</v>
      </c>
      <c r="D10" s="60">
        <f>VLOOKUP($A10,'Return Data'!$B$7:$R$2292,8,0)</f>
        <v>0.22439999999999999</v>
      </c>
      <c r="E10" s="61">
        <f t="shared" si="6"/>
        <v>5</v>
      </c>
      <c r="F10" s="60">
        <f>VLOOKUP($A10,'Return Data'!$B$7:$R$2292,9,0)</f>
        <v>-1.4705999999999999</v>
      </c>
      <c r="G10" s="61">
        <f t="shared" ref="G10:G15" si="12">RANK(F10,F$8:F$15,0)</f>
        <v>1</v>
      </c>
      <c r="H10" s="60">
        <f>VLOOKUP($A10,'Return Data'!$B$7:$R$2292,10,0)</f>
        <v>-2.6162999999999998</v>
      </c>
      <c r="I10" s="61">
        <f t="shared" ref="I10:I15" si="13">RANK(H10,H$8:H$15,0)</f>
        <v>1</v>
      </c>
      <c r="J10" s="60">
        <f>VLOOKUP($A10,'Return Data'!$B$7:$R$2292,11,0)</f>
        <v>0.67620000000000002</v>
      </c>
      <c r="K10" s="61">
        <f t="shared" ref="K10:K15" si="14">RANK(J10,J$8:J$15,0)</f>
        <v>3</v>
      </c>
      <c r="L10" s="60">
        <f>VLOOKUP($A10,'Return Data'!$B$7:$R$2292,12,0)</f>
        <v>9.4771000000000001</v>
      </c>
      <c r="M10" s="61">
        <f t="shared" ref="M10:M15" si="15">RANK(L10,L$8:L$15,0)</f>
        <v>2</v>
      </c>
      <c r="N10" s="60">
        <f>VLOOKUP($A10,'Return Data'!$B$7:$R$2292,13,0)</f>
        <v>0.75190000000000001</v>
      </c>
      <c r="O10" s="61">
        <f t="shared" ref="O10" si="16">RANK(N10,N$8:N$15,0)</f>
        <v>2</v>
      </c>
      <c r="P10" s="60">
        <f>VLOOKUP($A10,'Return Data'!$B$7:$R$2292,16,0)</f>
        <v>12.5877</v>
      </c>
      <c r="Q10" s="62">
        <f t="shared" ref="Q10:Q15" si="17">RANK(P10,P$8:P$15,0)</f>
        <v>5</v>
      </c>
    </row>
    <row r="11" spans="1:18" x14ac:dyDescent="0.3">
      <c r="A11" s="58" t="s">
        <v>1695</v>
      </c>
      <c r="B11" s="59">
        <f>VLOOKUP($A11,'Return Data'!$B$7:$R$2292,3,0)</f>
        <v>45014</v>
      </c>
      <c r="C11" s="60">
        <f>VLOOKUP($A11,'Return Data'!$B$7:$R$2292,4,0)</f>
        <v>11.72</v>
      </c>
      <c r="D11" s="60">
        <f>VLOOKUP($A11,'Return Data'!$B$7:$R$2292,8,0)</f>
        <v>8.5400000000000004E-2</v>
      </c>
      <c r="E11" s="61">
        <f t="shared" si="6"/>
        <v>7</v>
      </c>
      <c r="F11" s="60">
        <f>VLOOKUP($A11,'Return Data'!$B$7:$R$2292,9,0)</f>
        <v>-2.0066999999999999</v>
      </c>
      <c r="G11" s="61">
        <f t="shared" si="12"/>
        <v>7</v>
      </c>
      <c r="H11" s="60">
        <f>VLOOKUP($A11,'Return Data'!$B$7:$R$2292,10,0)</f>
        <v>-4.9473000000000003</v>
      </c>
      <c r="I11" s="61">
        <f t="shared" si="13"/>
        <v>4</v>
      </c>
      <c r="J11" s="60">
        <f>VLOOKUP($A11,'Return Data'!$B$7:$R$2292,11,0)</f>
        <v>-2.3332999999999999</v>
      </c>
      <c r="K11" s="61">
        <f t="shared" si="14"/>
        <v>6</v>
      </c>
      <c r="L11" s="60">
        <f>VLOOKUP($A11,'Return Data'!$B$7:$R$2292,12,0)</f>
        <v>5.9675000000000002</v>
      </c>
      <c r="M11" s="61">
        <f t="shared" ref="M11" si="18">RANK(L11,L$8:L$15,0)</f>
        <v>8</v>
      </c>
      <c r="N11" s="60">
        <f>VLOOKUP($A11,'Return Data'!$B$7:$R$2292,13,0)</f>
        <v>-8.6516000000000002</v>
      </c>
      <c r="O11" s="61">
        <f t="shared" ref="O11:O15" si="19">RANK(N11,N$8:N$15,0)</f>
        <v>7</v>
      </c>
      <c r="P11" s="60">
        <f>VLOOKUP($A11,'Return Data'!$B$7:$R$2292,16,0)</f>
        <v>8.1544000000000008</v>
      </c>
      <c r="Q11" s="62">
        <f t="shared" si="17"/>
        <v>6</v>
      </c>
    </row>
    <row r="12" spans="1:18" x14ac:dyDescent="0.3">
      <c r="A12" s="58" t="s">
        <v>1697</v>
      </c>
      <c r="B12" s="59">
        <f>VLOOKUP($A12,'Return Data'!$B$7:$R$2292,3,0)</f>
        <v>45014</v>
      </c>
      <c r="C12" s="60">
        <f>VLOOKUP($A12,'Return Data'!$B$7:$R$2292,4,0)</f>
        <v>11.648</v>
      </c>
      <c r="D12" s="60">
        <f>VLOOKUP($A12,'Return Data'!$B$7:$R$2292,8,0)</f>
        <v>0.22370000000000001</v>
      </c>
      <c r="E12" s="61">
        <f t="shared" si="6"/>
        <v>6</v>
      </c>
      <c r="F12" s="60">
        <f>VLOOKUP($A12,'Return Data'!$B$7:$R$2292,9,0)</f>
        <v>-1.6465000000000001</v>
      </c>
      <c r="G12" s="61">
        <f t="shared" si="12"/>
        <v>2</v>
      </c>
      <c r="H12" s="60">
        <f>VLOOKUP($A12,'Return Data'!$B$7:$R$2292,10,0)</f>
        <v>-7.6215000000000002</v>
      </c>
      <c r="I12" s="61">
        <f t="shared" si="13"/>
        <v>7</v>
      </c>
      <c r="J12" s="60">
        <f>VLOOKUP($A12,'Return Data'!$B$7:$R$2292,11,0)</f>
        <v>1.4016</v>
      </c>
      <c r="K12" s="61">
        <f t="shared" si="14"/>
        <v>1</v>
      </c>
      <c r="L12" s="60">
        <f>VLOOKUP($A12,'Return Data'!$B$7:$R$2292,12,0)</f>
        <v>9.0329999999999995</v>
      </c>
      <c r="M12" s="61">
        <f t="shared" si="15"/>
        <v>3</v>
      </c>
      <c r="N12" s="60">
        <f>VLOOKUP($A12,'Return Data'!$B$7:$R$2292,13,0)</f>
        <v>-5.9962999999999997</v>
      </c>
      <c r="O12" s="61">
        <f t="shared" si="19"/>
        <v>6</v>
      </c>
      <c r="P12" s="60">
        <f>VLOOKUP($A12,'Return Data'!$B$7:$R$2292,16,0)</f>
        <v>6.8364000000000003</v>
      </c>
      <c r="Q12" s="62">
        <f t="shared" si="17"/>
        <v>8</v>
      </c>
    </row>
    <row r="13" spans="1:18" x14ac:dyDescent="0.3">
      <c r="A13" s="58" t="s">
        <v>1699</v>
      </c>
      <c r="B13" s="59">
        <f>VLOOKUP($A13,'Return Data'!$B$7:$R$2292,3,0)</f>
        <v>45014</v>
      </c>
      <c r="C13" s="60">
        <f>VLOOKUP($A13,'Return Data'!$B$7:$R$2292,4,0)</f>
        <v>20.788799999999998</v>
      </c>
      <c r="D13" s="60">
        <f>VLOOKUP($A13,'Return Data'!$B$7:$R$2292,8,0)</f>
        <v>4.48E-2</v>
      </c>
      <c r="E13" s="61">
        <f t="shared" si="6"/>
        <v>8</v>
      </c>
      <c r="F13" s="60">
        <f>VLOOKUP($A13,'Return Data'!$B$7:$R$2292,9,0)</f>
        <v>-1.9207000000000001</v>
      </c>
      <c r="G13" s="61">
        <f t="shared" si="12"/>
        <v>5</v>
      </c>
      <c r="H13" s="60">
        <f>VLOOKUP($A13,'Return Data'!$B$7:$R$2292,10,0)</f>
        <v>-9.5741999999999994</v>
      </c>
      <c r="I13" s="61">
        <f t="shared" si="13"/>
        <v>8</v>
      </c>
      <c r="J13" s="60">
        <f>VLOOKUP($A13,'Return Data'!$B$7:$R$2292,11,0)</f>
        <v>-4.3251999999999997</v>
      </c>
      <c r="K13" s="61">
        <f t="shared" si="14"/>
        <v>8</v>
      </c>
      <c r="L13" s="60">
        <f>VLOOKUP($A13,'Return Data'!$B$7:$R$2292,12,0)</f>
        <v>11.184900000000001</v>
      </c>
      <c r="M13" s="61">
        <f t="shared" si="15"/>
        <v>1</v>
      </c>
      <c r="N13" s="60">
        <f>VLOOKUP($A13,'Return Data'!$B$7:$R$2292,13,0)</f>
        <v>1.8145</v>
      </c>
      <c r="O13" s="61">
        <f t="shared" si="19"/>
        <v>1</v>
      </c>
      <c r="P13" s="60">
        <f>VLOOKUP($A13,'Return Data'!$B$7:$R$2292,16,0)</f>
        <v>35.747500000000002</v>
      </c>
      <c r="Q13" s="62">
        <f t="shared" si="17"/>
        <v>1</v>
      </c>
    </row>
    <row r="14" spans="1:18" x14ac:dyDescent="0.3">
      <c r="A14" s="58" t="s">
        <v>49</v>
      </c>
      <c r="B14" s="59">
        <f>VLOOKUP($A14,'Return Data'!$B$7:$R$2292,3,0)</f>
        <v>45014</v>
      </c>
      <c r="C14" s="60">
        <f>VLOOKUP($A14,'Return Data'!$B$7:$R$2292,4,0)</f>
        <v>16.32</v>
      </c>
      <c r="D14" s="60">
        <f>VLOOKUP($A14,'Return Data'!$B$7:$R$2292,8,0)</f>
        <v>0.49259999999999998</v>
      </c>
      <c r="E14" s="61">
        <f t="shared" si="6"/>
        <v>2</v>
      </c>
      <c r="F14" s="60">
        <f>VLOOKUP($A14,'Return Data'!$B$7:$R$2292,9,0)</f>
        <v>-1.8641000000000001</v>
      </c>
      <c r="G14" s="61">
        <f t="shared" si="12"/>
        <v>4</v>
      </c>
      <c r="H14" s="60">
        <f>VLOOKUP($A14,'Return Data'!$B$7:$R$2292,10,0)</f>
        <v>-3.8302999999999998</v>
      </c>
      <c r="I14" s="61">
        <f t="shared" si="13"/>
        <v>3</v>
      </c>
      <c r="J14" s="60">
        <f>VLOOKUP($A14,'Return Data'!$B$7:$R$2292,11,0)</f>
        <v>-1.2704</v>
      </c>
      <c r="K14" s="61">
        <f t="shared" si="14"/>
        <v>5</v>
      </c>
      <c r="L14" s="60">
        <f>VLOOKUP($A14,'Return Data'!$B$7:$R$2292,12,0)</f>
        <v>7.3684000000000003</v>
      </c>
      <c r="M14" s="61">
        <f t="shared" si="15"/>
        <v>4</v>
      </c>
      <c r="N14" s="60">
        <f>VLOOKUP($A14,'Return Data'!$B$7:$R$2292,13,0)</f>
        <v>-0.3054</v>
      </c>
      <c r="O14" s="61">
        <f t="shared" si="19"/>
        <v>3</v>
      </c>
      <c r="P14" s="60">
        <f>VLOOKUP($A14,'Return Data'!$B$7:$R$2292,16,0)</f>
        <v>14.0929</v>
      </c>
      <c r="Q14" s="62">
        <f t="shared" si="17"/>
        <v>2</v>
      </c>
    </row>
    <row r="15" spans="1:18" x14ac:dyDescent="0.3">
      <c r="A15" s="58" t="s">
        <v>50</v>
      </c>
      <c r="B15" s="59">
        <f>VLOOKUP($A15,'Return Data'!$B$7:$R$2292,3,0)</f>
        <v>45014</v>
      </c>
      <c r="C15" s="60">
        <f>VLOOKUP($A15,'Return Data'!$B$7:$R$2292,4,0)</f>
        <v>168.67060000000001</v>
      </c>
      <c r="D15" s="60">
        <f>VLOOKUP($A15,'Return Data'!$B$7:$R$2292,8,0)</f>
        <v>0.39950000000000002</v>
      </c>
      <c r="E15" s="61">
        <f t="shared" si="6"/>
        <v>3</v>
      </c>
      <c r="F15" s="60">
        <f>VLOOKUP($A15,'Return Data'!$B$7:$R$2292,9,0)</f>
        <v>-1.9523999999999999</v>
      </c>
      <c r="G15" s="61">
        <f t="shared" si="12"/>
        <v>6</v>
      </c>
      <c r="H15" s="60">
        <f>VLOOKUP($A15,'Return Data'!$B$7:$R$2292,10,0)</f>
        <v>-5.1321000000000003</v>
      </c>
      <c r="I15" s="61">
        <f t="shared" si="13"/>
        <v>6</v>
      </c>
      <c r="J15" s="60">
        <f>VLOOKUP($A15,'Return Data'!$B$7:$R$2292,11,0)</f>
        <v>-0.67330000000000001</v>
      </c>
      <c r="K15" s="61">
        <f t="shared" si="14"/>
        <v>4</v>
      </c>
      <c r="L15" s="60">
        <f>VLOOKUP($A15,'Return Data'!$B$7:$R$2292,12,0)</f>
        <v>7.0690999999999997</v>
      </c>
      <c r="M15" s="61">
        <f t="shared" si="15"/>
        <v>5</v>
      </c>
      <c r="N15" s="60">
        <f>VLOOKUP($A15,'Return Data'!$B$7:$R$2292,13,0)</f>
        <v>-3.2042000000000002</v>
      </c>
      <c r="O15" s="61">
        <f t="shared" si="19"/>
        <v>4</v>
      </c>
      <c r="P15" s="60">
        <f>VLOOKUP($A15,'Return Data'!$B$7:$R$2292,16,0)</f>
        <v>12.9999</v>
      </c>
      <c r="Q15" s="62">
        <f t="shared" si="17"/>
        <v>4</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0.35372500000000001</v>
      </c>
      <c r="E17" s="69"/>
      <c r="F17" s="70">
        <f>AVERAGE(F8:F15)</f>
        <v>-2.2020124999999999</v>
      </c>
      <c r="G17" s="69"/>
      <c r="H17" s="70">
        <f>AVERAGE(H8:H15)</f>
        <v>-5.2716250000000002</v>
      </c>
      <c r="I17" s="69"/>
      <c r="J17" s="70">
        <f>AVERAGE(J8:J15)</f>
        <v>-1.1635624999999998</v>
      </c>
      <c r="K17" s="69"/>
      <c r="L17" s="70">
        <f>AVERAGE(L8:L15)</f>
        <v>7.8878624999999998</v>
      </c>
      <c r="M17" s="69"/>
      <c r="N17" s="70">
        <f>AVERAGE(N8:N15)</f>
        <v>-3.7392124999999994</v>
      </c>
      <c r="O17" s="69"/>
      <c r="P17" s="70">
        <f>AVERAGE(P8:P15)</f>
        <v>13.938599999999999</v>
      </c>
      <c r="Q17" s="71"/>
    </row>
    <row r="18" spans="1:17" ht="15" customHeight="1" x14ac:dyDescent="0.3">
      <c r="A18" s="68" t="s">
        <v>28</v>
      </c>
      <c r="B18" s="69"/>
      <c r="C18" s="69"/>
      <c r="D18" s="70">
        <f>MIN(D8:D15)</f>
        <v>4.48E-2</v>
      </c>
      <c r="E18" s="69"/>
      <c r="F18" s="70">
        <f>MIN(F8:F15)</f>
        <v>-4.9233000000000002</v>
      </c>
      <c r="G18" s="69"/>
      <c r="H18" s="70">
        <f>MIN(H8:H15)</f>
        <v>-9.5741999999999994</v>
      </c>
      <c r="I18" s="69"/>
      <c r="J18" s="70">
        <f>MIN(J8:J15)</f>
        <v>-4.3251999999999997</v>
      </c>
      <c r="K18" s="69"/>
      <c r="L18" s="70">
        <f>MIN(L8:L15)</f>
        <v>5.9675000000000002</v>
      </c>
      <c r="M18" s="69"/>
      <c r="N18" s="70">
        <f>MIN(N8:N15)</f>
        <v>-8.6753999999999998</v>
      </c>
      <c r="O18" s="69"/>
      <c r="P18" s="70">
        <f>MIN(P8:P15)</f>
        <v>6.8364000000000003</v>
      </c>
      <c r="Q18" s="71"/>
    </row>
    <row r="19" spans="1:17" ht="15" thickBot="1" x14ac:dyDescent="0.35">
      <c r="A19" s="72" t="s">
        <v>29</v>
      </c>
      <c r="B19" s="73"/>
      <c r="C19" s="73"/>
      <c r="D19" s="74">
        <f>MAX(D8:D15)</f>
        <v>1.0189999999999999</v>
      </c>
      <c r="E19" s="73"/>
      <c r="F19" s="74">
        <f>MAX(F8:F15)</f>
        <v>-1.4705999999999999</v>
      </c>
      <c r="G19" s="73"/>
      <c r="H19" s="74">
        <f>MAX(H8:H15)</f>
        <v>-2.6162999999999998</v>
      </c>
      <c r="I19" s="73"/>
      <c r="J19" s="74">
        <f>MAX(J8:J15)</f>
        <v>1.4016</v>
      </c>
      <c r="K19" s="73"/>
      <c r="L19" s="74">
        <f>MAX(L8:L15)</f>
        <v>11.184900000000001</v>
      </c>
      <c r="M19" s="73"/>
      <c r="N19" s="74">
        <f>MAX(N8:N15)</f>
        <v>1.8145</v>
      </c>
      <c r="O19" s="73"/>
      <c r="P19" s="74">
        <f>MAX(P8:P15)</f>
        <v>35.747500000000002</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45014</v>
      </c>
      <c r="C8" s="60">
        <f>VLOOKUP($A8,'Return Data'!$B$7:$R$2292,4,0)</f>
        <v>11.33</v>
      </c>
      <c r="D8" s="60">
        <f>VLOOKUP($A8,'Return Data'!$B$7:$R$2292,8,0)</f>
        <v>0.26550000000000001</v>
      </c>
      <c r="E8" s="61">
        <f>RANK(D8,D$8:D$16,0)</f>
        <v>5</v>
      </c>
      <c r="F8" s="60">
        <f>VLOOKUP($A8,'Return Data'!$B$7:$R$2292,9,0)</f>
        <v>-1.9896</v>
      </c>
      <c r="G8" s="61">
        <f>RANK(F8,F$8:F$16,0)</f>
        <v>5</v>
      </c>
      <c r="H8" s="60">
        <f>VLOOKUP($A8,'Return Data'!$B$7:$R$2292,10,0)</f>
        <v>-5.5045999999999999</v>
      </c>
      <c r="I8" s="61">
        <f t="shared" ref="I8" si="0">RANK(H8,H$8:H$16,0)</f>
        <v>6</v>
      </c>
      <c r="J8" s="60">
        <f>VLOOKUP($A8,'Return Data'!$B$7:$R$2292,11,0)</f>
        <v>-4.3074000000000003</v>
      </c>
      <c r="K8" s="61">
        <f t="shared" ref="K8" si="1">RANK(J8,J$8:J$16,0)</f>
        <v>8</v>
      </c>
      <c r="L8" s="60">
        <f>VLOOKUP($A8,'Return Data'!$B$7:$R$2292,12,0)</f>
        <v>5.1996000000000002</v>
      </c>
      <c r="M8" s="61">
        <f t="shared" ref="M8" si="2">RANK(L8,L$8:L$16,0)</f>
        <v>7</v>
      </c>
      <c r="N8" s="60">
        <f>VLOOKUP($A8,'Return Data'!$B$7:$R$2292,13,0)</f>
        <v>-10.0794</v>
      </c>
      <c r="O8" s="61">
        <f t="shared" ref="O8:O9" si="3">RANK(N8,N$8:N$16,0)</f>
        <v>8</v>
      </c>
      <c r="P8" s="60">
        <f>VLOOKUP($A8,'Return Data'!$B$7:$R$2292,16,0)</f>
        <v>5.68</v>
      </c>
      <c r="Q8" s="62">
        <f t="shared" ref="Q8" si="4">RANK(P8,P$8:P$16,0)</f>
        <v>8</v>
      </c>
    </row>
    <row r="9" spans="1:17" x14ac:dyDescent="0.3">
      <c r="A9" s="58" t="s">
        <v>379</v>
      </c>
      <c r="B9" s="59">
        <f>VLOOKUP($A9,'Return Data'!$B$7:$R$2292,3,0)</f>
        <v>45014</v>
      </c>
      <c r="C9" s="60">
        <f>VLOOKUP($A9,'Return Data'!$B$7:$R$2292,4,0)</f>
        <v>14.17</v>
      </c>
      <c r="D9" s="60">
        <f>VLOOKUP($A9,'Return Data'!$B$7:$R$2292,8,0)</f>
        <v>0.92589999999999995</v>
      </c>
      <c r="E9" s="61">
        <f t="shared" ref="E9:E16" si="5">RANK(D9,D$8:D$16,0)</f>
        <v>1</v>
      </c>
      <c r="F9" s="60">
        <f>VLOOKUP($A9,'Return Data'!$B$7:$R$2292,9,0)</f>
        <v>-5.0267999999999997</v>
      </c>
      <c r="G9" s="61">
        <f t="shared" ref="G9:G16" si="6">RANK(F9,F$8:F$16,0)</f>
        <v>9</v>
      </c>
      <c r="H9" s="60">
        <f>VLOOKUP($A9,'Return Data'!$B$7:$R$2292,10,0)</f>
        <v>-3.7364000000000002</v>
      </c>
      <c r="I9" s="61">
        <f t="shared" ref="I9" si="7">RANK(H9,H$8:H$16,0)</f>
        <v>2</v>
      </c>
      <c r="J9" s="60">
        <f>VLOOKUP($A9,'Return Data'!$B$7:$R$2292,11,0)</f>
        <v>0.14130000000000001</v>
      </c>
      <c r="K9" s="61">
        <f t="shared" ref="K9" si="8">RANK(J9,J$8:J$16,0)</f>
        <v>2</v>
      </c>
      <c r="L9" s="60">
        <f>VLOOKUP($A9,'Return Data'!$B$7:$R$2292,12,0)</f>
        <v>5.5101000000000004</v>
      </c>
      <c r="M9" s="61">
        <f t="shared" ref="M9" si="9">RANK(L9,L$8:L$16,0)</f>
        <v>6</v>
      </c>
      <c r="N9" s="60">
        <f>VLOOKUP($A9,'Return Data'!$B$7:$R$2292,13,0)</f>
        <v>-6.9599000000000002</v>
      </c>
      <c r="O9" s="61">
        <f t="shared" si="3"/>
        <v>6</v>
      </c>
      <c r="P9" s="60">
        <f>VLOOKUP($A9,'Return Data'!$B$7:$R$2292,16,0)</f>
        <v>11.795</v>
      </c>
      <c r="Q9" s="62">
        <f t="shared" ref="Q9" si="10">RANK(P9,P$8:P$16,0)</f>
        <v>4</v>
      </c>
    </row>
    <row r="10" spans="1:17" x14ac:dyDescent="0.3">
      <c r="A10" s="58" t="s">
        <v>1693</v>
      </c>
      <c r="B10" s="59">
        <f>VLOOKUP($A10,'Return Data'!$B$7:$R$2292,3,0)</f>
        <v>45014</v>
      </c>
      <c r="C10" s="60">
        <f>VLOOKUP($A10,'Return Data'!$B$7:$R$2292,4,0)</f>
        <v>12.93</v>
      </c>
      <c r="D10" s="60">
        <f>VLOOKUP($A10,'Return Data'!$B$7:$R$2292,8,0)</f>
        <v>0.2326</v>
      </c>
      <c r="E10" s="61">
        <f t="shared" si="5"/>
        <v>6</v>
      </c>
      <c r="F10" s="60">
        <f>VLOOKUP($A10,'Return Data'!$B$7:$R$2292,9,0)</f>
        <v>-1.5232000000000001</v>
      </c>
      <c r="G10" s="61">
        <f t="shared" si="6"/>
        <v>2</v>
      </c>
      <c r="H10" s="60">
        <f>VLOOKUP($A10,'Return Data'!$B$7:$R$2292,10,0)</f>
        <v>-2.9279000000000002</v>
      </c>
      <c r="I10" s="61">
        <f t="shared" ref="I10:I16" si="11">RANK(H10,H$8:H$16,0)</f>
        <v>1</v>
      </c>
      <c r="J10" s="60">
        <f>VLOOKUP($A10,'Return Data'!$B$7:$R$2292,11,0)</f>
        <v>7.7399999999999997E-2</v>
      </c>
      <c r="K10" s="61">
        <f t="shared" ref="K10:K16" si="12">RANK(J10,J$8:J$16,0)</f>
        <v>3</v>
      </c>
      <c r="L10" s="60">
        <f>VLOOKUP($A10,'Return Data'!$B$7:$R$2292,12,0)</f>
        <v>8.4732000000000003</v>
      </c>
      <c r="M10" s="61">
        <f t="shared" ref="M10:M16" si="13">RANK(L10,L$8:L$16,0)</f>
        <v>2</v>
      </c>
      <c r="N10" s="60">
        <f>VLOOKUP($A10,'Return Data'!$B$7:$R$2292,13,0)</f>
        <v>-0.53849999999999998</v>
      </c>
      <c r="O10" s="61">
        <f t="shared" ref="O10:O16" si="14">RANK(N10,N$8:N$16,0)</f>
        <v>2</v>
      </c>
      <c r="P10" s="60">
        <f>VLOOKUP($A10,'Return Data'!$B$7:$R$2292,16,0)</f>
        <v>10.9709</v>
      </c>
      <c r="Q10" s="62">
        <f t="shared" ref="Q10:Q16" si="15">RANK(P10,P$8:P$16,0)</f>
        <v>5</v>
      </c>
    </row>
    <row r="11" spans="1:17" x14ac:dyDescent="0.3">
      <c r="A11" s="58" t="s">
        <v>1696</v>
      </c>
      <c r="B11" s="59">
        <f>VLOOKUP($A11,'Return Data'!$B$7:$R$2292,3,0)</f>
        <v>45014</v>
      </c>
      <c r="C11" s="60">
        <f>VLOOKUP($A11,'Return Data'!$B$7:$R$2292,4,0)</f>
        <v>11.31</v>
      </c>
      <c r="D11" s="60">
        <f>VLOOKUP($A11,'Return Data'!$B$7:$R$2292,8,0)</f>
        <v>8.8499999999999995E-2</v>
      </c>
      <c r="E11" s="61">
        <f t="shared" si="5"/>
        <v>8</v>
      </c>
      <c r="F11" s="60">
        <f>VLOOKUP($A11,'Return Data'!$B$7:$R$2292,9,0)</f>
        <v>-2.0779000000000001</v>
      </c>
      <c r="G11" s="61">
        <f t="shared" ref="G11" si="16">RANK(F11,F$8:F$16,0)</f>
        <v>8</v>
      </c>
      <c r="H11" s="60">
        <f>VLOOKUP($A11,'Return Data'!$B$7:$R$2292,10,0)</f>
        <v>-5.2763999999999998</v>
      </c>
      <c r="I11" s="61">
        <f t="shared" si="11"/>
        <v>4</v>
      </c>
      <c r="J11" s="60">
        <f>VLOOKUP($A11,'Return Data'!$B$7:$R$2292,11,0)</f>
        <v>-3.0848</v>
      </c>
      <c r="K11" s="61">
        <f t="shared" si="12"/>
        <v>7</v>
      </c>
      <c r="L11" s="60">
        <f>VLOOKUP($A11,'Return Data'!$B$7:$R$2292,12,0)</f>
        <v>4.7222</v>
      </c>
      <c r="M11" s="61">
        <f t="shared" ref="M11" si="17">RANK(L11,L$8:L$16,0)</f>
        <v>9</v>
      </c>
      <c r="N11" s="60">
        <f>VLOOKUP($A11,'Return Data'!$B$7:$R$2292,13,0)</f>
        <v>-10.1668</v>
      </c>
      <c r="O11" s="61">
        <f t="shared" ref="O11:O15" si="18">RANK(N11,N$8:N$16,0)</f>
        <v>9</v>
      </c>
      <c r="P11" s="60">
        <f>VLOOKUP($A11,'Return Data'!$B$7:$R$2292,16,0)</f>
        <v>6.2687999999999997</v>
      </c>
      <c r="Q11" s="62">
        <f t="shared" si="15"/>
        <v>7</v>
      </c>
    </row>
    <row r="12" spans="1:17" x14ac:dyDescent="0.3">
      <c r="A12" s="58" t="s">
        <v>1698</v>
      </c>
      <c r="B12" s="59">
        <f>VLOOKUP($A12,'Return Data'!$B$7:$R$2292,3,0)</f>
        <v>45014</v>
      </c>
      <c r="C12" s="60">
        <f>VLOOKUP($A12,'Return Data'!$B$7:$R$2292,4,0)</f>
        <v>11.194000000000001</v>
      </c>
      <c r="D12" s="60">
        <f>VLOOKUP($A12,'Return Data'!$B$7:$R$2292,8,0)</f>
        <v>0.15210000000000001</v>
      </c>
      <c r="E12" s="61">
        <f t="shared" si="5"/>
        <v>7</v>
      </c>
      <c r="F12" s="60">
        <f>VLOOKUP($A12,'Return Data'!$B$7:$R$2292,9,0)</f>
        <v>-1.7811999999999999</v>
      </c>
      <c r="G12" s="61">
        <f t="shared" si="6"/>
        <v>3</v>
      </c>
      <c r="H12" s="60">
        <f>VLOOKUP($A12,'Return Data'!$B$7:$R$2292,10,0)</f>
        <v>-8.0197000000000003</v>
      </c>
      <c r="I12" s="61">
        <f t="shared" si="11"/>
        <v>7</v>
      </c>
      <c r="J12" s="60">
        <f>VLOOKUP($A12,'Return Data'!$B$7:$R$2292,11,0)</f>
        <v>0.53890000000000005</v>
      </c>
      <c r="K12" s="61">
        <f t="shared" si="12"/>
        <v>1</v>
      </c>
      <c r="L12" s="60">
        <f>VLOOKUP($A12,'Return Data'!$B$7:$R$2292,12,0)</f>
        <v>7.6345999999999998</v>
      </c>
      <c r="M12" s="61">
        <f t="shared" si="13"/>
        <v>3</v>
      </c>
      <c r="N12" s="60">
        <f>VLOOKUP($A12,'Return Data'!$B$7:$R$2292,13,0)</f>
        <v>-7.5945</v>
      </c>
      <c r="O12" s="61">
        <f t="shared" si="18"/>
        <v>7</v>
      </c>
      <c r="P12" s="60">
        <f>VLOOKUP($A12,'Return Data'!$B$7:$R$2292,16,0)</f>
        <v>5.0110000000000001</v>
      </c>
      <c r="Q12" s="62">
        <f t="shared" si="15"/>
        <v>9</v>
      </c>
    </row>
    <row r="13" spans="1:17" x14ac:dyDescent="0.3">
      <c r="A13" s="58" t="s">
        <v>1913</v>
      </c>
      <c r="B13" s="59">
        <f>VLOOKUP($A13,'Return Data'!$B$7:$R$2292,3,0)</f>
        <v>45014</v>
      </c>
      <c r="C13" s="60">
        <f>VLOOKUP($A13,'Return Data'!$B$7:$R$2292,4,0)</f>
        <v>27.819900000000001</v>
      </c>
      <c r="D13" s="60">
        <f>VLOOKUP($A13,'Return Data'!$B$7:$R$2292,8,0)</f>
        <v>0.58750000000000002</v>
      </c>
      <c r="E13" s="61">
        <f t="shared" si="5"/>
        <v>2</v>
      </c>
      <c r="F13" s="60">
        <f>VLOOKUP($A13,'Return Data'!$B$7:$R$2292,9,0)</f>
        <v>-1.1755</v>
      </c>
      <c r="G13" s="61">
        <f t="shared" si="6"/>
        <v>1</v>
      </c>
      <c r="H13" s="60">
        <f>VLOOKUP($A13,'Return Data'!$B$7:$R$2292,10,0)</f>
        <v>-8.2847000000000008</v>
      </c>
      <c r="I13" s="61">
        <f t="shared" si="11"/>
        <v>8</v>
      </c>
      <c r="J13" s="60">
        <f>VLOOKUP($A13,'Return Data'!$B$7:$R$2292,11,0)</f>
        <v>-0.89800000000000002</v>
      </c>
      <c r="K13" s="61">
        <f t="shared" si="12"/>
        <v>4</v>
      </c>
      <c r="L13" s="60">
        <f>VLOOKUP($A13,'Return Data'!$B$7:$R$2292,12,0)</f>
        <v>4.7672999999999996</v>
      </c>
      <c r="M13" s="61">
        <f t="shared" si="13"/>
        <v>8</v>
      </c>
      <c r="N13" s="60">
        <f>VLOOKUP($A13,'Return Data'!$B$7:$R$2292,13,0)</f>
        <v>-5.1454000000000004</v>
      </c>
      <c r="O13" s="61">
        <f t="shared" si="18"/>
        <v>5</v>
      </c>
      <c r="P13" s="60">
        <f>VLOOKUP($A13,'Return Data'!$B$7:$R$2292,16,0)</f>
        <v>9.8188999999999993</v>
      </c>
      <c r="Q13" s="62">
        <f t="shared" si="15"/>
        <v>6</v>
      </c>
    </row>
    <row r="14" spans="1:17" x14ac:dyDescent="0.3">
      <c r="A14" s="58" t="s">
        <v>1700</v>
      </c>
      <c r="B14" s="59">
        <f>VLOOKUP($A14,'Return Data'!$B$7:$R$2292,3,0)</f>
        <v>45014</v>
      </c>
      <c r="C14" s="60">
        <f>VLOOKUP($A14,'Return Data'!$B$7:$R$2292,4,0)</f>
        <v>20.054099999999998</v>
      </c>
      <c r="D14" s="60">
        <f>VLOOKUP($A14,'Return Data'!$B$7:$R$2292,8,0)</f>
        <v>-2.24E-2</v>
      </c>
      <c r="E14" s="61">
        <f t="shared" si="5"/>
        <v>9</v>
      </c>
      <c r="F14" s="60">
        <f>VLOOKUP($A14,'Return Data'!$B$7:$R$2292,9,0)</f>
        <v>-2.0566</v>
      </c>
      <c r="G14" s="61">
        <f t="shared" si="6"/>
        <v>7</v>
      </c>
      <c r="H14" s="60">
        <f>VLOOKUP($A14,'Return Data'!$B$7:$R$2292,10,0)</f>
        <v>-9.9756</v>
      </c>
      <c r="I14" s="61">
        <f t="shared" si="11"/>
        <v>9</v>
      </c>
      <c r="J14" s="60">
        <f>VLOOKUP($A14,'Return Data'!$B$7:$R$2292,11,0)</f>
        <v>-5.1963999999999997</v>
      </c>
      <c r="K14" s="61">
        <f t="shared" si="12"/>
        <v>9</v>
      </c>
      <c r="L14" s="60">
        <f>VLOOKUP($A14,'Return Data'!$B$7:$R$2292,12,0)</f>
        <v>9.6265999999999998</v>
      </c>
      <c r="M14" s="61">
        <f t="shared" si="13"/>
        <v>1</v>
      </c>
      <c r="N14" s="60">
        <f>VLOOKUP($A14,'Return Data'!$B$7:$R$2292,13,0)</f>
        <v>-9.2700000000000005E-2</v>
      </c>
      <c r="O14" s="61">
        <f t="shared" si="18"/>
        <v>1</v>
      </c>
      <c r="P14" s="60">
        <f>VLOOKUP($A14,'Return Data'!$B$7:$R$2292,16,0)</f>
        <v>33.722999999999999</v>
      </c>
      <c r="Q14" s="62">
        <f t="shared" si="15"/>
        <v>1</v>
      </c>
    </row>
    <row r="15" spans="1:17" x14ac:dyDescent="0.3">
      <c r="A15" s="58" t="s">
        <v>51</v>
      </c>
      <c r="B15" s="59">
        <f>VLOOKUP($A15,'Return Data'!$B$7:$R$2292,3,0)</f>
        <v>45014</v>
      </c>
      <c r="C15" s="60">
        <f>VLOOKUP($A15,'Return Data'!$B$7:$R$2292,4,0)</f>
        <v>15.91</v>
      </c>
      <c r="D15" s="60">
        <f>VLOOKUP($A15,'Return Data'!$B$7:$R$2292,8,0)</f>
        <v>0.44190000000000002</v>
      </c>
      <c r="E15" s="61">
        <f t="shared" si="5"/>
        <v>3</v>
      </c>
      <c r="F15" s="60">
        <f>VLOOKUP($A15,'Return Data'!$B$7:$R$2292,9,0)</f>
        <v>-1.9112</v>
      </c>
      <c r="G15" s="61">
        <f t="shared" si="6"/>
        <v>4</v>
      </c>
      <c r="H15" s="60">
        <f>VLOOKUP($A15,'Return Data'!$B$7:$R$2292,10,0)</f>
        <v>-3.9830999999999999</v>
      </c>
      <c r="I15" s="61">
        <f t="shared" si="11"/>
        <v>3</v>
      </c>
      <c r="J15" s="60">
        <f>VLOOKUP($A15,'Return Data'!$B$7:$R$2292,11,0)</f>
        <v>-1.6687000000000001</v>
      </c>
      <c r="K15" s="61">
        <f t="shared" si="12"/>
        <v>6</v>
      </c>
      <c r="L15" s="60">
        <f>VLOOKUP($A15,'Return Data'!$B$7:$R$2292,12,0)</f>
        <v>6.7069000000000001</v>
      </c>
      <c r="M15" s="61">
        <f t="shared" si="13"/>
        <v>4</v>
      </c>
      <c r="N15" s="60">
        <f>VLOOKUP($A15,'Return Data'!$B$7:$R$2292,13,0)</f>
        <v>-1.0571999999999999</v>
      </c>
      <c r="O15" s="61">
        <f t="shared" si="18"/>
        <v>3</v>
      </c>
      <c r="P15" s="60">
        <f>VLOOKUP($A15,'Return Data'!$B$7:$R$2292,16,0)</f>
        <v>13.3142</v>
      </c>
      <c r="Q15" s="62">
        <f t="shared" si="15"/>
        <v>3</v>
      </c>
    </row>
    <row r="16" spans="1:17" x14ac:dyDescent="0.3">
      <c r="A16" s="58" t="s">
        <v>52</v>
      </c>
      <c r="B16" s="59">
        <f>VLOOKUP($A16,'Return Data'!$B$7:$R$2292,3,0)</f>
        <v>45014</v>
      </c>
      <c r="C16" s="60">
        <f>VLOOKUP($A16,'Return Data'!$B$7:$R$2292,4,0)</f>
        <v>689.10514132605499</v>
      </c>
      <c r="D16" s="60">
        <f>VLOOKUP($A16,'Return Data'!$B$7:$R$2292,8,0)</f>
        <v>0.37619999999999998</v>
      </c>
      <c r="E16" s="61">
        <f t="shared" si="5"/>
        <v>4</v>
      </c>
      <c r="F16" s="60">
        <f>VLOOKUP($A16,'Return Data'!$B$7:$R$2292,9,0)</f>
        <v>-2.0022000000000002</v>
      </c>
      <c r="G16" s="61">
        <f t="shared" si="6"/>
        <v>6</v>
      </c>
      <c r="H16" s="60">
        <f>VLOOKUP($A16,'Return Data'!$B$7:$R$2292,10,0)</f>
        <v>-5.2770000000000001</v>
      </c>
      <c r="I16" s="61">
        <f t="shared" si="11"/>
        <v>5</v>
      </c>
      <c r="J16" s="60">
        <f>VLOOKUP($A16,'Return Data'!$B$7:$R$2292,11,0)</f>
        <v>-0.98470000000000002</v>
      </c>
      <c r="K16" s="61">
        <f t="shared" si="12"/>
        <v>5</v>
      </c>
      <c r="L16" s="60">
        <f>VLOOKUP($A16,'Return Data'!$B$7:$R$2292,12,0)</f>
        <v>6.5601000000000003</v>
      </c>
      <c r="M16" s="61">
        <f t="shared" si="13"/>
        <v>5</v>
      </c>
      <c r="N16" s="60">
        <f>VLOOKUP($A16,'Return Data'!$B$7:$R$2292,13,0)</f>
        <v>-3.8138000000000001</v>
      </c>
      <c r="O16" s="61">
        <f t="shared" si="14"/>
        <v>4</v>
      </c>
      <c r="P16" s="60">
        <f>VLOOKUP($A16,'Return Data'!$B$7:$R$2292,16,0)</f>
        <v>14.0205</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0.33864444444444441</v>
      </c>
      <c r="E18" s="69"/>
      <c r="F18" s="70">
        <f>AVERAGE(F8:F16)</f>
        <v>-2.1715777777777774</v>
      </c>
      <c r="G18" s="69"/>
      <c r="H18" s="70">
        <f>AVERAGE(H8:H16)</f>
        <v>-5.8872666666666671</v>
      </c>
      <c r="I18" s="69"/>
      <c r="J18" s="70">
        <f>AVERAGE(J8:J16)</f>
        <v>-1.7091555555555553</v>
      </c>
      <c r="K18" s="69"/>
      <c r="L18" s="70">
        <f>AVERAGE(L8:L16)</f>
        <v>6.5778444444444437</v>
      </c>
      <c r="M18" s="69"/>
      <c r="N18" s="70">
        <f>AVERAGE(N8:N16)</f>
        <v>-5.0498000000000012</v>
      </c>
      <c r="O18" s="69"/>
      <c r="P18" s="70">
        <f>AVERAGE(P8:P16)</f>
        <v>12.289144444444444</v>
      </c>
      <c r="Q18" s="71"/>
    </row>
    <row r="19" spans="1:17" x14ac:dyDescent="0.3">
      <c r="A19" s="68" t="s">
        <v>28</v>
      </c>
      <c r="B19" s="69"/>
      <c r="C19" s="69"/>
      <c r="D19" s="70">
        <f>MIN(D8:D16)</f>
        <v>-2.24E-2</v>
      </c>
      <c r="E19" s="69"/>
      <c r="F19" s="70">
        <f>MIN(F8:F16)</f>
        <v>-5.0267999999999997</v>
      </c>
      <c r="G19" s="69"/>
      <c r="H19" s="70">
        <f>MIN(H8:H16)</f>
        <v>-9.9756</v>
      </c>
      <c r="I19" s="69"/>
      <c r="J19" s="70">
        <f>MIN(J8:J16)</f>
        <v>-5.1963999999999997</v>
      </c>
      <c r="K19" s="69"/>
      <c r="L19" s="70">
        <f>MIN(L8:L16)</f>
        <v>4.7222</v>
      </c>
      <c r="M19" s="69"/>
      <c r="N19" s="70">
        <f>MIN(N8:N16)</f>
        <v>-10.1668</v>
      </c>
      <c r="O19" s="69"/>
      <c r="P19" s="70">
        <f>MIN(P8:P16)</f>
        <v>5.0110000000000001</v>
      </c>
      <c r="Q19" s="71"/>
    </row>
    <row r="20" spans="1:17" ht="15" thickBot="1" x14ac:dyDescent="0.35">
      <c r="A20" s="72" t="s">
        <v>29</v>
      </c>
      <c r="B20" s="73"/>
      <c r="C20" s="73"/>
      <c r="D20" s="74">
        <f>MAX(D8:D16)</f>
        <v>0.92589999999999995</v>
      </c>
      <c r="E20" s="73"/>
      <c r="F20" s="74">
        <f>MAX(F8:F16)</f>
        <v>-1.1755</v>
      </c>
      <c r="G20" s="73"/>
      <c r="H20" s="74">
        <f>MAX(H8:H16)</f>
        <v>-2.9279000000000002</v>
      </c>
      <c r="I20" s="73"/>
      <c r="J20" s="74">
        <f>MAX(J8:J16)</f>
        <v>0.53890000000000005</v>
      </c>
      <c r="K20" s="73"/>
      <c r="L20" s="74">
        <f>MAX(L8:L16)</f>
        <v>9.6265999999999998</v>
      </c>
      <c r="M20" s="73"/>
      <c r="N20" s="74">
        <f>MAX(N8:N16)</f>
        <v>-9.2700000000000005E-2</v>
      </c>
      <c r="O20" s="73"/>
      <c r="P20" s="74">
        <f>MAX(P8:P16)</f>
        <v>33.722999999999999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45014</v>
      </c>
      <c r="C8" s="60">
        <f>VLOOKUP($A8,'Return Data'!$B$7:$R$2292,4,0)</f>
        <v>42.723799999999997</v>
      </c>
      <c r="D8" s="60">
        <f>VLOOKUP($A8,'Return Data'!$B$7:$R$2292,9,0)</f>
        <v>10.3241</v>
      </c>
      <c r="E8" s="61">
        <f t="shared" ref="E8:E30" si="0">RANK(D8,D$8:D$30,0)</f>
        <v>14</v>
      </c>
      <c r="F8" s="60">
        <f>VLOOKUP($A8,'Return Data'!$B$7:$R$2292,10,0)</f>
        <v>6.8564999999999996</v>
      </c>
      <c r="G8" s="61">
        <f t="shared" ref="G8:G30" si="1">RANK(F8,F$8:F$30,0)</f>
        <v>10</v>
      </c>
      <c r="H8" s="60">
        <f>VLOOKUP($A8,'Return Data'!$B$7:$R$2292,11,0)</f>
        <v>7.0111999999999997</v>
      </c>
      <c r="I8" s="61">
        <f t="shared" ref="I8:I30" si="2">RANK(H8,H$8:H$30,0)</f>
        <v>13</v>
      </c>
      <c r="J8" s="60">
        <f>VLOOKUP($A8,'Return Data'!$B$7:$R$2292,12,0)</f>
        <v>7.3204000000000002</v>
      </c>
      <c r="K8" s="61">
        <f t="shared" ref="K8:K30" si="3">RANK(J8,J$8:J$30,0)</f>
        <v>3</v>
      </c>
      <c r="L8" s="60">
        <f>VLOOKUP($A8,'Return Data'!$B$7:$R$2292,13,0)</f>
        <v>5.4608999999999996</v>
      </c>
      <c r="M8" s="61">
        <f t="shared" ref="M8:M30" si="4">RANK(L8,L$8:L$30,0)</f>
        <v>3</v>
      </c>
      <c r="N8" s="60">
        <f>VLOOKUP($A8,'Return Data'!$B$7:$R$2292,17,0)</f>
        <v>5.4908000000000001</v>
      </c>
      <c r="O8" s="61">
        <f t="shared" ref="O8:O30" si="5">RANK(N8,N$8:N$30,0)</f>
        <v>6</v>
      </c>
      <c r="P8" s="60">
        <f>VLOOKUP($A8,'Return Data'!$B$7:$R$2292,14,0)</f>
        <v>7.2798999999999996</v>
      </c>
      <c r="Q8" s="61">
        <f t="shared" ref="Q8:Q30" si="6">RANK(P8,P$8:P$30,0)</f>
        <v>4</v>
      </c>
      <c r="R8" s="60">
        <f>VLOOKUP($A8,'Return Data'!$B$7:$R$2292,16,0)</f>
        <v>8.6846999999999994</v>
      </c>
      <c r="S8" s="62">
        <f t="shared" ref="S8:S30" si="7">RANK(R8,R$8:R$30,0)</f>
        <v>1</v>
      </c>
    </row>
    <row r="9" spans="1:19" x14ac:dyDescent="0.3">
      <c r="A9" s="77" t="s">
        <v>1217</v>
      </c>
      <c r="B9" s="59">
        <f>VLOOKUP($A9,'Return Data'!$B$7:$R$2292,3,0)</f>
        <v>45014</v>
      </c>
      <c r="C9" s="60">
        <f>VLOOKUP($A9,'Return Data'!$B$7:$R$2292,4,0)</f>
        <v>27.994</v>
      </c>
      <c r="D9" s="60">
        <f>VLOOKUP($A9,'Return Data'!$B$7:$R$2292,9,0)</f>
        <v>10.879200000000001</v>
      </c>
      <c r="E9" s="61">
        <f t="shared" si="0"/>
        <v>11</v>
      </c>
      <c r="F9" s="60">
        <f>VLOOKUP($A9,'Return Data'!$B$7:$R$2292,10,0)</f>
        <v>6.9162999999999997</v>
      </c>
      <c r="G9" s="61">
        <f t="shared" si="1"/>
        <v>9</v>
      </c>
      <c r="H9" s="60">
        <f>VLOOKUP($A9,'Return Data'!$B$7:$R$2292,11,0)</f>
        <v>7.0289999999999999</v>
      </c>
      <c r="I9" s="61">
        <f t="shared" si="2"/>
        <v>11</v>
      </c>
      <c r="J9" s="60">
        <f>VLOOKUP($A9,'Return Data'!$B$7:$R$2292,12,0)</f>
        <v>6.7495000000000003</v>
      </c>
      <c r="K9" s="61">
        <f t="shared" si="3"/>
        <v>9</v>
      </c>
      <c r="L9" s="60">
        <f>VLOOKUP($A9,'Return Data'!$B$7:$R$2292,13,0)</f>
        <v>5.0038</v>
      </c>
      <c r="M9" s="61">
        <f t="shared" si="4"/>
        <v>5</v>
      </c>
      <c r="N9" s="60">
        <f>VLOOKUP($A9,'Return Data'!$B$7:$R$2292,17,0)</f>
        <v>5.0427</v>
      </c>
      <c r="O9" s="61">
        <f t="shared" si="5"/>
        <v>8</v>
      </c>
      <c r="P9" s="60">
        <f>VLOOKUP($A9,'Return Data'!$B$7:$R$2292,14,0)</f>
        <v>6.2560000000000002</v>
      </c>
      <c r="Q9" s="61">
        <f t="shared" si="6"/>
        <v>9</v>
      </c>
      <c r="R9" s="60">
        <f>VLOOKUP($A9,'Return Data'!$B$7:$R$2292,16,0)</f>
        <v>8.1686999999999994</v>
      </c>
      <c r="S9" s="62">
        <f t="shared" si="7"/>
        <v>3</v>
      </c>
    </row>
    <row r="10" spans="1:19" x14ac:dyDescent="0.3">
      <c r="A10" s="77" t="s">
        <v>2072</v>
      </c>
      <c r="B10" s="59">
        <f>VLOOKUP($A10,'Return Data'!$B$7:$R$2292,3,0)</f>
        <v>45014</v>
      </c>
      <c r="C10" s="60">
        <f>VLOOKUP($A10,'Return Data'!$B$7:$R$2292,4,0)</f>
        <v>51.0105</v>
      </c>
      <c r="D10" s="60">
        <f>VLOOKUP($A10,'Return Data'!$B$7:$R$2292,9,0)</f>
        <v>13.6151</v>
      </c>
      <c r="E10" s="61">
        <f t="shared" si="0"/>
        <v>2</v>
      </c>
      <c r="F10" s="60">
        <f>VLOOKUP($A10,'Return Data'!$B$7:$R$2292,10,0)</f>
        <v>7.2607999999999997</v>
      </c>
      <c r="G10" s="61">
        <f t="shared" si="1"/>
        <v>5</v>
      </c>
      <c r="H10" s="60">
        <f>VLOOKUP($A10,'Return Data'!$B$7:$R$2292,11,0)</f>
        <v>7.5483000000000002</v>
      </c>
      <c r="I10" s="61">
        <f t="shared" si="2"/>
        <v>4</v>
      </c>
      <c r="J10" s="60">
        <f>VLOOKUP($A10,'Return Data'!$B$7:$R$2292,12,0)</f>
        <v>6.7000999999999999</v>
      </c>
      <c r="K10" s="61">
        <f t="shared" si="3"/>
        <v>11</v>
      </c>
      <c r="L10" s="60">
        <f>VLOOKUP($A10,'Return Data'!$B$7:$R$2292,13,0)</f>
        <v>4.2041000000000004</v>
      </c>
      <c r="M10" s="61">
        <f t="shared" si="4"/>
        <v>20</v>
      </c>
      <c r="N10" s="60">
        <f>VLOOKUP($A10,'Return Data'!$B$7:$R$2292,17,0)</f>
        <v>4.3928000000000003</v>
      </c>
      <c r="O10" s="61">
        <f t="shared" si="5"/>
        <v>17</v>
      </c>
      <c r="P10" s="60">
        <f>VLOOKUP($A10,'Return Data'!$B$7:$R$2292,14,0)</f>
        <v>5.6296999999999997</v>
      </c>
      <c r="Q10" s="61">
        <f t="shared" si="6"/>
        <v>14</v>
      </c>
      <c r="R10" s="60">
        <f>VLOOKUP($A10,'Return Data'!$B$7:$R$2292,16,0)</f>
        <v>7.8274999999999997</v>
      </c>
      <c r="S10" s="62">
        <f t="shared" si="7"/>
        <v>8</v>
      </c>
    </row>
    <row r="11" spans="1:19" x14ac:dyDescent="0.3">
      <c r="A11" s="77" t="s">
        <v>1907</v>
      </c>
      <c r="B11" s="59">
        <f>VLOOKUP($A11,'Return Data'!$B$7:$R$2292,3,0)</f>
        <v>45014</v>
      </c>
      <c r="C11" s="60">
        <f>VLOOKUP($A11,'Return Data'!$B$7:$R$2292,4,0)</f>
        <v>24.2212</v>
      </c>
      <c r="D11" s="60">
        <f>VLOOKUP($A11,'Return Data'!$B$7:$R$2292,9,0)</f>
        <v>9.7559000000000005</v>
      </c>
      <c r="E11" s="61">
        <f t="shared" si="0"/>
        <v>19</v>
      </c>
      <c r="F11" s="60">
        <f>VLOOKUP($A11,'Return Data'!$B$7:$R$2292,10,0)</f>
        <v>6.2896000000000001</v>
      </c>
      <c r="G11" s="61">
        <f t="shared" si="1"/>
        <v>22</v>
      </c>
      <c r="H11" s="60">
        <f>VLOOKUP($A11,'Return Data'!$B$7:$R$2292,11,0)</f>
        <v>21.277100000000001</v>
      </c>
      <c r="I11" s="61">
        <f t="shared" si="2"/>
        <v>1</v>
      </c>
      <c r="J11" s="60">
        <f>VLOOKUP($A11,'Return Data'!$B$7:$R$2292,12,0)</f>
        <v>15.7438</v>
      </c>
      <c r="K11" s="61">
        <f t="shared" si="3"/>
        <v>1</v>
      </c>
      <c r="L11" s="60">
        <f>VLOOKUP($A11,'Return Data'!$B$7:$R$2292,13,0)</f>
        <v>28.474</v>
      </c>
      <c r="M11" s="61">
        <f t="shared" si="4"/>
        <v>1</v>
      </c>
      <c r="N11" s="60">
        <f>VLOOKUP($A11,'Return Data'!$B$7:$R$2292,17,0)</f>
        <v>15.329700000000001</v>
      </c>
      <c r="O11" s="61">
        <f t="shared" si="5"/>
        <v>1</v>
      </c>
      <c r="P11" s="60">
        <f>VLOOKUP($A11,'Return Data'!$B$7:$R$2292,14,0)</f>
        <v>8.4812999999999992</v>
      </c>
      <c r="Q11" s="61">
        <f t="shared" si="6"/>
        <v>2</v>
      </c>
      <c r="R11" s="60">
        <f>VLOOKUP($A11,'Return Data'!$B$7:$R$2292,16,0)</f>
        <v>6.6380999999999997</v>
      </c>
      <c r="S11" s="62">
        <f t="shared" si="7"/>
        <v>22</v>
      </c>
    </row>
    <row r="12" spans="1:19" x14ac:dyDescent="0.3">
      <c r="A12" s="77" t="s">
        <v>1858</v>
      </c>
      <c r="B12" s="59">
        <f>VLOOKUP($A12,'Return Data'!$B$7:$R$2292,3,0)</f>
        <v>45014</v>
      </c>
      <c r="C12" s="60">
        <f>VLOOKUP($A12,'Return Data'!$B$7:$R$2292,4,0)</f>
        <v>26.359500000000001</v>
      </c>
      <c r="D12" s="60">
        <f>VLOOKUP($A12,'Return Data'!$B$7:$R$2292,9,0)</f>
        <v>12.616199999999999</v>
      </c>
      <c r="E12" s="61">
        <f t="shared" si="0"/>
        <v>3</v>
      </c>
      <c r="F12" s="60">
        <f>VLOOKUP($A12,'Return Data'!$B$7:$R$2292,10,0)</f>
        <v>7.2827999999999999</v>
      </c>
      <c r="G12" s="61">
        <f t="shared" si="1"/>
        <v>4</v>
      </c>
      <c r="H12" s="60">
        <f>VLOOKUP($A12,'Return Data'!$B$7:$R$2292,11,0)</f>
        <v>7.1336000000000004</v>
      </c>
      <c r="I12" s="61">
        <f t="shared" si="2"/>
        <v>8</v>
      </c>
      <c r="J12" s="60">
        <f>VLOOKUP($A12,'Return Data'!$B$7:$R$2292,12,0)</f>
        <v>6.9398</v>
      </c>
      <c r="K12" s="61">
        <f t="shared" si="3"/>
        <v>5</v>
      </c>
      <c r="L12" s="60">
        <f>VLOOKUP($A12,'Return Data'!$B$7:$R$2292,13,0)</f>
        <v>4.4015000000000004</v>
      </c>
      <c r="M12" s="61">
        <f t="shared" si="4"/>
        <v>16</v>
      </c>
      <c r="N12" s="60">
        <f>VLOOKUP($A12,'Return Data'!$B$7:$R$2292,17,0)</f>
        <v>4.6291000000000002</v>
      </c>
      <c r="O12" s="61">
        <f t="shared" si="5"/>
        <v>14</v>
      </c>
      <c r="P12" s="60">
        <f>VLOOKUP($A12,'Return Data'!$B$7:$R$2292,14,0)</f>
        <v>5.1860999999999997</v>
      </c>
      <c r="Q12" s="61">
        <f t="shared" si="6"/>
        <v>22</v>
      </c>
      <c r="R12" s="60">
        <f>VLOOKUP($A12,'Return Data'!$B$7:$R$2292,16,0)</f>
        <v>7.9950000000000001</v>
      </c>
      <c r="S12" s="62">
        <f t="shared" si="7"/>
        <v>7</v>
      </c>
    </row>
    <row r="13" spans="1:19" x14ac:dyDescent="0.3">
      <c r="A13" s="77" t="s">
        <v>1221</v>
      </c>
      <c r="B13" s="59">
        <f>VLOOKUP($A13,'Return Data'!$B$7:$R$2292,3,0)</f>
        <v>45014</v>
      </c>
      <c r="C13" s="60">
        <f>VLOOKUP($A13,'Return Data'!$B$7:$R$2292,4,0)</f>
        <v>23.355699999999999</v>
      </c>
      <c r="D13" s="60">
        <f>VLOOKUP($A13,'Return Data'!$B$7:$R$2292,9,0)</f>
        <v>9.6003000000000007</v>
      </c>
      <c r="E13" s="61">
        <f t="shared" si="0"/>
        <v>21</v>
      </c>
      <c r="F13" s="60">
        <f>VLOOKUP($A13,'Return Data'!$B$7:$R$2292,10,0)</f>
        <v>6.3167999999999997</v>
      </c>
      <c r="G13" s="61">
        <f t="shared" si="1"/>
        <v>20</v>
      </c>
      <c r="H13" s="60">
        <f>VLOOKUP($A13,'Return Data'!$B$7:$R$2292,11,0)</f>
        <v>6.5993000000000004</v>
      </c>
      <c r="I13" s="61">
        <f t="shared" si="2"/>
        <v>22</v>
      </c>
      <c r="J13" s="60">
        <f>VLOOKUP($A13,'Return Data'!$B$7:$R$2292,12,0)</f>
        <v>5.9375</v>
      </c>
      <c r="K13" s="61">
        <f t="shared" si="3"/>
        <v>23</v>
      </c>
      <c r="L13" s="60">
        <f>VLOOKUP($A13,'Return Data'!$B$7:$R$2292,13,0)</f>
        <v>4.2065000000000001</v>
      </c>
      <c r="M13" s="61">
        <f t="shared" si="4"/>
        <v>19</v>
      </c>
      <c r="N13" s="60">
        <f>VLOOKUP($A13,'Return Data'!$B$7:$R$2292,17,0)</f>
        <v>4.1044999999999998</v>
      </c>
      <c r="O13" s="61">
        <f t="shared" si="5"/>
        <v>22</v>
      </c>
      <c r="P13" s="60">
        <f>VLOOKUP($A13,'Return Data'!$B$7:$R$2292,14,0)</f>
        <v>5.3532000000000002</v>
      </c>
      <c r="Q13" s="61">
        <f t="shared" si="6"/>
        <v>19</v>
      </c>
      <c r="R13" s="60">
        <f>VLOOKUP($A13,'Return Data'!$B$7:$R$2292,16,0)</f>
        <v>7.1684999999999999</v>
      </c>
      <c r="S13" s="62">
        <f t="shared" si="7"/>
        <v>18</v>
      </c>
    </row>
    <row r="14" spans="1:19" x14ac:dyDescent="0.3">
      <c r="A14" s="77" t="s">
        <v>1223</v>
      </c>
      <c r="B14" s="59">
        <f>VLOOKUP($A14,'Return Data'!$B$7:$R$2292,3,0)</f>
        <v>45014</v>
      </c>
      <c r="C14" s="60">
        <f>VLOOKUP($A14,'Return Data'!$B$7:$R$2292,4,0)</f>
        <v>42.238999999999997</v>
      </c>
      <c r="D14" s="60">
        <f>VLOOKUP($A14,'Return Data'!$B$7:$R$2292,9,0)</f>
        <v>10.9467</v>
      </c>
      <c r="E14" s="61">
        <f t="shared" si="0"/>
        <v>9</v>
      </c>
      <c r="F14" s="60">
        <f>VLOOKUP($A14,'Return Data'!$B$7:$R$2292,10,0)</f>
        <v>6.5307000000000004</v>
      </c>
      <c r="G14" s="61">
        <f t="shared" si="1"/>
        <v>17</v>
      </c>
      <c r="H14" s="60">
        <f>VLOOKUP($A14,'Return Data'!$B$7:$R$2292,11,0)</f>
        <v>6.6589999999999998</v>
      </c>
      <c r="I14" s="61">
        <f t="shared" si="2"/>
        <v>20</v>
      </c>
      <c r="J14" s="60">
        <f>VLOOKUP($A14,'Return Data'!$B$7:$R$2292,12,0)</f>
        <v>5.9950000000000001</v>
      </c>
      <c r="K14" s="61">
        <f t="shared" si="3"/>
        <v>22</v>
      </c>
      <c r="L14" s="60">
        <f>VLOOKUP($A14,'Return Data'!$B$7:$R$2292,13,0)</f>
        <v>4.2598000000000003</v>
      </c>
      <c r="M14" s="61">
        <f t="shared" si="4"/>
        <v>17</v>
      </c>
      <c r="N14" s="60">
        <f>VLOOKUP($A14,'Return Data'!$B$7:$R$2292,17,0)</f>
        <v>4.32</v>
      </c>
      <c r="O14" s="61">
        <f t="shared" si="5"/>
        <v>20</v>
      </c>
      <c r="P14" s="60">
        <f>VLOOKUP($A14,'Return Data'!$B$7:$R$2292,14,0)</f>
        <v>5.6166999999999998</v>
      </c>
      <c r="Q14" s="61">
        <f t="shared" si="6"/>
        <v>15</v>
      </c>
      <c r="R14" s="60">
        <f>VLOOKUP($A14,'Return Data'!$B$7:$R$2292,16,0)</f>
        <v>7.8030999999999997</v>
      </c>
      <c r="S14" s="62">
        <f t="shared" si="7"/>
        <v>9</v>
      </c>
    </row>
    <row r="15" spans="1:19" x14ac:dyDescent="0.3">
      <c r="A15" s="77" t="s">
        <v>1233</v>
      </c>
      <c r="B15" s="59">
        <f>VLOOKUP($A15,'Return Data'!$B$7:$R$2292,3,0)</f>
        <v>45014</v>
      </c>
      <c r="C15" s="60">
        <f>VLOOKUP($A15,'Return Data'!$B$7:$R$2292,4,0)</f>
        <v>4955.0324000000001</v>
      </c>
      <c r="D15" s="60">
        <f>VLOOKUP($A15,'Return Data'!$B$7:$R$2292,9,0)</f>
        <v>10.898899999999999</v>
      </c>
      <c r="E15" s="61">
        <f t="shared" si="0"/>
        <v>10</v>
      </c>
      <c r="F15" s="60">
        <f>VLOOKUP($A15,'Return Data'!$B$7:$R$2292,10,0)</f>
        <v>10.382099999999999</v>
      </c>
      <c r="G15" s="61">
        <f t="shared" si="1"/>
        <v>1</v>
      </c>
      <c r="H15" s="60">
        <f>VLOOKUP($A15,'Return Data'!$B$7:$R$2292,11,0)</f>
        <v>9.7312999999999992</v>
      </c>
      <c r="I15" s="61">
        <f t="shared" si="2"/>
        <v>2</v>
      </c>
      <c r="J15" s="60">
        <f>VLOOKUP($A15,'Return Data'!$B$7:$R$2292,12,0)</f>
        <v>6.7995000000000001</v>
      </c>
      <c r="K15" s="61">
        <f t="shared" si="3"/>
        <v>7</v>
      </c>
      <c r="L15" s="60">
        <f>VLOOKUP($A15,'Return Data'!$B$7:$R$2292,13,0)</f>
        <v>4.8926999999999996</v>
      </c>
      <c r="M15" s="61">
        <f t="shared" si="4"/>
        <v>7</v>
      </c>
      <c r="N15" s="60">
        <f>VLOOKUP($A15,'Return Data'!$B$7:$R$2292,17,0)</f>
        <v>8.0503999999999998</v>
      </c>
      <c r="O15" s="61">
        <f t="shared" si="5"/>
        <v>3</v>
      </c>
      <c r="P15" s="60">
        <f>VLOOKUP($A15,'Return Data'!$B$7:$R$2292,14,0)</f>
        <v>7.0641999999999996</v>
      </c>
      <c r="Q15" s="61">
        <f t="shared" si="6"/>
        <v>5</v>
      </c>
      <c r="R15" s="60">
        <f>VLOOKUP($A15,'Return Data'!$B$7:$R$2292,16,0)</f>
        <v>7.7637</v>
      </c>
      <c r="S15" s="62">
        <f t="shared" si="7"/>
        <v>11</v>
      </c>
    </row>
    <row r="16" spans="1:19" x14ac:dyDescent="0.3">
      <c r="A16" s="77" t="s">
        <v>1235</v>
      </c>
      <c r="B16" s="59">
        <f>VLOOKUP($A16,'Return Data'!$B$7:$R$2292,3,0)</f>
        <v>45014</v>
      </c>
      <c r="C16" s="60">
        <f>VLOOKUP($A16,'Return Data'!$B$7:$R$2292,4,0)</f>
        <v>27.461400000000001</v>
      </c>
      <c r="D16" s="60">
        <f>VLOOKUP($A16,'Return Data'!$B$7:$R$2292,9,0)</f>
        <v>9.7128999999999994</v>
      </c>
      <c r="E16" s="61">
        <f t="shared" si="0"/>
        <v>20</v>
      </c>
      <c r="F16" s="60">
        <f>VLOOKUP($A16,'Return Data'!$B$7:$R$2292,10,0)</f>
        <v>6.6999000000000004</v>
      </c>
      <c r="G16" s="61">
        <f t="shared" si="1"/>
        <v>13</v>
      </c>
      <c r="H16" s="60">
        <f>VLOOKUP($A16,'Return Data'!$B$7:$R$2292,11,0)</f>
        <v>7.0388000000000002</v>
      </c>
      <c r="I16" s="61">
        <f t="shared" si="2"/>
        <v>10</v>
      </c>
      <c r="J16" s="60">
        <f>VLOOKUP($A16,'Return Data'!$B$7:$R$2292,12,0)</f>
        <v>6.7542999999999997</v>
      </c>
      <c r="K16" s="61">
        <f t="shared" si="3"/>
        <v>8</v>
      </c>
      <c r="L16" s="60">
        <f>VLOOKUP($A16,'Return Data'!$B$7:$R$2292,13,0)</f>
        <v>4.8277000000000001</v>
      </c>
      <c r="M16" s="61">
        <f t="shared" si="4"/>
        <v>9</v>
      </c>
      <c r="N16" s="60">
        <f>VLOOKUP($A16,'Return Data'!$B$7:$R$2292,17,0)</f>
        <v>4.9592999999999998</v>
      </c>
      <c r="O16" s="61">
        <f t="shared" si="5"/>
        <v>9</v>
      </c>
      <c r="P16" s="60">
        <f>VLOOKUP($A16,'Return Data'!$B$7:$R$2292,14,0)</f>
        <v>6.3506999999999998</v>
      </c>
      <c r="Q16" s="61">
        <f t="shared" si="6"/>
        <v>7</v>
      </c>
      <c r="R16" s="60">
        <f>VLOOKUP($A16,'Return Data'!$B$7:$R$2292,16,0)</f>
        <v>8.0303000000000004</v>
      </c>
      <c r="S16" s="62">
        <f t="shared" si="7"/>
        <v>5</v>
      </c>
    </row>
    <row r="17" spans="1:19" x14ac:dyDescent="0.3">
      <c r="A17" s="77" t="s">
        <v>1236</v>
      </c>
      <c r="B17" s="59">
        <f>VLOOKUP($A17,'Return Data'!$B$7:$R$2292,3,0)</f>
        <v>45014</v>
      </c>
      <c r="C17" s="60">
        <f>VLOOKUP($A17,'Return Data'!$B$7:$R$2292,4,0)</f>
        <v>23.481999999999999</v>
      </c>
      <c r="D17" s="60">
        <f>VLOOKUP($A17,'Return Data'!$B$7:$R$2292,9,0)</f>
        <v>10.964600000000001</v>
      </c>
      <c r="E17" s="61">
        <f t="shared" si="0"/>
        <v>8</v>
      </c>
      <c r="F17" s="60">
        <f>VLOOKUP($A17,'Return Data'!$B$7:$R$2292,10,0)</f>
        <v>6.6101999999999999</v>
      </c>
      <c r="G17" s="61">
        <f t="shared" si="1"/>
        <v>15</v>
      </c>
      <c r="H17" s="60">
        <f>VLOOKUP($A17,'Return Data'!$B$7:$R$2292,11,0)</f>
        <v>6.657</v>
      </c>
      <c r="I17" s="61">
        <f t="shared" si="2"/>
        <v>21</v>
      </c>
      <c r="J17" s="60">
        <f>VLOOKUP($A17,'Return Data'!$B$7:$R$2292,12,0)</f>
        <v>6.1691000000000003</v>
      </c>
      <c r="K17" s="61">
        <f t="shared" si="3"/>
        <v>19</v>
      </c>
      <c r="L17" s="60">
        <f>VLOOKUP($A17,'Return Data'!$B$7:$R$2292,13,0)</f>
        <v>3.9422000000000001</v>
      </c>
      <c r="M17" s="61">
        <f t="shared" si="4"/>
        <v>23</v>
      </c>
      <c r="N17" s="60">
        <f>VLOOKUP($A17,'Return Data'!$B$7:$R$2292,17,0)</f>
        <v>4.1440000000000001</v>
      </c>
      <c r="O17" s="61">
        <f t="shared" si="5"/>
        <v>21</v>
      </c>
      <c r="P17" s="60">
        <f>VLOOKUP($A17,'Return Data'!$B$7:$R$2292,14,0)</f>
        <v>5.3305999999999996</v>
      </c>
      <c r="Q17" s="61">
        <f t="shared" si="6"/>
        <v>20</v>
      </c>
      <c r="R17" s="60">
        <f>VLOOKUP($A17,'Return Data'!$B$7:$R$2292,16,0)</f>
        <v>7.6742999999999997</v>
      </c>
      <c r="S17" s="62">
        <f t="shared" si="7"/>
        <v>13</v>
      </c>
    </row>
    <row r="18" spans="1:19" x14ac:dyDescent="0.3">
      <c r="A18" s="77" t="s">
        <v>1238</v>
      </c>
      <c r="B18" s="59">
        <f>VLOOKUP($A18,'Return Data'!$B$7:$R$2292,3,0)</f>
        <v>45014</v>
      </c>
      <c r="C18" s="60">
        <f>VLOOKUP($A18,'Return Data'!$B$7:$R$2292,4,0)</f>
        <v>54.307099999999998</v>
      </c>
      <c r="D18" s="60">
        <f>VLOOKUP($A18,'Return Data'!$B$7:$R$2292,9,0)</f>
        <v>9.8050999999999995</v>
      </c>
      <c r="E18" s="61">
        <f t="shared" si="0"/>
        <v>18</v>
      </c>
      <c r="F18" s="60">
        <f>VLOOKUP($A18,'Return Data'!$B$7:$R$2292,10,0)</f>
        <v>7.1487999999999996</v>
      </c>
      <c r="G18" s="61">
        <f t="shared" si="1"/>
        <v>6</v>
      </c>
      <c r="H18" s="60">
        <f>VLOOKUP($A18,'Return Data'!$B$7:$R$2292,11,0)</f>
        <v>7.4993999999999996</v>
      </c>
      <c r="I18" s="61">
        <f t="shared" si="2"/>
        <v>5</v>
      </c>
      <c r="J18" s="60">
        <f>VLOOKUP($A18,'Return Data'!$B$7:$R$2292,12,0)</f>
        <v>8.3628</v>
      </c>
      <c r="K18" s="61">
        <f t="shared" si="3"/>
        <v>2</v>
      </c>
      <c r="L18" s="60">
        <f>VLOOKUP($A18,'Return Data'!$B$7:$R$2292,13,0)</f>
        <v>6.4897</v>
      </c>
      <c r="M18" s="61">
        <f t="shared" si="4"/>
        <v>2</v>
      </c>
      <c r="N18" s="60">
        <f>VLOOKUP($A18,'Return Data'!$B$7:$R$2292,17,0)</f>
        <v>5.7295999999999996</v>
      </c>
      <c r="O18" s="61">
        <f t="shared" si="5"/>
        <v>5</v>
      </c>
      <c r="P18" s="60">
        <f>VLOOKUP($A18,'Return Data'!$B$7:$R$2292,14,0)</f>
        <v>7.0362999999999998</v>
      </c>
      <c r="Q18" s="61">
        <f t="shared" si="6"/>
        <v>6</v>
      </c>
      <c r="R18" s="60">
        <f>VLOOKUP($A18,'Return Data'!$B$7:$R$2292,16,0)</f>
        <v>8.5488999999999997</v>
      </c>
      <c r="S18" s="62">
        <f t="shared" si="7"/>
        <v>2</v>
      </c>
    </row>
    <row r="19" spans="1:19" x14ac:dyDescent="0.3">
      <c r="A19" s="77" t="s">
        <v>1240</v>
      </c>
      <c r="B19" s="59">
        <f>VLOOKUP($A19,'Return Data'!$B$7:$R$2292,3,0)</f>
        <v>45014</v>
      </c>
      <c r="C19" s="60">
        <f>VLOOKUP($A19,'Return Data'!$B$7:$R$2292,4,0)</f>
        <v>25.192499999999999</v>
      </c>
      <c r="D19" s="60">
        <f>VLOOKUP($A19,'Return Data'!$B$7:$R$2292,9,0)</f>
        <v>8.7637</v>
      </c>
      <c r="E19" s="61">
        <f t="shared" si="0"/>
        <v>23</v>
      </c>
      <c r="F19" s="60">
        <f>VLOOKUP($A19,'Return Data'!$B$7:$R$2292,10,0)</f>
        <v>6.4367999999999999</v>
      </c>
      <c r="G19" s="61">
        <f t="shared" si="1"/>
        <v>19</v>
      </c>
      <c r="H19" s="60">
        <f>VLOOKUP($A19,'Return Data'!$B$7:$R$2292,11,0)</f>
        <v>6.8368000000000002</v>
      </c>
      <c r="I19" s="61">
        <f t="shared" si="2"/>
        <v>15</v>
      </c>
      <c r="J19" s="60">
        <f>VLOOKUP($A19,'Return Data'!$B$7:$R$2292,12,0)</f>
        <v>6.6917999999999997</v>
      </c>
      <c r="K19" s="61">
        <f t="shared" si="3"/>
        <v>12</v>
      </c>
      <c r="L19" s="60">
        <f>VLOOKUP($A19,'Return Data'!$B$7:$R$2292,13,0)</f>
        <v>4.2515999999999998</v>
      </c>
      <c r="M19" s="61">
        <f t="shared" si="4"/>
        <v>18</v>
      </c>
      <c r="N19" s="60">
        <f>VLOOKUP($A19,'Return Data'!$B$7:$R$2292,17,0)</f>
        <v>8.6745999999999999</v>
      </c>
      <c r="O19" s="61">
        <f t="shared" si="5"/>
        <v>2</v>
      </c>
      <c r="P19" s="60">
        <f>VLOOKUP($A19,'Return Data'!$B$7:$R$2292,14,0)</f>
        <v>8.6887000000000008</v>
      </c>
      <c r="Q19" s="61">
        <f t="shared" si="6"/>
        <v>1</v>
      </c>
      <c r="R19" s="60">
        <f>VLOOKUP($A19,'Return Data'!$B$7:$R$2292,16,0)</f>
        <v>7.7313000000000001</v>
      </c>
      <c r="S19" s="62">
        <f t="shared" si="7"/>
        <v>12</v>
      </c>
    </row>
    <row r="20" spans="1:19" x14ac:dyDescent="0.3">
      <c r="A20" s="77" t="s">
        <v>1241</v>
      </c>
      <c r="B20" s="59">
        <f>VLOOKUP($A20,'Return Data'!$B$7:$R$2292,3,0)</f>
        <v>45014</v>
      </c>
      <c r="C20" s="60">
        <f>VLOOKUP($A20,'Return Data'!$B$7:$R$2292,4,0)</f>
        <v>2013.0278000000001</v>
      </c>
      <c r="D20" s="60">
        <f>VLOOKUP($A20,'Return Data'!$B$7:$R$2292,9,0)</f>
        <v>11.277799999999999</v>
      </c>
      <c r="E20" s="61">
        <f t="shared" si="0"/>
        <v>6</v>
      </c>
      <c r="F20" s="60">
        <f>VLOOKUP($A20,'Return Data'!$B$7:$R$2292,10,0)</f>
        <v>7.4767999999999999</v>
      </c>
      <c r="G20" s="61">
        <f t="shared" si="1"/>
        <v>3</v>
      </c>
      <c r="H20" s="60">
        <f>VLOOKUP($A20,'Return Data'!$B$7:$R$2292,11,0)</f>
        <v>7.4211</v>
      </c>
      <c r="I20" s="61">
        <f t="shared" si="2"/>
        <v>6</v>
      </c>
      <c r="J20" s="60">
        <f>VLOOKUP($A20,'Return Data'!$B$7:$R$2292,12,0)</f>
        <v>6.9991000000000003</v>
      </c>
      <c r="K20" s="61">
        <f t="shared" si="3"/>
        <v>4</v>
      </c>
      <c r="L20" s="60">
        <f>VLOOKUP($A20,'Return Data'!$B$7:$R$2292,13,0)</f>
        <v>4.5339</v>
      </c>
      <c r="M20" s="61">
        <f t="shared" si="4"/>
        <v>13</v>
      </c>
      <c r="N20" s="60">
        <f>VLOOKUP($A20,'Return Data'!$B$7:$R$2292,17,0)</f>
        <v>4.3216999999999999</v>
      </c>
      <c r="O20" s="61">
        <f t="shared" si="5"/>
        <v>19</v>
      </c>
      <c r="P20" s="60">
        <f>VLOOKUP($A20,'Return Data'!$B$7:$R$2292,14,0)</f>
        <v>4.9932999999999996</v>
      </c>
      <c r="Q20" s="61">
        <f t="shared" si="6"/>
        <v>23</v>
      </c>
      <c r="R20" s="60">
        <f>VLOOKUP($A20,'Return Data'!$B$7:$R$2292,16,0)</f>
        <v>7.5838000000000001</v>
      </c>
      <c r="S20" s="62">
        <f t="shared" si="7"/>
        <v>14</v>
      </c>
    </row>
    <row r="21" spans="1:19" x14ac:dyDescent="0.3">
      <c r="A21" s="77" t="s">
        <v>1243</v>
      </c>
      <c r="B21" s="59">
        <f>VLOOKUP($A21,'Return Data'!$B$7:$R$2292,3,0)</f>
        <v>45014</v>
      </c>
      <c r="C21" s="60">
        <f>VLOOKUP($A21,'Return Data'!$B$7:$R$2292,4,0)</f>
        <v>3291.4474</v>
      </c>
      <c r="D21" s="60">
        <f>VLOOKUP($A21,'Return Data'!$B$7:$R$2292,9,0)</f>
        <v>11.337300000000001</v>
      </c>
      <c r="E21" s="61">
        <f t="shared" si="0"/>
        <v>5</v>
      </c>
      <c r="F21" s="60">
        <f>VLOOKUP($A21,'Return Data'!$B$7:$R$2292,10,0)</f>
        <v>6.6443000000000003</v>
      </c>
      <c r="G21" s="61">
        <f t="shared" si="1"/>
        <v>14</v>
      </c>
      <c r="H21" s="60">
        <f>VLOOKUP($A21,'Return Data'!$B$7:$R$2292,11,0)</f>
        <v>6.6791999999999998</v>
      </c>
      <c r="I21" s="61">
        <f t="shared" si="2"/>
        <v>19</v>
      </c>
      <c r="J21" s="60">
        <f>VLOOKUP($A21,'Return Data'!$B$7:$R$2292,12,0)</f>
        <v>6.0345000000000004</v>
      </c>
      <c r="K21" s="61">
        <f t="shared" si="3"/>
        <v>20</v>
      </c>
      <c r="L21" s="60">
        <f>VLOOKUP($A21,'Return Data'!$B$7:$R$2292,13,0)</f>
        <v>4.0574000000000003</v>
      </c>
      <c r="M21" s="61">
        <f t="shared" si="4"/>
        <v>21</v>
      </c>
      <c r="N21" s="60">
        <f>VLOOKUP($A21,'Return Data'!$B$7:$R$2292,17,0)</f>
        <v>4.3238000000000003</v>
      </c>
      <c r="O21" s="61">
        <f t="shared" si="5"/>
        <v>18</v>
      </c>
      <c r="P21" s="60">
        <f>VLOOKUP($A21,'Return Data'!$B$7:$R$2292,14,0)</f>
        <v>5.5076999999999998</v>
      </c>
      <c r="Q21" s="61">
        <f t="shared" si="6"/>
        <v>18</v>
      </c>
      <c r="R21" s="60">
        <f>VLOOKUP($A21,'Return Data'!$B$7:$R$2292,16,0)</f>
        <v>7.5458999999999996</v>
      </c>
      <c r="S21" s="62">
        <f t="shared" si="7"/>
        <v>15</v>
      </c>
    </row>
    <row r="22" spans="1:19" x14ac:dyDescent="0.3">
      <c r="A22" s="77" t="s">
        <v>1247</v>
      </c>
      <c r="B22" s="59">
        <f>VLOOKUP($A22,'Return Data'!$B$7:$R$2292,3,0)</f>
        <v>45014</v>
      </c>
      <c r="C22" s="60">
        <f>VLOOKUP($A22,'Return Data'!$B$7:$R$2292,4,0)</f>
        <v>47.672199999999997</v>
      </c>
      <c r="D22" s="60">
        <f>VLOOKUP($A22,'Return Data'!$B$7:$R$2292,9,0)</f>
        <v>10.2742</v>
      </c>
      <c r="E22" s="61">
        <f t="shared" si="0"/>
        <v>15</v>
      </c>
      <c r="F22" s="60">
        <f>VLOOKUP($A22,'Return Data'!$B$7:$R$2292,10,0)</f>
        <v>5.9737</v>
      </c>
      <c r="G22" s="61">
        <f t="shared" si="1"/>
        <v>23</v>
      </c>
      <c r="H22" s="60">
        <f>VLOOKUP($A22,'Return Data'!$B$7:$R$2292,11,0)</f>
        <v>6.7919</v>
      </c>
      <c r="I22" s="61">
        <f t="shared" si="2"/>
        <v>17</v>
      </c>
      <c r="J22" s="60">
        <f>VLOOKUP($A22,'Return Data'!$B$7:$R$2292,12,0)</f>
        <v>6.7218</v>
      </c>
      <c r="K22" s="61">
        <f t="shared" si="3"/>
        <v>10</v>
      </c>
      <c r="L22" s="60">
        <f>VLOOKUP($A22,'Return Data'!$B$7:$R$2292,13,0)</f>
        <v>4.4253999999999998</v>
      </c>
      <c r="M22" s="61">
        <f t="shared" si="4"/>
        <v>15</v>
      </c>
      <c r="N22" s="60">
        <f>VLOOKUP($A22,'Return Data'!$B$7:$R$2292,17,0)</f>
        <v>4.7706</v>
      </c>
      <c r="O22" s="61">
        <f t="shared" si="5"/>
        <v>11</v>
      </c>
      <c r="P22" s="60">
        <f>VLOOKUP($A22,'Return Data'!$B$7:$R$2292,14,0)</f>
        <v>5.9947999999999997</v>
      </c>
      <c r="Q22" s="61">
        <f t="shared" si="6"/>
        <v>10</v>
      </c>
      <c r="R22" s="60">
        <f>VLOOKUP($A22,'Return Data'!$B$7:$R$2292,16,0)</f>
        <v>8.0122</v>
      </c>
      <c r="S22" s="62">
        <f t="shared" si="7"/>
        <v>6</v>
      </c>
    </row>
    <row r="23" spans="1:19" x14ac:dyDescent="0.3">
      <c r="A23" s="77" t="s">
        <v>1248</v>
      </c>
      <c r="B23" s="59">
        <f>VLOOKUP($A23,'Return Data'!$B$7:$R$2292,3,0)</f>
        <v>45014</v>
      </c>
      <c r="C23" s="60">
        <f>VLOOKUP($A23,'Return Data'!$B$7:$R$2292,4,0)</f>
        <v>12.9674</v>
      </c>
      <c r="D23" s="60">
        <f>VLOOKUP($A23,'Return Data'!$B$7:$R$2292,9,0)</f>
        <v>11.993399999999999</v>
      </c>
      <c r="E23" s="61">
        <f t="shared" si="0"/>
        <v>4</v>
      </c>
      <c r="F23" s="60">
        <f>VLOOKUP($A23,'Return Data'!$B$7:$R$2292,10,0)</f>
        <v>6.9733999999999998</v>
      </c>
      <c r="G23" s="61">
        <f t="shared" si="1"/>
        <v>8</v>
      </c>
      <c r="H23" s="60">
        <f>VLOOKUP($A23,'Return Data'!$B$7:$R$2292,11,0)</f>
        <v>6.7435</v>
      </c>
      <c r="I23" s="61">
        <f t="shared" si="2"/>
        <v>18</v>
      </c>
      <c r="J23" s="60">
        <f>VLOOKUP($A23,'Return Data'!$B$7:$R$2292,12,0)</f>
        <v>5.9973000000000001</v>
      </c>
      <c r="K23" s="61">
        <f t="shared" si="3"/>
        <v>21</v>
      </c>
      <c r="L23" s="60">
        <f>VLOOKUP($A23,'Return Data'!$B$7:$R$2292,13,0)</f>
        <v>3.9613</v>
      </c>
      <c r="M23" s="61">
        <f t="shared" si="4"/>
        <v>22</v>
      </c>
      <c r="N23" s="60">
        <f>VLOOKUP($A23,'Return Data'!$B$7:$R$2292,17,0)</f>
        <v>4.0693000000000001</v>
      </c>
      <c r="O23" s="61">
        <f t="shared" si="5"/>
        <v>23</v>
      </c>
      <c r="P23" s="60">
        <f>VLOOKUP($A23,'Return Data'!$B$7:$R$2292,14,0)</f>
        <v>5.2111999999999998</v>
      </c>
      <c r="Q23" s="61">
        <f t="shared" si="6"/>
        <v>21</v>
      </c>
      <c r="R23" s="60">
        <f>VLOOKUP($A23,'Return Data'!$B$7:$R$2292,16,0)</f>
        <v>6.4518000000000004</v>
      </c>
      <c r="S23" s="62">
        <f t="shared" si="7"/>
        <v>23</v>
      </c>
    </row>
    <row r="24" spans="1:19" x14ac:dyDescent="0.3">
      <c r="A24" s="77" t="s">
        <v>1250</v>
      </c>
      <c r="B24" s="59">
        <f>VLOOKUP($A24,'Return Data'!$B$7:$R$2292,3,0)</f>
        <v>45014</v>
      </c>
      <c r="C24" s="60">
        <f>VLOOKUP($A24,'Return Data'!$B$7:$R$2292,4,0)</f>
        <v>13.898</v>
      </c>
      <c r="D24" s="60">
        <f>VLOOKUP($A24,'Return Data'!$B$7:$R$2292,9,0)</f>
        <v>9.9768000000000008</v>
      </c>
      <c r="E24" s="61">
        <f t="shared" si="0"/>
        <v>17</v>
      </c>
      <c r="F24" s="60">
        <f>VLOOKUP($A24,'Return Data'!$B$7:$R$2292,10,0)</f>
        <v>6.7099000000000002</v>
      </c>
      <c r="G24" s="61">
        <f t="shared" si="1"/>
        <v>12</v>
      </c>
      <c r="H24" s="60">
        <f>VLOOKUP($A24,'Return Data'!$B$7:$R$2292,11,0)</f>
        <v>6.7944000000000004</v>
      </c>
      <c r="I24" s="61">
        <f t="shared" si="2"/>
        <v>16</v>
      </c>
      <c r="J24" s="60">
        <f>VLOOKUP($A24,'Return Data'!$B$7:$R$2292,12,0)</f>
        <v>6.3864000000000001</v>
      </c>
      <c r="K24" s="61">
        <f t="shared" si="3"/>
        <v>16</v>
      </c>
      <c r="L24" s="60">
        <f>VLOOKUP($A24,'Return Data'!$B$7:$R$2292,13,0)</f>
        <v>4.6489000000000003</v>
      </c>
      <c r="M24" s="61">
        <f t="shared" si="4"/>
        <v>12</v>
      </c>
      <c r="N24" s="60">
        <f>VLOOKUP($A24,'Return Data'!$B$7:$R$2292,17,0)</f>
        <v>4.6505000000000001</v>
      </c>
      <c r="O24" s="61">
        <f t="shared" si="5"/>
        <v>13</v>
      </c>
      <c r="P24" s="60">
        <f>VLOOKUP($A24,'Return Data'!$B$7:$R$2292,14,0)</f>
        <v>5.5312999999999999</v>
      </c>
      <c r="Q24" s="61">
        <f t="shared" si="6"/>
        <v>17</v>
      </c>
      <c r="R24" s="60">
        <f>VLOOKUP($A24,'Return Data'!$B$7:$R$2292,16,0)</f>
        <v>6.7511999999999999</v>
      </c>
      <c r="S24" s="62">
        <f t="shared" si="7"/>
        <v>21</v>
      </c>
    </row>
    <row r="25" spans="1:19" x14ac:dyDescent="0.3">
      <c r="A25" s="77" t="s">
        <v>1252</v>
      </c>
      <c r="B25" s="59">
        <f>VLOOKUP($A25,'Return Data'!$B$7:$R$2292,3,0)</f>
        <v>45014</v>
      </c>
      <c r="C25" s="60">
        <f>VLOOKUP($A25,'Return Data'!$B$7:$R$2292,4,0)</f>
        <v>47.527900000000002</v>
      </c>
      <c r="D25" s="60">
        <f>VLOOKUP($A25,'Return Data'!$B$7:$R$2292,9,0)</f>
        <v>10.5022</v>
      </c>
      <c r="E25" s="61">
        <f t="shared" si="0"/>
        <v>13</v>
      </c>
      <c r="F25" s="60">
        <f>VLOOKUP($A25,'Return Data'!$B$7:$R$2292,10,0)</f>
        <v>6.4865000000000004</v>
      </c>
      <c r="G25" s="61">
        <f t="shared" si="1"/>
        <v>18</v>
      </c>
      <c r="H25" s="60">
        <f>VLOOKUP($A25,'Return Data'!$B$7:$R$2292,11,0)</f>
        <v>7.0270000000000001</v>
      </c>
      <c r="I25" s="61">
        <f t="shared" si="2"/>
        <v>12</v>
      </c>
      <c r="J25" s="60">
        <f>VLOOKUP($A25,'Return Data'!$B$7:$R$2292,12,0)</f>
        <v>6.6631999999999998</v>
      </c>
      <c r="K25" s="61">
        <f t="shared" si="3"/>
        <v>13</v>
      </c>
      <c r="L25" s="60">
        <f>VLOOKUP($A25,'Return Data'!$B$7:$R$2292,13,0)</f>
        <v>4.4539</v>
      </c>
      <c r="M25" s="61">
        <f t="shared" si="4"/>
        <v>14</v>
      </c>
      <c r="N25" s="60">
        <f>VLOOKUP($A25,'Return Data'!$B$7:$R$2292,17,0)</f>
        <v>5.1626000000000003</v>
      </c>
      <c r="O25" s="61">
        <f t="shared" si="5"/>
        <v>7</v>
      </c>
      <c r="P25" s="60">
        <f>VLOOKUP($A25,'Return Data'!$B$7:$R$2292,14,0)</f>
        <v>6.3437000000000001</v>
      </c>
      <c r="Q25" s="61">
        <f t="shared" si="6"/>
        <v>8</v>
      </c>
      <c r="R25" s="60">
        <f>VLOOKUP($A25,'Return Data'!$B$7:$R$2292,16,0)</f>
        <v>8.0927000000000007</v>
      </c>
      <c r="S25" s="62">
        <f t="shared" si="7"/>
        <v>4</v>
      </c>
    </row>
    <row r="26" spans="1:19" x14ac:dyDescent="0.3">
      <c r="A26" s="77" t="s">
        <v>1816</v>
      </c>
      <c r="B26" s="59">
        <f>VLOOKUP($A26,'Return Data'!$B$7:$R$2292,3,0)</f>
        <v>45014</v>
      </c>
      <c r="C26" s="60">
        <f>VLOOKUP($A26,'Return Data'!$B$7:$R$2292,4,0)</f>
        <v>41.435299999999998</v>
      </c>
      <c r="D26" s="60">
        <f>VLOOKUP($A26,'Return Data'!$B$7:$R$2292,9,0)</f>
        <v>9.3486999999999991</v>
      </c>
      <c r="E26" s="61">
        <f t="shared" si="0"/>
        <v>22</v>
      </c>
      <c r="F26" s="60">
        <f>VLOOKUP($A26,'Return Data'!$B$7:$R$2292,10,0)</f>
        <v>6.3007999999999997</v>
      </c>
      <c r="G26" s="61">
        <f t="shared" si="1"/>
        <v>21</v>
      </c>
      <c r="H26" s="60">
        <f>VLOOKUP($A26,'Return Data'!$B$7:$R$2292,11,0)</f>
        <v>6.4535</v>
      </c>
      <c r="I26" s="61">
        <f t="shared" si="2"/>
        <v>23</v>
      </c>
      <c r="J26" s="60">
        <f>VLOOKUP($A26,'Return Data'!$B$7:$R$2292,12,0)</f>
        <v>6.1745000000000001</v>
      </c>
      <c r="K26" s="61">
        <f t="shared" si="3"/>
        <v>18</v>
      </c>
      <c r="L26" s="60">
        <f>VLOOKUP($A26,'Return Data'!$B$7:$R$2292,13,0)</f>
        <v>4.6772</v>
      </c>
      <c r="M26" s="61">
        <f t="shared" si="4"/>
        <v>10</v>
      </c>
      <c r="N26" s="60">
        <f>VLOOKUP($A26,'Return Data'!$B$7:$R$2292,17,0)</f>
        <v>4.6136999999999997</v>
      </c>
      <c r="O26" s="61">
        <f t="shared" si="5"/>
        <v>16</v>
      </c>
      <c r="P26" s="60">
        <f>VLOOKUP($A26,'Return Data'!$B$7:$R$2292,14,0)</f>
        <v>5.5926999999999998</v>
      </c>
      <c r="Q26" s="61">
        <f t="shared" si="6"/>
        <v>16</v>
      </c>
      <c r="R26" s="60">
        <f>VLOOKUP($A26,'Return Data'!$B$7:$R$2292,16,0)</f>
        <v>7.0769000000000002</v>
      </c>
      <c r="S26" s="62">
        <f t="shared" si="7"/>
        <v>19</v>
      </c>
    </row>
    <row r="27" spans="1:19" x14ac:dyDescent="0.3">
      <c r="A27" s="77" t="s">
        <v>1253</v>
      </c>
      <c r="B27" s="59">
        <f>VLOOKUP($A27,'Return Data'!$B$7:$R$2292,3,0)</f>
        <v>45014</v>
      </c>
      <c r="C27" s="60">
        <f>VLOOKUP($A27,'Return Data'!$B$7:$R$2292,4,0)</f>
        <v>28.478400000000001</v>
      </c>
      <c r="D27" s="60">
        <f>VLOOKUP($A27,'Return Data'!$B$7:$R$2292,9,0)</f>
        <v>10.7286</v>
      </c>
      <c r="E27" s="61">
        <f t="shared" si="0"/>
        <v>12</v>
      </c>
      <c r="F27" s="60">
        <f>VLOOKUP($A27,'Return Data'!$B$7:$R$2292,10,0)</f>
        <v>6.5951000000000004</v>
      </c>
      <c r="G27" s="61">
        <f t="shared" si="1"/>
        <v>16</v>
      </c>
      <c r="H27" s="60">
        <f>VLOOKUP($A27,'Return Data'!$B$7:$R$2292,11,0)</f>
        <v>7.0532000000000004</v>
      </c>
      <c r="I27" s="61">
        <f t="shared" si="2"/>
        <v>9</v>
      </c>
      <c r="J27" s="60">
        <f>VLOOKUP($A27,'Return Data'!$B$7:$R$2292,12,0)</f>
        <v>6.3266</v>
      </c>
      <c r="K27" s="61">
        <f t="shared" si="3"/>
        <v>17</v>
      </c>
      <c r="L27" s="60">
        <f>VLOOKUP($A27,'Return Data'!$B$7:$R$2292,13,0)</f>
        <v>4.6673</v>
      </c>
      <c r="M27" s="61">
        <f t="shared" si="4"/>
        <v>11</v>
      </c>
      <c r="N27" s="60">
        <f>VLOOKUP($A27,'Return Data'!$B$7:$R$2292,17,0)</f>
        <v>4.6227999999999998</v>
      </c>
      <c r="O27" s="61">
        <f t="shared" si="5"/>
        <v>15</v>
      </c>
      <c r="P27" s="60">
        <f>VLOOKUP($A27,'Return Data'!$B$7:$R$2292,14,0)</f>
        <v>5.6898999999999997</v>
      </c>
      <c r="Q27" s="61">
        <f t="shared" si="6"/>
        <v>13</v>
      </c>
      <c r="R27" s="60">
        <f>VLOOKUP($A27,'Return Data'!$B$7:$R$2292,16,0)</f>
        <v>7.7854000000000001</v>
      </c>
      <c r="S27" s="62">
        <f t="shared" si="7"/>
        <v>10</v>
      </c>
    </row>
    <row r="28" spans="1:19" x14ac:dyDescent="0.3">
      <c r="A28" s="77" t="s">
        <v>1795</v>
      </c>
      <c r="B28" s="59">
        <f>VLOOKUP($A28,'Return Data'!$B$7:$R$2292,3,0)</f>
        <v>45014</v>
      </c>
      <c r="C28" s="60">
        <f>VLOOKUP($A28,'Return Data'!$B$7:$R$2292,4,0)</f>
        <v>39.947000000000003</v>
      </c>
      <c r="D28" s="60">
        <f>VLOOKUP($A28,'Return Data'!$B$7:$R$2292,9,0)</f>
        <v>11.073700000000001</v>
      </c>
      <c r="E28" s="61">
        <f t="shared" si="0"/>
        <v>7</v>
      </c>
      <c r="F28" s="60">
        <f>VLOOKUP($A28,'Return Data'!$B$7:$R$2292,10,0)</f>
        <v>7.0936000000000003</v>
      </c>
      <c r="G28" s="61">
        <f t="shared" si="1"/>
        <v>7</v>
      </c>
      <c r="H28" s="60">
        <f>VLOOKUP($A28,'Return Data'!$B$7:$R$2292,11,0)</f>
        <v>7.1702000000000004</v>
      </c>
      <c r="I28" s="61">
        <f t="shared" si="2"/>
        <v>7</v>
      </c>
      <c r="J28" s="60">
        <f>VLOOKUP($A28,'Return Data'!$B$7:$R$2292,12,0)</f>
        <v>6.593</v>
      </c>
      <c r="K28" s="61">
        <f t="shared" si="3"/>
        <v>14</v>
      </c>
      <c r="L28" s="60">
        <f>VLOOKUP($A28,'Return Data'!$B$7:$R$2292,13,0)</f>
        <v>4.9420000000000002</v>
      </c>
      <c r="M28" s="61">
        <f t="shared" si="4"/>
        <v>6</v>
      </c>
      <c r="N28" s="60">
        <f>VLOOKUP($A28,'Return Data'!$B$7:$R$2292,17,0)</f>
        <v>4.9268999999999998</v>
      </c>
      <c r="O28" s="61">
        <f t="shared" si="5"/>
        <v>10</v>
      </c>
      <c r="P28" s="60">
        <f>VLOOKUP($A28,'Return Data'!$B$7:$R$2292,14,0)</f>
        <v>5.8929999999999998</v>
      </c>
      <c r="Q28" s="61">
        <f t="shared" si="6"/>
        <v>11</v>
      </c>
      <c r="R28" s="60">
        <f>VLOOKUP($A28,'Return Data'!$B$7:$R$2292,16,0)</f>
        <v>6.8757999999999999</v>
      </c>
      <c r="S28" s="62">
        <f t="shared" si="7"/>
        <v>20</v>
      </c>
    </row>
    <row r="29" spans="1:19" x14ac:dyDescent="0.3">
      <c r="A29" s="77" t="s">
        <v>1258</v>
      </c>
      <c r="B29" s="59">
        <f>VLOOKUP($A29,'Return Data'!$B$7:$R$2292,3,0)</f>
        <v>45014</v>
      </c>
      <c r="C29" s="60">
        <f>VLOOKUP($A29,'Return Data'!$B$7:$R$2292,4,0)</f>
        <v>44.302700000000002</v>
      </c>
      <c r="D29" s="60">
        <f>VLOOKUP($A29,'Return Data'!$B$7:$R$2292,9,0)</f>
        <v>15.1957</v>
      </c>
      <c r="E29" s="61">
        <f t="shared" si="0"/>
        <v>1</v>
      </c>
      <c r="F29" s="60">
        <f>VLOOKUP($A29,'Return Data'!$B$7:$R$2292,10,0)</f>
        <v>8.1780000000000008</v>
      </c>
      <c r="G29" s="61">
        <f t="shared" si="1"/>
        <v>2</v>
      </c>
      <c r="H29" s="60">
        <f>VLOOKUP($A29,'Return Data'!$B$7:$R$2292,11,0)</f>
        <v>7.5533000000000001</v>
      </c>
      <c r="I29" s="61">
        <f t="shared" si="2"/>
        <v>3</v>
      </c>
      <c r="J29" s="60">
        <f>VLOOKUP($A29,'Return Data'!$B$7:$R$2292,12,0)</f>
        <v>6.5850999999999997</v>
      </c>
      <c r="K29" s="61">
        <f t="shared" si="3"/>
        <v>15</v>
      </c>
      <c r="L29" s="60">
        <f>VLOOKUP($A29,'Return Data'!$B$7:$R$2292,13,0)</f>
        <v>4.8493000000000004</v>
      </c>
      <c r="M29" s="61">
        <f t="shared" si="4"/>
        <v>8</v>
      </c>
      <c r="N29" s="60">
        <f>VLOOKUP($A29,'Return Data'!$B$7:$R$2292,17,0)</f>
        <v>4.6848000000000001</v>
      </c>
      <c r="O29" s="61">
        <f t="shared" si="5"/>
        <v>12</v>
      </c>
      <c r="P29" s="60">
        <f>VLOOKUP($A29,'Return Data'!$B$7:$R$2292,14,0)</f>
        <v>5.8544999999999998</v>
      </c>
      <c r="Q29" s="61">
        <f t="shared" si="6"/>
        <v>12</v>
      </c>
      <c r="R29" s="60">
        <f>VLOOKUP($A29,'Return Data'!$B$7:$R$2292,16,0)</f>
        <v>7.4805999999999999</v>
      </c>
      <c r="S29" s="62">
        <f t="shared" si="7"/>
        <v>16</v>
      </c>
    </row>
    <row r="30" spans="1:19" x14ac:dyDescent="0.3">
      <c r="A30" s="77" t="s">
        <v>1259</v>
      </c>
      <c r="B30" s="59">
        <f>VLOOKUP($A30,'Return Data'!$B$7:$R$2292,3,0)</f>
        <v>45014</v>
      </c>
      <c r="C30" s="60">
        <f>VLOOKUP($A30,'Return Data'!$B$7:$R$2292,4,0)</f>
        <v>28.105499999999999</v>
      </c>
      <c r="D30" s="60">
        <f>VLOOKUP($A30,'Return Data'!$B$7:$R$2292,9,0)</f>
        <v>10.002599999999999</v>
      </c>
      <c r="E30" s="61">
        <f t="shared" si="0"/>
        <v>16</v>
      </c>
      <c r="F30" s="60">
        <f>VLOOKUP($A30,'Return Data'!$B$7:$R$2292,10,0)</f>
        <v>6.7153</v>
      </c>
      <c r="G30" s="61">
        <f t="shared" si="1"/>
        <v>11</v>
      </c>
      <c r="H30" s="60">
        <f>VLOOKUP($A30,'Return Data'!$B$7:$R$2292,11,0)</f>
        <v>6.9034000000000004</v>
      </c>
      <c r="I30" s="61">
        <f t="shared" si="2"/>
        <v>14</v>
      </c>
      <c r="J30" s="60">
        <f>VLOOKUP($A30,'Return Data'!$B$7:$R$2292,12,0)</f>
        <v>6.8028000000000004</v>
      </c>
      <c r="K30" s="61">
        <f t="shared" si="3"/>
        <v>6</v>
      </c>
      <c r="L30" s="60">
        <f>VLOOKUP($A30,'Return Data'!$B$7:$R$2292,13,0)</f>
        <v>5.1188000000000002</v>
      </c>
      <c r="M30" s="61">
        <f t="shared" si="4"/>
        <v>4</v>
      </c>
      <c r="N30" s="60">
        <f>VLOOKUP($A30,'Return Data'!$B$7:$R$2292,17,0)</f>
        <v>7.4324000000000003</v>
      </c>
      <c r="O30" s="61">
        <f t="shared" si="5"/>
        <v>4</v>
      </c>
      <c r="P30" s="60">
        <f>VLOOKUP($A30,'Return Data'!$B$7:$R$2292,14,0)</f>
        <v>7.9836</v>
      </c>
      <c r="Q30" s="61">
        <f t="shared" si="6"/>
        <v>3</v>
      </c>
      <c r="R30" s="60">
        <f>VLOOKUP($A30,'Return Data'!$B$7:$R$2292,16,0)</f>
        <v>7.3141999999999996</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10.851899999999999</v>
      </c>
      <c r="E32" s="83"/>
      <c r="F32" s="84">
        <f>AVERAGE(F8:F30)</f>
        <v>6.9512478260869583</v>
      </c>
      <c r="G32" s="83"/>
      <c r="H32" s="84">
        <f>AVERAGE(H8:H30)</f>
        <v>7.7222391304347804</v>
      </c>
      <c r="I32" s="83"/>
      <c r="J32" s="84">
        <f>AVERAGE(J8:J30)</f>
        <v>7.0194739130434769</v>
      </c>
      <c r="K32" s="83"/>
      <c r="L32" s="84">
        <f>AVERAGE(L8:L30)</f>
        <v>5.6847782608695638</v>
      </c>
      <c r="M32" s="83"/>
      <c r="N32" s="84">
        <f>AVERAGE(N8:N30)</f>
        <v>5.5846347826086955</v>
      </c>
      <c r="O32" s="83"/>
      <c r="P32" s="84">
        <f>AVERAGE(P8:P30)</f>
        <v>6.2116999999999987</v>
      </c>
      <c r="Q32" s="83"/>
      <c r="R32" s="84">
        <f>AVERAGE(R8:R30)</f>
        <v>7.6088956521739144</v>
      </c>
      <c r="S32" s="85"/>
    </row>
    <row r="33" spans="1:19" x14ac:dyDescent="0.3">
      <c r="A33" s="82" t="s">
        <v>28</v>
      </c>
      <c r="B33" s="83"/>
      <c r="C33" s="83"/>
      <c r="D33" s="84">
        <f>MIN(D8:D30)</f>
        <v>8.7637</v>
      </c>
      <c r="E33" s="83"/>
      <c r="F33" s="84">
        <f>MIN(F8:F30)</f>
        <v>5.9737</v>
      </c>
      <c r="G33" s="83"/>
      <c r="H33" s="84">
        <f>MIN(H8:H30)</f>
        <v>6.4535</v>
      </c>
      <c r="I33" s="83"/>
      <c r="J33" s="84">
        <f>MIN(J8:J30)</f>
        <v>5.9375</v>
      </c>
      <c r="K33" s="83"/>
      <c r="L33" s="84">
        <f>MIN(L8:L30)</f>
        <v>3.9422000000000001</v>
      </c>
      <c r="M33" s="83"/>
      <c r="N33" s="84">
        <f>MIN(N8:N30)</f>
        <v>4.0693000000000001</v>
      </c>
      <c r="O33" s="83"/>
      <c r="P33" s="84">
        <f>MIN(P8:P30)</f>
        <v>4.9932999999999996</v>
      </c>
      <c r="Q33" s="83"/>
      <c r="R33" s="84">
        <f>MIN(R8:R30)</f>
        <v>6.4518000000000004</v>
      </c>
      <c r="S33" s="85"/>
    </row>
    <row r="34" spans="1:19" ht="15" thickBot="1" x14ac:dyDescent="0.35">
      <c r="A34" s="86" t="s">
        <v>29</v>
      </c>
      <c r="B34" s="87"/>
      <c r="C34" s="87"/>
      <c r="D34" s="88">
        <f>MAX(D8:D30)</f>
        <v>15.1957</v>
      </c>
      <c r="E34" s="87"/>
      <c r="F34" s="88">
        <f>MAX(F8:F30)</f>
        <v>10.382099999999999</v>
      </c>
      <c r="G34" s="87"/>
      <c r="H34" s="88">
        <f>MAX(H8:H30)</f>
        <v>21.277100000000001</v>
      </c>
      <c r="I34" s="87"/>
      <c r="J34" s="88">
        <f>MAX(J8:J30)</f>
        <v>15.7438</v>
      </c>
      <c r="K34" s="87"/>
      <c r="L34" s="88">
        <f>MAX(L8:L30)</f>
        <v>28.474</v>
      </c>
      <c r="M34" s="87"/>
      <c r="N34" s="88">
        <f>MAX(N8:N30)</f>
        <v>15.329700000000001</v>
      </c>
      <c r="O34" s="87"/>
      <c r="P34" s="88">
        <f>MAX(P8:P30)</f>
        <v>8.6887000000000008</v>
      </c>
      <c r="Q34" s="87"/>
      <c r="R34" s="88">
        <f>MAX(R8:R30)</f>
        <v>8.6846999999999994</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45014</v>
      </c>
      <c r="C8" s="60">
        <f>VLOOKUP($A8,'Return Data'!$B$7:$R$2292,4,0)</f>
        <v>40.0627</v>
      </c>
      <c r="D8" s="60">
        <f>VLOOKUP($A8,'Return Data'!$B$7:$R$2292,9,0)</f>
        <v>9.6075999999999997</v>
      </c>
      <c r="E8" s="61">
        <f t="shared" ref="E8:E30" si="0">RANK(D8,D$8:D$30,0)</f>
        <v>14</v>
      </c>
      <c r="F8" s="60">
        <f>VLOOKUP($A8,'Return Data'!$B$7:$R$2292,10,0)</f>
        <v>6.1317000000000004</v>
      </c>
      <c r="G8" s="61">
        <f t="shared" ref="G8:G30" si="1">RANK(F8,F$8:F$30,0)</f>
        <v>9</v>
      </c>
      <c r="H8" s="60">
        <f>VLOOKUP($A8,'Return Data'!$B$7:$R$2292,11,0)</f>
        <v>6.2732999999999999</v>
      </c>
      <c r="I8" s="61">
        <f t="shared" ref="I8:I30" si="2">RANK(H8,H$8:H$30,0)</f>
        <v>12</v>
      </c>
      <c r="J8" s="60">
        <f>VLOOKUP($A8,'Return Data'!$B$7:$R$2292,12,0)</f>
        <v>6.569</v>
      </c>
      <c r="K8" s="61">
        <f t="shared" ref="K8:K30" si="3">RANK(J8,J$8:J$30,0)</f>
        <v>4</v>
      </c>
      <c r="L8" s="60">
        <f>VLOOKUP($A8,'Return Data'!$B$7:$R$2292,13,0)</f>
        <v>4.7100999999999997</v>
      </c>
      <c r="M8" s="61">
        <f t="shared" ref="M8:M30" si="4">RANK(L8,L$8:L$30,0)</f>
        <v>4</v>
      </c>
      <c r="N8" s="60">
        <f>VLOOKUP($A8,'Return Data'!$B$7:$R$2292,17,0)</f>
        <v>4.7619999999999996</v>
      </c>
      <c r="O8" s="61">
        <f t="shared" ref="O8:O30" si="5">RANK(N8,N$8:N$30,0)</f>
        <v>6</v>
      </c>
      <c r="P8" s="60">
        <f>VLOOKUP($A8,'Return Data'!$B$7:$R$2292,14,0)</f>
        <v>6.5332999999999997</v>
      </c>
      <c r="Q8" s="61">
        <f t="shared" ref="Q8:Q30" si="6">RANK(P8,P$8:P$30,0)</f>
        <v>5</v>
      </c>
      <c r="R8" s="60">
        <f>VLOOKUP($A8,'Return Data'!$B$7:$R$2292,16,0)</f>
        <v>7.2225999999999999</v>
      </c>
      <c r="S8" s="62">
        <f t="shared" ref="S8:S30" si="7">RANK(R8,R$8:R$30,0)</f>
        <v>11</v>
      </c>
    </row>
    <row r="9" spans="1:19" x14ac:dyDescent="0.3">
      <c r="A9" s="77" t="s">
        <v>1218</v>
      </c>
      <c r="B9" s="59">
        <f>VLOOKUP($A9,'Return Data'!$B$7:$R$2292,3,0)</f>
        <v>45014</v>
      </c>
      <c r="C9" s="60">
        <f>VLOOKUP($A9,'Return Data'!$B$7:$R$2292,4,0)</f>
        <v>25.98</v>
      </c>
      <c r="D9" s="60">
        <f>VLOOKUP($A9,'Return Data'!$B$7:$R$2292,9,0)</f>
        <v>10.2516</v>
      </c>
      <c r="E9" s="61">
        <f t="shared" si="0"/>
        <v>11</v>
      </c>
      <c r="F9" s="60">
        <f>VLOOKUP($A9,'Return Data'!$B$7:$R$2292,10,0)</f>
        <v>6.2515999999999998</v>
      </c>
      <c r="G9" s="61">
        <f t="shared" si="1"/>
        <v>7</v>
      </c>
      <c r="H9" s="60">
        <f>VLOOKUP($A9,'Return Data'!$B$7:$R$2292,11,0)</f>
        <v>6.3383000000000003</v>
      </c>
      <c r="I9" s="61">
        <f t="shared" si="2"/>
        <v>11</v>
      </c>
      <c r="J9" s="60">
        <f>VLOOKUP($A9,'Return Data'!$B$7:$R$2292,12,0)</f>
        <v>6.0430999999999999</v>
      </c>
      <c r="K9" s="61">
        <f t="shared" si="3"/>
        <v>10</v>
      </c>
      <c r="L9" s="60">
        <f>VLOOKUP($A9,'Return Data'!$B$7:$R$2292,13,0)</f>
        <v>4.3005000000000004</v>
      </c>
      <c r="M9" s="61">
        <f t="shared" si="4"/>
        <v>7</v>
      </c>
      <c r="N9" s="60">
        <f>VLOOKUP($A9,'Return Data'!$B$7:$R$2292,17,0)</f>
        <v>4.3384</v>
      </c>
      <c r="O9" s="61">
        <f t="shared" si="5"/>
        <v>9</v>
      </c>
      <c r="P9" s="60">
        <f>VLOOKUP($A9,'Return Data'!$B$7:$R$2292,14,0)</f>
        <v>5.5369000000000002</v>
      </c>
      <c r="Q9" s="61">
        <f t="shared" si="6"/>
        <v>8</v>
      </c>
      <c r="R9" s="60">
        <f>VLOOKUP($A9,'Return Data'!$B$7:$R$2292,16,0)</f>
        <v>7.5073999999999996</v>
      </c>
      <c r="S9" s="62">
        <f t="shared" si="7"/>
        <v>5</v>
      </c>
    </row>
    <row r="10" spans="1:19" x14ac:dyDescent="0.3">
      <c r="A10" s="77" t="s">
        <v>2073</v>
      </c>
      <c r="B10" s="59">
        <f>VLOOKUP($A10,'Return Data'!$B$7:$R$2292,3,0)</f>
        <v>45014</v>
      </c>
      <c r="C10" s="60">
        <f>VLOOKUP($A10,'Return Data'!$B$7:$R$2292,4,0)</f>
        <v>48.154400000000003</v>
      </c>
      <c r="D10" s="60">
        <f>VLOOKUP($A10,'Return Data'!$B$7:$R$2292,9,0)</f>
        <v>13.1363</v>
      </c>
      <c r="E10" s="61">
        <f t="shared" si="0"/>
        <v>2</v>
      </c>
      <c r="F10" s="60">
        <f>VLOOKUP($A10,'Return Data'!$B$7:$R$2292,10,0)</f>
        <v>6.7774000000000001</v>
      </c>
      <c r="G10" s="61">
        <f t="shared" si="1"/>
        <v>3</v>
      </c>
      <c r="H10" s="60">
        <f>VLOOKUP($A10,'Return Data'!$B$7:$R$2292,11,0)</f>
        <v>7.0556999999999999</v>
      </c>
      <c r="I10" s="61">
        <f t="shared" si="2"/>
        <v>3</v>
      </c>
      <c r="J10" s="60">
        <f>VLOOKUP($A10,'Return Data'!$B$7:$R$2292,12,0)</f>
        <v>6.2019000000000002</v>
      </c>
      <c r="K10" s="61">
        <f t="shared" si="3"/>
        <v>7</v>
      </c>
      <c r="L10" s="60">
        <f>VLOOKUP($A10,'Return Data'!$B$7:$R$2292,13,0)</f>
        <v>3.7094999999999998</v>
      </c>
      <c r="M10" s="61">
        <f t="shared" si="4"/>
        <v>14</v>
      </c>
      <c r="N10" s="60">
        <f>VLOOKUP($A10,'Return Data'!$B$7:$R$2292,17,0)</f>
        <v>3.891</v>
      </c>
      <c r="O10" s="61">
        <f t="shared" si="5"/>
        <v>14</v>
      </c>
      <c r="P10" s="60">
        <f>VLOOKUP($A10,'Return Data'!$B$7:$R$2292,14,0)</f>
        <v>5.1108000000000002</v>
      </c>
      <c r="Q10" s="61">
        <f t="shared" si="6"/>
        <v>13</v>
      </c>
      <c r="R10" s="60">
        <f>VLOOKUP($A10,'Return Data'!$B$7:$R$2292,16,0)</f>
        <v>7.3023999999999996</v>
      </c>
      <c r="S10" s="62">
        <f t="shared" si="7"/>
        <v>9</v>
      </c>
    </row>
    <row r="11" spans="1:19" x14ac:dyDescent="0.3">
      <c r="A11" s="77" t="s">
        <v>1908</v>
      </c>
      <c r="B11" s="59">
        <f>VLOOKUP($A11,'Return Data'!$B$7:$R$2292,3,0)</f>
        <v>45014</v>
      </c>
      <c r="C11" s="60">
        <f>VLOOKUP($A11,'Return Data'!$B$7:$R$2292,4,0)</f>
        <v>22.544499999999999</v>
      </c>
      <c r="D11" s="60">
        <f>VLOOKUP($A11,'Return Data'!$B$7:$R$2292,9,0)</f>
        <v>9.6026000000000007</v>
      </c>
      <c r="E11" s="61">
        <f t="shared" si="0"/>
        <v>15</v>
      </c>
      <c r="F11" s="60">
        <f>VLOOKUP($A11,'Return Data'!$B$7:$R$2292,10,0)</f>
        <v>5.9467999999999996</v>
      </c>
      <c r="G11" s="61">
        <f t="shared" si="1"/>
        <v>14</v>
      </c>
      <c r="H11" s="60">
        <f>VLOOKUP($A11,'Return Data'!$B$7:$R$2292,11,0)</f>
        <v>20.776800000000001</v>
      </c>
      <c r="I11" s="61">
        <f t="shared" si="2"/>
        <v>1</v>
      </c>
      <c r="J11" s="60">
        <f>VLOOKUP($A11,'Return Data'!$B$7:$R$2292,12,0)</f>
        <v>15.242000000000001</v>
      </c>
      <c r="K11" s="61">
        <f t="shared" si="3"/>
        <v>1</v>
      </c>
      <c r="L11" s="60">
        <f>VLOOKUP($A11,'Return Data'!$B$7:$R$2292,13,0)</f>
        <v>27.962900000000001</v>
      </c>
      <c r="M11" s="61">
        <f t="shared" si="4"/>
        <v>1</v>
      </c>
      <c r="N11" s="60">
        <f>VLOOKUP($A11,'Return Data'!$B$7:$R$2292,17,0)</f>
        <v>14.9251</v>
      </c>
      <c r="O11" s="61">
        <f t="shared" si="5"/>
        <v>1</v>
      </c>
      <c r="P11" s="60">
        <f>VLOOKUP($A11,'Return Data'!$B$7:$R$2292,14,0)</f>
        <v>8.0271000000000008</v>
      </c>
      <c r="Q11" s="61">
        <f t="shared" si="6"/>
        <v>3</v>
      </c>
      <c r="R11" s="60">
        <f>VLOOKUP($A11,'Return Data'!$B$7:$R$2292,16,0)</f>
        <v>5.8556999999999997</v>
      </c>
      <c r="S11" s="62">
        <f t="shared" si="7"/>
        <v>22</v>
      </c>
    </row>
    <row r="12" spans="1:19" x14ac:dyDescent="0.3">
      <c r="A12" s="77" t="s">
        <v>1876</v>
      </c>
      <c r="B12" s="59">
        <f>VLOOKUP($A12,'Return Data'!$B$7:$R$2292,3,0)</f>
        <v>45014</v>
      </c>
      <c r="C12" s="60">
        <f>VLOOKUP($A12,'Return Data'!$B$7:$R$2292,4,0)</f>
        <v>24.657699999999998</v>
      </c>
      <c r="D12" s="60">
        <f>VLOOKUP($A12,'Return Data'!$B$7:$R$2292,9,0)</f>
        <v>11.928599999999999</v>
      </c>
      <c r="E12" s="61">
        <f t="shared" si="0"/>
        <v>3</v>
      </c>
      <c r="F12" s="60">
        <f>VLOOKUP($A12,'Return Data'!$B$7:$R$2292,10,0)</f>
        <v>6.5956999999999999</v>
      </c>
      <c r="G12" s="61">
        <f t="shared" si="1"/>
        <v>4</v>
      </c>
      <c r="H12" s="60">
        <f>VLOOKUP($A12,'Return Data'!$B$7:$R$2292,11,0)</f>
        <v>6.4358000000000004</v>
      </c>
      <c r="I12" s="61">
        <f t="shared" si="2"/>
        <v>9</v>
      </c>
      <c r="J12" s="60">
        <f>VLOOKUP($A12,'Return Data'!$B$7:$R$2292,12,0)</f>
        <v>6.2286999999999999</v>
      </c>
      <c r="K12" s="61">
        <f t="shared" si="3"/>
        <v>6</v>
      </c>
      <c r="L12" s="60">
        <f>VLOOKUP($A12,'Return Data'!$B$7:$R$2292,13,0)</f>
        <v>3.6966000000000001</v>
      </c>
      <c r="M12" s="61">
        <f t="shared" si="4"/>
        <v>15</v>
      </c>
      <c r="N12" s="60">
        <f>VLOOKUP($A12,'Return Data'!$B$7:$R$2292,17,0)</f>
        <v>3.9047000000000001</v>
      </c>
      <c r="O12" s="61">
        <f t="shared" si="5"/>
        <v>13</v>
      </c>
      <c r="P12" s="60">
        <f>VLOOKUP($A12,'Return Data'!$B$7:$R$2292,14,0)</f>
        <v>4.4413999999999998</v>
      </c>
      <c r="Q12" s="61">
        <f t="shared" si="6"/>
        <v>22</v>
      </c>
      <c r="R12" s="60">
        <f>VLOOKUP($A12,'Return Data'!$B$7:$R$2292,16,0)</f>
        <v>7.3330000000000002</v>
      </c>
      <c r="S12" s="62">
        <f t="shared" si="7"/>
        <v>8</v>
      </c>
    </row>
    <row r="13" spans="1:19" x14ac:dyDescent="0.3">
      <c r="A13" s="77" t="s">
        <v>1222</v>
      </c>
      <c r="B13" s="59">
        <f>VLOOKUP($A13,'Return Data'!$B$7:$R$2292,3,0)</f>
        <v>45014</v>
      </c>
      <c r="C13" s="60">
        <f>VLOOKUP($A13,'Return Data'!$B$7:$R$2292,4,0)</f>
        <v>21.701499999999999</v>
      </c>
      <c r="D13" s="60">
        <f>VLOOKUP($A13,'Return Data'!$B$7:$R$2292,9,0)</f>
        <v>9.0365000000000002</v>
      </c>
      <c r="E13" s="61">
        <f t="shared" si="0"/>
        <v>21</v>
      </c>
      <c r="F13" s="60">
        <f>VLOOKUP($A13,'Return Data'!$B$7:$R$2292,10,0)</f>
        <v>5.7099000000000002</v>
      </c>
      <c r="G13" s="61">
        <f t="shared" si="1"/>
        <v>20</v>
      </c>
      <c r="H13" s="60">
        <f>VLOOKUP($A13,'Return Data'!$B$7:$R$2292,11,0)</f>
        <v>5.9592000000000001</v>
      </c>
      <c r="I13" s="61">
        <f t="shared" si="2"/>
        <v>17</v>
      </c>
      <c r="J13" s="60">
        <f>VLOOKUP($A13,'Return Data'!$B$7:$R$2292,12,0)</f>
        <v>5.2949000000000002</v>
      </c>
      <c r="K13" s="61">
        <f t="shared" si="3"/>
        <v>20</v>
      </c>
      <c r="L13" s="60">
        <f>VLOOKUP($A13,'Return Data'!$B$7:$R$2292,13,0)</f>
        <v>3.5756999999999999</v>
      </c>
      <c r="M13" s="61">
        <f t="shared" si="4"/>
        <v>19</v>
      </c>
      <c r="N13" s="60">
        <f>VLOOKUP($A13,'Return Data'!$B$7:$R$2292,17,0)</f>
        <v>3.4704000000000002</v>
      </c>
      <c r="O13" s="61">
        <f t="shared" si="5"/>
        <v>20</v>
      </c>
      <c r="P13" s="60">
        <f>VLOOKUP($A13,'Return Data'!$B$7:$R$2292,14,0)</f>
        <v>4.7055999999999996</v>
      </c>
      <c r="Q13" s="61">
        <f t="shared" si="6"/>
        <v>18</v>
      </c>
      <c r="R13" s="60">
        <f>VLOOKUP($A13,'Return Data'!$B$7:$R$2292,16,0)</f>
        <v>6.7076000000000002</v>
      </c>
      <c r="S13" s="62">
        <f t="shared" si="7"/>
        <v>18</v>
      </c>
    </row>
    <row r="14" spans="1:19" x14ac:dyDescent="0.3">
      <c r="A14" s="77" t="s">
        <v>1224</v>
      </c>
      <c r="B14" s="59">
        <f>VLOOKUP($A14,'Return Data'!$B$7:$R$2292,3,0)</f>
        <v>45014</v>
      </c>
      <c r="C14" s="60">
        <f>VLOOKUP($A14,'Return Data'!$B$7:$R$2292,4,0)</f>
        <v>39.417099999999998</v>
      </c>
      <c r="D14" s="60">
        <f>VLOOKUP($A14,'Return Data'!$B$7:$R$2292,9,0)</f>
        <v>10.337199999999999</v>
      </c>
      <c r="E14" s="61">
        <f t="shared" si="0"/>
        <v>10</v>
      </c>
      <c r="F14" s="60">
        <f>VLOOKUP($A14,'Return Data'!$B$7:$R$2292,10,0)</f>
        <v>5.8902999999999999</v>
      </c>
      <c r="G14" s="61">
        <f t="shared" si="1"/>
        <v>16</v>
      </c>
      <c r="H14" s="60">
        <f>VLOOKUP($A14,'Return Data'!$B$7:$R$2292,11,0)</f>
        <v>6.0179</v>
      </c>
      <c r="I14" s="61">
        <f t="shared" si="2"/>
        <v>16</v>
      </c>
      <c r="J14" s="60">
        <f>VLOOKUP($A14,'Return Data'!$B$7:$R$2292,12,0)</f>
        <v>5.3464</v>
      </c>
      <c r="K14" s="61">
        <f t="shared" si="3"/>
        <v>19</v>
      </c>
      <c r="L14" s="60">
        <f>VLOOKUP($A14,'Return Data'!$B$7:$R$2292,13,0)</f>
        <v>3.6206999999999998</v>
      </c>
      <c r="M14" s="61">
        <f t="shared" si="4"/>
        <v>16</v>
      </c>
      <c r="N14" s="60">
        <f>VLOOKUP($A14,'Return Data'!$B$7:$R$2292,17,0)</f>
        <v>3.6753999999999998</v>
      </c>
      <c r="O14" s="61">
        <f t="shared" si="5"/>
        <v>18</v>
      </c>
      <c r="P14" s="60">
        <f>VLOOKUP($A14,'Return Data'!$B$7:$R$2292,14,0)</f>
        <v>4.9598000000000004</v>
      </c>
      <c r="Q14" s="61">
        <f t="shared" si="6"/>
        <v>14</v>
      </c>
      <c r="R14" s="60">
        <f>VLOOKUP($A14,'Return Data'!$B$7:$R$2292,16,0)</f>
        <v>6.8973000000000004</v>
      </c>
      <c r="S14" s="62">
        <f t="shared" si="7"/>
        <v>15</v>
      </c>
    </row>
    <row r="15" spans="1:19" x14ac:dyDescent="0.3">
      <c r="A15" s="77" t="s">
        <v>1232</v>
      </c>
      <c r="B15" s="59">
        <f>VLOOKUP($A15,'Return Data'!$B$7:$R$2292,3,0)</f>
        <v>45014</v>
      </c>
      <c r="C15" s="60">
        <f>VLOOKUP($A15,'Return Data'!$B$7:$R$2292,4,0)</f>
        <v>4956.39417670683</v>
      </c>
      <c r="D15" s="60">
        <f>VLOOKUP($A15,'Return Data'!$B$7:$R$2292,9,0)</f>
        <v>10.898899999999999</v>
      </c>
      <c r="E15" s="61">
        <f t="shared" si="0"/>
        <v>5</v>
      </c>
      <c r="F15" s="60">
        <f>VLOOKUP($A15,'Return Data'!$B$7:$R$2292,10,0)</f>
        <v>10.382099999999999</v>
      </c>
      <c r="G15" s="61">
        <f t="shared" si="1"/>
        <v>1</v>
      </c>
      <c r="H15" s="60">
        <f>VLOOKUP($A15,'Return Data'!$B$7:$R$2292,11,0)</f>
        <v>9.7312999999999992</v>
      </c>
      <c r="I15" s="61">
        <f t="shared" si="2"/>
        <v>2</v>
      </c>
      <c r="J15" s="60">
        <f>VLOOKUP($A15,'Return Data'!$B$7:$R$2292,12,0)</f>
        <v>6.7995000000000001</v>
      </c>
      <c r="K15" s="61">
        <f t="shared" si="3"/>
        <v>3</v>
      </c>
      <c r="L15" s="60">
        <f>VLOOKUP($A15,'Return Data'!$B$7:$R$2292,13,0)</f>
        <v>4.8926999999999996</v>
      </c>
      <c r="M15" s="61">
        <f t="shared" si="4"/>
        <v>3</v>
      </c>
      <c r="N15" s="60">
        <f>VLOOKUP($A15,'Return Data'!$B$7:$R$2292,17,0)</f>
        <v>11.2674</v>
      </c>
      <c r="O15" s="61">
        <f t="shared" si="5"/>
        <v>2</v>
      </c>
      <c r="P15" s="60">
        <f>VLOOKUP($A15,'Return Data'!$B$7:$R$2292,14,0)</f>
        <v>8.9398</v>
      </c>
      <c r="Q15" s="61">
        <f t="shared" si="6"/>
        <v>1</v>
      </c>
      <c r="R15" s="60">
        <f>VLOOKUP($A15,'Return Data'!$B$7:$R$2292,16,0)</f>
        <v>7.8543000000000003</v>
      </c>
      <c r="S15" s="62">
        <f t="shared" si="7"/>
        <v>2</v>
      </c>
    </row>
    <row r="16" spans="1:19" x14ac:dyDescent="0.3">
      <c r="A16" s="109" t="s">
        <v>1234</v>
      </c>
      <c r="B16" s="59">
        <f>VLOOKUP($A16,'Return Data'!$B$7:$R$2292,3,0)</f>
        <v>45014</v>
      </c>
      <c r="C16" s="60">
        <f>VLOOKUP($A16,'Return Data'!$B$7:$R$2292,4,0)</f>
        <v>26.791599999999999</v>
      </c>
      <c r="D16" s="60">
        <f>VLOOKUP($A16,'Return Data'!$B$7:$R$2292,9,0)</f>
        <v>9.266</v>
      </c>
      <c r="E16" s="61">
        <f t="shared" si="0"/>
        <v>18</v>
      </c>
      <c r="F16" s="60">
        <f>VLOOKUP($A16,'Return Data'!$B$7:$R$2292,10,0)</f>
        <v>6.2325999999999997</v>
      </c>
      <c r="G16" s="61">
        <f t="shared" si="1"/>
        <v>8</v>
      </c>
      <c r="H16" s="60">
        <f>VLOOKUP($A16,'Return Data'!$B$7:$R$2292,11,0)</f>
        <v>6.5658000000000003</v>
      </c>
      <c r="I16" s="61">
        <f t="shared" si="2"/>
        <v>6</v>
      </c>
      <c r="J16" s="60">
        <f>VLOOKUP($A16,'Return Data'!$B$7:$R$2292,12,0)</f>
        <v>6.2747000000000002</v>
      </c>
      <c r="K16" s="61">
        <f t="shared" si="3"/>
        <v>5</v>
      </c>
      <c r="L16" s="60">
        <f>VLOOKUP($A16,'Return Data'!$B$7:$R$2292,13,0)</f>
        <v>4.3643999999999998</v>
      </c>
      <c r="M16" s="61">
        <f t="shared" si="4"/>
        <v>6</v>
      </c>
      <c r="N16" s="60">
        <f>VLOOKUP($A16,'Return Data'!$B$7:$R$2292,17,0)</f>
        <v>4.4678000000000004</v>
      </c>
      <c r="O16" s="61">
        <f t="shared" si="5"/>
        <v>7</v>
      </c>
      <c r="P16" s="60">
        <f>VLOOKUP($A16,'Return Data'!$B$7:$R$2292,14,0)</f>
        <v>5.8636999999999997</v>
      </c>
      <c r="Q16" s="61">
        <f t="shared" si="6"/>
        <v>7</v>
      </c>
      <c r="R16" s="60">
        <f>VLOOKUP($A16,'Return Data'!$B$7:$R$2292,16,0)</f>
        <v>8.0248000000000008</v>
      </c>
      <c r="S16" s="62">
        <f t="shared" si="7"/>
        <v>1</v>
      </c>
    </row>
    <row r="17" spans="1:19" x14ac:dyDescent="0.3">
      <c r="A17" s="102" t="s">
        <v>1977</v>
      </c>
      <c r="B17" s="59">
        <f>VLOOKUP($A17,'Return Data'!$B$7:$R$2292,3,0)</f>
        <v>45014</v>
      </c>
      <c r="C17" s="60">
        <f>VLOOKUP($A17,'Return Data'!$B$7:$R$2292,4,0)</f>
        <v>22.388000000000002</v>
      </c>
      <c r="D17" s="60">
        <f>VLOOKUP($A17,'Return Data'!$B$7:$R$2292,9,0)</f>
        <v>10.481400000000001</v>
      </c>
      <c r="E17" s="61">
        <f t="shared" si="0"/>
        <v>6</v>
      </c>
      <c r="F17" s="60">
        <f>VLOOKUP($A17,'Return Data'!$B$7:$R$2292,10,0)</f>
        <v>6.1233000000000004</v>
      </c>
      <c r="G17" s="61">
        <f t="shared" si="1"/>
        <v>10</v>
      </c>
      <c r="H17" s="60">
        <f>VLOOKUP($A17,'Return Data'!$B$7:$R$2292,11,0)</f>
        <v>6.1618000000000004</v>
      </c>
      <c r="I17" s="61">
        <f t="shared" si="2"/>
        <v>15</v>
      </c>
      <c r="J17" s="60">
        <f>VLOOKUP($A17,'Return Data'!$B$7:$R$2292,12,0)</f>
        <v>5.6685999999999996</v>
      </c>
      <c r="K17" s="61">
        <f t="shared" si="3"/>
        <v>16</v>
      </c>
      <c r="L17" s="60">
        <f>VLOOKUP($A17,'Return Data'!$B$7:$R$2292,13,0)</f>
        <v>3.4445999999999999</v>
      </c>
      <c r="M17" s="61">
        <f t="shared" si="4"/>
        <v>20</v>
      </c>
      <c r="N17" s="60">
        <f>VLOOKUP($A17,'Return Data'!$B$7:$R$2292,17,0)</f>
        <v>3.6454</v>
      </c>
      <c r="O17" s="61">
        <f t="shared" si="5"/>
        <v>19</v>
      </c>
      <c r="P17" s="60">
        <f>VLOOKUP($A17,'Return Data'!$B$7:$R$2292,14,0)</f>
        <v>4.8207000000000004</v>
      </c>
      <c r="Q17" s="61">
        <f t="shared" si="6"/>
        <v>16</v>
      </c>
      <c r="R17" s="60">
        <f>VLOOKUP($A17,'Return Data'!$B$7:$R$2292,16,0)</f>
        <v>7.4196999999999997</v>
      </c>
      <c r="S17" s="62">
        <f t="shared" si="7"/>
        <v>6</v>
      </c>
    </row>
    <row r="18" spans="1:19" x14ac:dyDescent="0.3">
      <c r="A18" s="77" t="s">
        <v>1237</v>
      </c>
      <c r="B18" s="59">
        <f>VLOOKUP($A18,'Return Data'!$B$7:$R$2292,3,0)</f>
        <v>45014</v>
      </c>
      <c r="C18" s="60">
        <f>VLOOKUP($A18,'Return Data'!$B$7:$R$2292,4,0)</f>
        <v>50.474400000000003</v>
      </c>
      <c r="D18" s="60">
        <f>VLOOKUP($A18,'Return Data'!$B$7:$R$2292,9,0)</f>
        <v>9.1249000000000002</v>
      </c>
      <c r="E18" s="61">
        <f t="shared" si="0"/>
        <v>19</v>
      </c>
      <c r="F18" s="60">
        <f>VLOOKUP($A18,'Return Data'!$B$7:$R$2292,10,0)</f>
        <v>6.4592999999999998</v>
      </c>
      <c r="G18" s="61">
        <f t="shared" si="1"/>
        <v>5</v>
      </c>
      <c r="H18" s="60">
        <f>VLOOKUP($A18,'Return Data'!$B$7:$R$2292,11,0)</f>
        <v>6.7709999999999999</v>
      </c>
      <c r="I18" s="61">
        <f t="shared" si="2"/>
        <v>4</v>
      </c>
      <c r="J18" s="60">
        <f>VLOOKUP($A18,'Return Data'!$B$7:$R$2292,12,0)</f>
        <v>7.6005000000000003</v>
      </c>
      <c r="K18" s="61">
        <f t="shared" si="3"/>
        <v>2</v>
      </c>
      <c r="L18" s="60">
        <f>VLOOKUP($A18,'Return Data'!$B$7:$R$2292,13,0)</f>
        <v>5.7171000000000003</v>
      </c>
      <c r="M18" s="61">
        <f t="shared" si="4"/>
        <v>2</v>
      </c>
      <c r="N18" s="60">
        <f>VLOOKUP($A18,'Return Data'!$B$7:$R$2292,17,0)</f>
        <v>4.9459</v>
      </c>
      <c r="O18" s="61">
        <f t="shared" si="5"/>
        <v>5</v>
      </c>
      <c r="P18" s="60">
        <f>VLOOKUP($A18,'Return Data'!$B$7:$R$2292,14,0)</f>
        <v>6.2384000000000004</v>
      </c>
      <c r="Q18" s="61">
        <f t="shared" si="6"/>
        <v>6</v>
      </c>
      <c r="R18" s="60">
        <f>VLOOKUP($A18,'Return Data'!$B$7:$R$2292,16,0)</f>
        <v>7.8437999999999999</v>
      </c>
      <c r="S18" s="62">
        <f t="shared" si="7"/>
        <v>3</v>
      </c>
    </row>
    <row r="19" spans="1:19" x14ac:dyDescent="0.3">
      <c r="A19" s="77" t="s">
        <v>1239</v>
      </c>
      <c r="B19" s="59">
        <f>VLOOKUP($A19,'Return Data'!$B$7:$R$2292,3,0)</f>
        <v>45014</v>
      </c>
      <c r="C19" s="60">
        <f>VLOOKUP($A19,'Return Data'!$B$7:$R$2292,4,0)</f>
        <v>23.319299999999998</v>
      </c>
      <c r="D19" s="60">
        <f>VLOOKUP($A19,'Return Data'!$B$7:$R$2292,9,0)</f>
        <v>8.2905999999999995</v>
      </c>
      <c r="E19" s="61">
        <f t="shared" si="0"/>
        <v>23</v>
      </c>
      <c r="F19" s="60">
        <f>VLOOKUP($A19,'Return Data'!$B$7:$R$2292,10,0)</f>
        <v>5.9558</v>
      </c>
      <c r="G19" s="61">
        <f t="shared" si="1"/>
        <v>13</v>
      </c>
      <c r="H19" s="60">
        <f>VLOOKUP($A19,'Return Data'!$B$7:$R$2292,11,0)</f>
        <v>6.3501000000000003</v>
      </c>
      <c r="I19" s="61">
        <f t="shared" si="2"/>
        <v>10</v>
      </c>
      <c r="J19" s="60">
        <f>VLOOKUP($A19,'Return Data'!$B$7:$R$2292,12,0)</f>
        <v>6.1984000000000004</v>
      </c>
      <c r="K19" s="61">
        <f t="shared" si="3"/>
        <v>8</v>
      </c>
      <c r="L19" s="60">
        <f>VLOOKUP($A19,'Return Data'!$B$7:$R$2292,13,0)</f>
        <v>3.7616999999999998</v>
      </c>
      <c r="M19" s="61">
        <f t="shared" si="4"/>
        <v>13</v>
      </c>
      <c r="N19" s="60">
        <f>VLOOKUP($A19,'Return Data'!$B$7:$R$2292,17,0)</f>
        <v>8.1719000000000008</v>
      </c>
      <c r="O19" s="61">
        <f t="shared" si="5"/>
        <v>3</v>
      </c>
      <c r="P19" s="60">
        <f>VLOOKUP($A19,'Return Data'!$B$7:$R$2292,14,0)</f>
        <v>8.1720000000000006</v>
      </c>
      <c r="Q19" s="61">
        <f t="shared" si="6"/>
        <v>2</v>
      </c>
      <c r="R19" s="60">
        <f>VLOOKUP($A19,'Return Data'!$B$7:$R$2292,16,0)</f>
        <v>7.2952000000000004</v>
      </c>
      <c r="S19" s="62">
        <f t="shared" si="7"/>
        <v>10</v>
      </c>
    </row>
    <row r="20" spans="1:19" x14ac:dyDescent="0.3">
      <c r="A20" s="77" t="s">
        <v>1242</v>
      </c>
      <c r="B20" s="59">
        <f>VLOOKUP($A20,'Return Data'!$B$7:$R$2292,3,0)</f>
        <v>45014</v>
      </c>
      <c r="C20" s="60">
        <f>VLOOKUP($A20,'Return Data'!$B$7:$R$2292,4,0)</f>
        <v>3018.0077000000001</v>
      </c>
      <c r="D20" s="60">
        <f>VLOOKUP($A20,'Return Data'!$B$7:$R$2292,9,0)</f>
        <v>10.479200000000001</v>
      </c>
      <c r="E20" s="61">
        <f t="shared" si="0"/>
        <v>7</v>
      </c>
      <c r="F20" s="60">
        <f>VLOOKUP($A20,'Return Data'!$B$7:$R$2292,10,0)</f>
        <v>5.7805</v>
      </c>
      <c r="G20" s="61">
        <f t="shared" si="1"/>
        <v>18</v>
      </c>
      <c r="H20" s="60">
        <f>VLOOKUP($A20,'Return Data'!$B$7:$R$2292,11,0)</f>
        <v>5.8021000000000003</v>
      </c>
      <c r="I20" s="61">
        <f t="shared" si="2"/>
        <v>20</v>
      </c>
      <c r="J20" s="60">
        <f>VLOOKUP($A20,'Return Data'!$B$7:$R$2292,12,0)</f>
        <v>5.1481000000000003</v>
      </c>
      <c r="K20" s="61">
        <f t="shared" si="3"/>
        <v>21</v>
      </c>
      <c r="L20" s="60">
        <f>VLOOKUP($A20,'Return Data'!$B$7:$R$2292,13,0)</f>
        <v>3.1758000000000002</v>
      </c>
      <c r="M20" s="61">
        <f t="shared" si="4"/>
        <v>21</v>
      </c>
      <c r="N20" s="60">
        <f>VLOOKUP($A20,'Return Data'!$B$7:$R$2292,17,0)</f>
        <v>3.4401000000000002</v>
      </c>
      <c r="O20" s="61">
        <f t="shared" si="5"/>
        <v>21</v>
      </c>
      <c r="P20" s="60">
        <f>VLOOKUP($A20,'Return Data'!$B$7:$R$2292,14,0)</f>
        <v>4.6144999999999996</v>
      </c>
      <c r="Q20" s="61">
        <f t="shared" si="6"/>
        <v>20</v>
      </c>
      <c r="R20" s="60">
        <f>VLOOKUP($A20,'Return Data'!$B$7:$R$2292,16,0)</f>
        <v>7.1361999999999997</v>
      </c>
      <c r="S20" s="62">
        <f t="shared" si="7"/>
        <v>12</v>
      </c>
    </row>
    <row r="21" spans="1:19" x14ac:dyDescent="0.3">
      <c r="A21" s="77" t="s">
        <v>1242</v>
      </c>
      <c r="B21" s="59">
        <f>VLOOKUP($A21,'Return Data'!$B$7:$R$2292,3,0)</f>
        <v>45014</v>
      </c>
      <c r="C21" s="60">
        <f>VLOOKUP($A21,'Return Data'!$B$7:$R$2292,4,0)</f>
        <v>3018.0077000000001</v>
      </c>
      <c r="D21" s="60">
        <f>VLOOKUP($A21,'Return Data'!$B$7:$R$2292,9,0)</f>
        <v>10.479200000000001</v>
      </c>
      <c r="E21" s="61">
        <f t="shared" si="0"/>
        <v>7</v>
      </c>
      <c r="F21" s="60">
        <f>VLOOKUP($A21,'Return Data'!$B$7:$R$2292,10,0)</f>
        <v>5.7805</v>
      </c>
      <c r="G21" s="61">
        <f t="shared" si="1"/>
        <v>18</v>
      </c>
      <c r="H21" s="60">
        <f>VLOOKUP($A21,'Return Data'!$B$7:$R$2292,11,0)</f>
        <v>5.8021000000000003</v>
      </c>
      <c r="I21" s="61">
        <f t="shared" si="2"/>
        <v>20</v>
      </c>
      <c r="J21" s="60">
        <f>VLOOKUP($A21,'Return Data'!$B$7:$R$2292,12,0)</f>
        <v>5.1481000000000003</v>
      </c>
      <c r="K21" s="61">
        <f t="shared" si="3"/>
        <v>21</v>
      </c>
      <c r="L21" s="60">
        <f>VLOOKUP($A21,'Return Data'!$B$7:$R$2292,13,0)</f>
        <v>3.1758000000000002</v>
      </c>
      <c r="M21" s="61">
        <f t="shared" si="4"/>
        <v>21</v>
      </c>
      <c r="N21" s="60">
        <f>VLOOKUP($A21,'Return Data'!$B$7:$R$2292,17,0)</f>
        <v>3.4401000000000002</v>
      </c>
      <c r="O21" s="61">
        <f t="shared" si="5"/>
        <v>21</v>
      </c>
      <c r="P21" s="60">
        <f>VLOOKUP($A21,'Return Data'!$B$7:$R$2292,14,0)</f>
        <v>4.6144999999999996</v>
      </c>
      <c r="Q21" s="61">
        <f t="shared" si="6"/>
        <v>20</v>
      </c>
      <c r="R21" s="60">
        <f>VLOOKUP($A21,'Return Data'!$B$7:$R$2292,16,0)</f>
        <v>7.1361999999999997</v>
      </c>
      <c r="S21" s="62">
        <f t="shared" si="7"/>
        <v>12</v>
      </c>
    </row>
    <row r="22" spans="1:19" x14ac:dyDescent="0.3">
      <c r="A22" s="77" t="s">
        <v>1246</v>
      </c>
      <c r="B22" s="59">
        <f>VLOOKUP($A22,'Return Data'!$B$7:$R$2292,3,0)</f>
        <v>45014</v>
      </c>
      <c r="C22" s="60">
        <f>VLOOKUP($A22,'Return Data'!$B$7:$R$2292,4,0)</f>
        <v>44.070799999999998</v>
      </c>
      <c r="D22" s="60">
        <f>VLOOKUP($A22,'Return Data'!$B$7:$R$2292,9,0)</f>
        <v>9.4608000000000008</v>
      </c>
      <c r="E22" s="61">
        <f t="shared" si="0"/>
        <v>16</v>
      </c>
      <c r="F22" s="60">
        <f>VLOOKUP($A22,'Return Data'!$B$7:$R$2292,10,0)</f>
        <v>5.1516999999999999</v>
      </c>
      <c r="G22" s="61">
        <f t="shared" si="1"/>
        <v>23</v>
      </c>
      <c r="H22" s="60">
        <f>VLOOKUP($A22,'Return Data'!$B$7:$R$2292,11,0)</f>
        <v>5.9545000000000003</v>
      </c>
      <c r="I22" s="61">
        <f t="shared" si="2"/>
        <v>18</v>
      </c>
      <c r="J22" s="60">
        <f>VLOOKUP($A22,'Return Data'!$B$7:$R$2292,12,0)</f>
        <v>5.8708999999999998</v>
      </c>
      <c r="K22" s="61">
        <f t="shared" si="3"/>
        <v>12</v>
      </c>
      <c r="L22" s="60">
        <f>VLOOKUP($A22,'Return Data'!$B$7:$R$2292,13,0)</f>
        <v>3.5783</v>
      </c>
      <c r="M22" s="61">
        <f t="shared" si="4"/>
        <v>18</v>
      </c>
      <c r="N22" s="60">
        <f>VLOOKUP($A22,'Return Data'!$B$7:$R$2292,17,0)</f>
        <v>3.9167999999999998</v>
      </c>
      <c r="O22" s="61">
        <f t="shared" si="5"/>
        <v>12</v>
      </c>
      <c r="P22" s="60">
        <f>VLOOKUP($A22,'Return Data'!$B$7:$R$2292,14,0)</f>
        <v>5.1336000000000004</v>
      </c>
      <c r="Q22" s="61">
        <f t="shared" si="6"/>
        <v>12</v>
      </c>
      <c r="R22" s="60">
        <f>VLOOKUP($A22,'Return Data'!$B$7:$R$2292,16,0)</f>
        <v>7.3471000000000002</v>
      </c>
      <c r="S22" s="62">
        <f t="shared" si="7"/>
        <v>7</v>
      </c>
    </row>
    <row r="23" spans="1:19" x14ac:dyDescent="0.3">
      <c r="A23" s="77" t="s">
        <v>1249</v>
      </c>
      <c r="B23" s="59">
        <f>VLOOKUP($A23,'Return Data'!$B$7:$R$2292,3,0)</f>
        <v>45014</v>
      </c>
      <c r="C23" s="60">
        <f>VLOOKUP($A23,'Return Data'!$B$7:$R$2292,4,0)</f>
        <v>12.412699999999999</v>
      </c>
      <c r="D23" s="60">
        <f>VLOOKUP($A23,'Return Data'!$B$7:$R$2292,9,0)</f>
        <v>10.985200000000001</v>
      </c>
      <c r="E23" s="61">
        <f t="shared" si="0"/>
        <v>4</v>
      </c>
      <c r="F23" s="60">
        <f>VLOOKUP($A23,'Return Data'!$B$7:$R$2292,10,0)</f>
        <v>5.9204999999999997</v>
      </c>
      <c r="G23" s="61">
        <f t="shared" si="1"/>
        <v>15</v>
      </c>
      <c r="H23" s="60">
        <f>VLOOKUP($A23,'Return Data'!$B$7:$R$2292,11,0)</f>
        <v>5.6654999999999998</v>
      </c>
      <c r="I23" s="61">
        <f t="shared" si="2"/>
        <v>23</v>
      </c>
      <c r="J23" s="60">
        <f>VLOOKUP($A23,'Return Data'!$B$7:$R$2292,12,0)</f>
        <v>4.9066000000000001</v>
      </c>
      <c r="K23" s="61">
        <f t="shared" si="3"/>
        <v>23</v>
      </c>
      <c r="L23" s="60">
        <f>VLOOKUP($A23,'Return Data'!$B$7:$R$2292,13,0)</f>
        <v>2.8759000000000001</v>
      </c>
      <c r="M23" s="61">
        <f t="shared" si="4"/>
        <v>23</v>
      </c>
      <c r="N23" s="60">
        <f>VLOOKUP($A23,'Return Data'!$B$7:$R$2292,17,0)</f>
        <v>2.9821</v>
      </c>
      <c r="O23" s="61">
        <f t="shared" si="5"/>
        <v>23</v>
      </c>
      <c r="P23" s="60">
        <f>VLOOKUP($A23,'Return Data'!$B$7:$R$2292,14,0)</f>
        <v>4.1101999999999999</v>
      </c>
      <c r="Q23" s="61">
        <f t="shared" si="6"/>
        <v>23</v>
      </c>
      <c r="R23" s="60">
        <f>VLOOKUP($A23,'Return Data'!$B$7:$R$2292,16,0)</f>
        <v>5.3379000000000003</v>
      </c>
      <c r="S23" s="62">
        <f t="shared" si="7"/>
        <v>23</v>
      </c>
    </row>
    <row r="24" spans="1:19" x14ac:dyDescent="0.3">
      <c r="A24" s="77" t="s">
        <v>1760</v>
      </c>
      <c r="B24" s="59">
        <f>VLOOKUP($A24,'Return Data'!$B$7:$R$2292,3,0)</f>
        <v>45014</v>
      </c>
      <c r="C24" s="60">
        <f>VLOOKUP($A24,'Return Data'!$B$7:$R$2292,4,0)</f>
        <v>13.351699999999999</v>
      </c>
      <c r="D24" s="60">
        <f>VLOOKUP($A24,'Return Data'!$B$7:$R$2292,9,0)</f>
        <v>9.1247000000000007</v>
      </c>
      <c r="E24" s="61">
        <f t="shared" si="0"/>
        <v>20</v>
      </c>
      <c r="F24" s="60">
        <f>VLOOKUP($A24,'Return Data'!$B$7:$R$2292,10,0)</f>
        <v>5.8544999999999998</v>
      </c>
      <c r="G24" s="61">
        <f t="shared" si="1"/>
        <v>17</v>
      </c>
      <c r="H24" s="60">
        <f>VLOOKUP($A24,'Return Data'!$B$7:$R$2292,11,0)</f>
        <v>5.9283000000000001</v>
      </c>
      <c r="I24" s="61">
        <f t="shared" si="2"/>
        <v>19</v>
      </c>
      <c r="J24" s="60">
        <f>VLOOKUP($A24,'Return Data'!$B$7:$R$2292,12,0)</f>
        <v>5.5212000000000003</v>
      </c>
      <c r="K24" s="61">
        <f t="shared" si="3"/>
        <v>18</v>
      </c>
      <c r="L24" s="60">
        <f>VLOOKUP($A24,'Return Data'!$B$7:$R$2292,13,0)</f>
        <v>3.7904</v>
      </c>
      <c r="M24" s="61">
        <f t="shared" si="4"/>
        <v>12</v>
      </c>
      <c r="N24" s="60">
        <f>VLOOKUP($A24,'Return Data'!$B$7:$R$2292,17,0)</f>
        <v>3.7917000000000001</v>
      </c>
      <c r="O24" s="61">
        <f t="shared" si="5"/>
        <v>16</v>
      </c>
      <c r="P24" s="60">
        <f>VLOOKUP($A24,'Return Data'!$B$7:$R$2292,14,0)</f>
        <v>4.6554000000000002</v>
      </c>
      <c r="Q24" s="61">
        <f t="shared" si="6"/>
        <v>19</v>
      </c>
      <c r="R24" s="60">
        <f>VLOOKUP($A24,'Return Data'!$B$7:$R$2292,16,0)</f>
        <v>5.9048999999999996</v>
      </c>
      <c r="S24" s="62">
        <f t="shared" si="7"/>
        <v>21</v>
      </c>
    </row>
    <row r="25" spans="1:19" x14ac:dyDescent="0.3">
      <c r="A25" s="77" t="s">
        <v>1251</v>
      </c>
      <c r="B25" s="59">
        <f>VLOOKUP($A25,'Return Data'!$B$7:$R$2292,3,0)</f>
        <v>45014</v>
      </c>
      <c r="C25" s="60">
        <f>VLOOKUP($A25,'Return Data'!$B$7:$R$2292,4,0)</f>
        <v>44.317900000000002</v>
      </c>
      <c r="D25" s="60">
        <f>VLOOKUP($A25,'Return Data'!$B$7:$R$2292,9,0)</f>
        <v>9.6758000000000006</v>
      </c>
      <c r="E25" s="61">
        <f t="shared" si="0"/>
        <v>13</v>
      </c>
      <c r="F25" s="60">
        <f>VLOOKUP($A25,'Return Data'!$B$7:$R$2292,10,0)</f>
        <v>5.6543999999999999</v>
      </c>
      <c r="G25" s="61">
        <f t="shared" si="1"/>
        <v>21</v>
      </c>
      <c r="H25" s="60">
        <f>VLOOKUP($A25,'Return Data'!$B$7:$R$2292,11,0)</f>
        <v>6.1801000000000004</v>
      </c>
      <c r="I25" s="61">
        <f t="shared" si="2"/>
        <v>14</v>
      </c>
      <c r="J25" s="60">
        <f>VLOOKUP($A25,'Return Data'!$B$7:$R$2292,12,0)</f>
        <v>5.8114999999999997</v>
      </c>
      <c r="K25" s="61">
        <f t="shared" si="3"/>
        <v>13</v>
      </c>
      <c r="L25" s="60">
        <f>VLOOKUP($A25,'Return Data'!$B$7:$R$2292,13,0)</f>
        <v>3.6111</v>
      </c>
      <c r="M25" s="61">
        <f t="shared" si="4"/>
        <v>17</v>
      </c>
      <c r="N25" s="60">
        <f>VLOOKUP($A25,'Return Data'!$B$7:$R$2292,17,0)</f>
        <v>4.3189000000000002</v>
      </c>
      <c r="O25" s="61">
        <f t="shared" si="5"/>
        <v>10</v>
      </c>
      <c r="P25" s="60">
        <f>VLOOKUP($A25,'Return Data'!$B$7:$R$2292,14,0)</f>
        <v>5.4842000000000004</v>
      </c>
      <c r="Q25" s="61">
        <f t="shared" si="6"/>
        <v>9</v>
      </c>
      <c r="R25" s="60">
        <f>VLOOKUP($A25,'Return Data'!$B$7:$R$2292,16,0)</f>
        <v>7.6134000000000004</v>
      </c>
      <c r="S25" s="62">
        <f t="shared" si="7"/>
        <v>4</v>
      </c>
    </row>
    <row r="26" spans="1:19" x14ac:dyDescent="0.3">
      <c r="A26" s="77" t="s">
        <v>1815</v>
      </c>
      <c r="B26" s="59">
        <f>VLOOKUP($A26,'Return Data'!$B$7:$R$2292,3,0)</f>
        <v>45014</v>
      </c>
      <c r="C26" s="60">
        <f>VLOOKUP($A26,'Return Data'!$B$7:$R$2292,4,0)</f>
        <v>38.129199999999997</v>
      </c>
      <c r="D26" s="60">
        <f>VLOOKUP($A26,'Return Data'!$B$7:$R$2292,9,0)</f>
        <v>8.6012000000000004</v>
      </c>
      <c r="E26" s="61">
        <f t="shared" si="0"/>
        <v>22</v>
      </c>
      <c r="F26" s="60">
        <f>VLOOKUP($A26,'Return Data'!$B$7:$R$2292,10,0)</f>
        <v>5.5593000000000004</v>
      </c>
      <c r="G26" s="61">
        <f t="shared" si="1"/>
        <v>22</v>
      </c>
      <c r="H26" s="60">
        <f>VLOOKUP($A26,'Return Data'!$B$7:$R$2292,11,0)</f>
        <v>5.7782</v>
      </c>
      <c r="I26" s="61">
        <f t="shared" si="2"/>
        <v>22</v>
      </c>
      <c r="J26" s="60">
        <f>VLOOKUP($A26,'Return Data'!$B$7:$R$2292,12,0)</f>
        <v>5.5370999999999997</v>
      </c>
      <c r="K26" s="61">
        <f t="shared" si="3"/>
        <v>17</v>
      </c>
      <c r="L26" s="60">
        <f>VLOOKUP($A26,'Return Data'!$B$7:$R$2292,13,0)</f>
        <v>4.0079000000000002</v>
      </c>
      <c r="M26" s="61">
        <f t="shared" si="4"/>
        <v>10</v>
      </c>
      <c r="N26" s="60">
        <f>VLOOKUP($A26,'Return Data'!$B$7:$R$2292,17,0)</f>
        <v>3.8651</v>
      </c>
      <c r="O26" s="61">
        <f t="shared" si="5"/>
        <v>15</v>
      </c>
      <c r="P26" s="60">
        <f>VLOOKUP($A26,'Return Data'!$B$7:$R$2292,14,0)</f>
        <v>4.8160999999999996</v>
      </c>
      <c r="Q26" s="61">
        <f t="shared" si="6"/>
        <v>17</v>
      </c>
      <c r="R26" s="60">
        <f>VLOOKUP($A26,'Return Data'!$B$7:$R$2292,16,0)</f>
        <v>6.8569000000000004</v>
      </c>
      <c r="S26" s="62">
        <f t="shared" si="7"/>
        <v>16</v>
      </c>
    </row>
    <row r="27" spans="1:19" x14ac:dyDescent="0.3">
      <c r="A27" s="77" t="s">
        <v>1254</v>
      </c>
      <c r="B27" s="59">
        <f>VLOOKUP($A27,'Return Data'!$B$7:$R$2292,3,0)</f>
        <v>45014</v>
      </c>
      <c r="C27" s="60">
        <f>VLOOKUP($A27,'Return Data'!$B$7:$R$2292,4,0)</f>
        <v>27.105799999999999</v>
      </c>
      <c r="D27" s="60">
        <f>VLOOKUP($A27,'Return Data'!$B$7:$R$2292,9,0)</f>
        <v>10.2235</v>
      </c>
      <c r="E27" s="61">
        <f t="shared" si="0"/>
        <v>12</v>
      </c>
      <c r="F27" s="60">
        <f>VLOOKUP($A27,'Return Data'!$B$7:$R$2292,10,0)</f>
        <v>6.0883000000000003</v>
      </c>
      <c r="G27" s="61">
        <f t="shared" si="1"/>
        <v>11</v>
      </c>
      <c r="H27" s="60">
        <f>VLOOKUP($A27,'Return Data'!$B$7:$R$2292,11,0)</f>
        <v>6.5378999999999996</v>
      </c>
      <c r="I27" s="61">
        <f t="shared" si="2"/>
        <v>7</v>
      </c>
      <c r="J27" s="60">
        <f>VLOOKUP($A27,'Return Data'!$B$7:$R$2292,12,0)</f>
        <v>5.8055000000000003</v>
      </c>
      <c r="K27" s="61">
        <f t="shared" si="3"/>
        <v>14</v>
      </c>
      <c r="L27" s="60">
        <f>VLOOKUP($A27,'Return Data'!$B$7:$R$2292,13,0)</f>
        <v>4.1473000000000004</v>
      </c>
      <c r="M27" s="61">
        <f t="shared" si="4"/>
        <v>9</v>
      </c>
      <c r="N27" s="60">
        <f>VLOOKUP($A27,'Return Data'!$B$7:$R$2292,17,0)</f>
        <v>4.1017999999999999</v>
      </c>
      <c r="O27" s="61">
        <f t="shared" si="5"/>
        <v>11</v>
      </c>
      <c r="P27" s="60">
        <f>VLOOKUP($A27,'Return Data'!$B$7:$R$2292,14,0)</f>
        <v>5.1627999999999998</v>
      </c>
      <c r="Q27" s="61">
        <f t="shared" si="6"/>
        <v>11</v>
      </c>
      <c r="R27" s="60">
        <f>VLOOKUP($A27,'Return Data'!$B$7:$R$2292,16,0)</f>
        <v>6.5639000000000003</v>
      </c>
      <c r="S27" s="62">
        <f t="shared" si="7"/>
        <v>19</v>
      </c>
    </row>
    <row r="28" spans="1:19" x14ac:dyDescent="0.3">
      <c r="A28" s="77" t="s">
        <v>1794</v>
      </c>
      <c r="B28" s="59">
        <f>VLOOKUP($A28,'Return Data'!$B$7:$R$2292,3,0)</f>
        <v>45014</v>
      </c>
      <c r="C28" s="60">
        <f>VLOOKUP($A28,'Return Data'!$B$7:$R$2292,4,0)</f>
        <v>37.365200000000002</v>
      </c>
      <c r="D28" s="60">
        <f>VLOOKUP($A28,'Return Data'!$B$7:$R$2292,9,0)</f>
        <v>10.416499999999999</v>
      </c>
      <c r="E28" s="61">
        <f t="shared" si="0"/>
        <v>9</v>
      </c>
      <c r="F28" s="60">
        <f>VLOOKUP($A28,'Return Data'!$B$7:$R$2292,10,0)</f>
        <v>6.4314</v>
      </c>
      <c r="G28" s="61">
        <f t="shared" si="1"/>
        <v>6</v>
      </c>
      <c r="H28" s="60">
        <f>VLOOKUP($A28,'Return Data'!$B$7:$R$2292,11,0)</f>
        <v>6.4954999999999998</v>
      </c>
      <c r="I28" s="61">
        <f t="shared" si="2"/>
        <v>8</v>
      </c>
      <c r="J28" s="60">
        <f>VLOOKUP($A28,'Return Data'!$B$7:$R$2292,12,0)</f>
        <v>5.9105999999999996</v>
      </c>
      <c r="K28" s="61">
        <f t="shared" si="3"/>
        <v>11</v>
      </c>
      <c r="L28" s="60">
        <f>VLOOKUP($A28,'Return Data'!$B$7:$R$2292,13,0)</f>
        <v>4.2558999999999996</v>
      </c>
      <c r="M28" s="61">
        <f t="shared" si="4"/>
        <v>8</v>
      </c>
      <c r="N28" s="60">
        <f>VLOOKUP($A28,'Return Data'!$B$7:$R$2292,17,0)</f>
        <v>4.3475000000000001</v>
      </c>
      <c r="O28" s="61">
        <f t="shared" si="5"/>
        <v>8</v>
      </c>
      <c r="P28" s="60">
        <f>VLOOKUP($A28,'Return Data'!$B$7:$R$2292,14,0)</f>
        <v>5.3533999999999997</v>
      </c>
      <c r="Q28" s="61">
        <f t="shared" si="6"/>
        <v>10</v>
      </c>
      <c r="R28" s="60">
        <f>VLOOKUP($A28,'Return Data'!$B$7:$R$2292,16,0)</f>
        <v>6.8434999999999997</v>
      </c>
      <c r="S28" s="62">
        <f t="shared" si="7"/>
        <v>17</v>
      </c>
    </row>
    <row r="29" spans="1:19" x14ac:dyDescent="0.3">
      <c r="A29" s="77" t="s">
        <v>1257</v>
      </c>
      <c r="B29" s="59">
        <f>VLOOKUP($A29,'Return Data'!$B$7:$R$2292,3,0)</f>
        <v>45014</v>
      </c>
      <c r="C29" s="60">
        <f>VLOOKUP($A29,'Return Data'!$B$7:$R$2292,4,0)</f>
        <v>40.783999999999999</v>
      </c>
      <c r="D29" s="60">
        <f>VLOOKUP($A29,'Return Data'!$B$7:$R$2292,9,0)</f>
        <v>14.335699999999999</v>
      </c>
      <c r="E29" s="61">
        <f t="shared" si="0"/>
        <v>1</v>
      </c>
      <c r="F29" s="60">
        <f>VLOOKUP($A29,'Return Data'!$B$7:$R$2292,10,0)</f>
        <v>7.3017000000000003</v>
      </c>
      <c r="G29" s="61">
        <f t="shared" si="1"/>
        <v>2</v>
      </c>
      <c r="H29" s="60">
        <f>VLOOKUP($A29,'Return Data'!$B$7:$R$2292,11,0)</f>
        <v>6.6669999999999998</v>
      </c>
      <c r="I29" s="61">
        <f t="shared" si="2"/>
        <v>5</v>
      </c>
      <c r="J29" s="60">
        <f>VLOOKUP($A29,'Return Data'!$B$7:$R$2292,12,0)</f>
        <v>5.6917</v>
      </c>
      <c r="K29" s="61">
        <f t="shared" si="3"/>
        <v>15</v>
      </c>
      <c r="L29" s="60">
        <f>VLOOKUP($A29,'Return Data'!$B$7:$R$2292,13,0)</f>
        <v>3.9569999999999999</v>
      </c>
      <c r="M29" s="61">
        <f t="shared" si="4"/>
        <v>11</v>
      </c>
      <c r="N29" s="60">
        <f>VLOOKUP($A29,'Return Data'!$B$7:$R$2292,17,0)</f>
        <v>3.7639999999999998</v>
      </c>
      <c r="O29" s="61">
        <f t="shared" si="5"/>
        <v>17</v>
      </c>
      <c r="P29" s="60">
        <f>VLOOKUP($A29,'Return Data'!$B$7:$R$2292,14,0)</f>
        <v>4.8998999999999997</v>
      </c>
      <c r="Q29" s="61">
        <f t="shared" si="6"/>
        <v>15</v>
      </c>
      <c r="R29" s="60">
        <f>VLOOKUP($A29,'Return Data'!$B$7:$R$2292,16,0)</f>
        <v>7.0435999999999996</v>
      </c>
      <c r="S29" s="62">
        <f t="shared" si="7"/>
        <v>14</v>
      </c>
    </row>
    <row r="30" spans="1:19" x14ac:dyDescent="0.3">
      <c r="A30" s="77" t="s">
        <v>1260</v>
      </c>
      <c r="B30" s="59">
        <f>VLOOKUP($A30,'Return Data'!$B$7:$R$2292,3,0)</f>
        <v>45014</v>
      </c>
      <c r="C30" s="60">
        <f>VLOOKUP($A30,'Return Data'!$B$7:$R$2292,4,0)</f>
        <v>26.723700000000001</v>
      </c>
      <c r="D30" s="60">
        <f>VLOOKUP($A30,'Return Data'!$B$7:$R$2292,9,0)</f>
        <v>9.3757999999999999</v>
      </c>
      <c r="E30" s="61">
        <f t="shared" si="0"/>
        <v>17</v>
      </c>
      <c r="F30" s="60">
        <f>VLOOKUP($A30,'Return Data'!$B$7:$R$2292,10,0)</f>
        <v>6.0827999999999998</v>
      </c>
      <c r="G30" s="61">
        <f t="shared" si="1"/>
        <v>12</v>
      </c>
      <c r="H30" s="60">
        <f>VLOOKUP($A30,'Return Data'!$B$7:$R$2292,11,0)</f>
        <v>6.26</v>
      </c>
      <c r="I30" s="61">
        <f t="shared" si="2"/>
        <v>13</v>
      </c>
      <c r="J30" s="60">
        <f>VLOOKUP($A30,'Return Data'!$B$7:$R$2292,12,0)</f>
        <v>6.1528</v>
      </c>
      <c r="K30" s="61">
        <f t="shared" si="3"/>
        <v>9</v>
      </c>
      <c r="L30" s="60">
        <f>VLOOKUP($A30,'Return Data'!$B$7:$R$2292,13,0)</f>
        <v>4.4722999999999997</v>
      </c>
      <c r="M30" s="61">
        <f t="shared" si="4"/>
        <v>5</v>
      </c>
      <c r="N30" s="60">
        <f>VLOOKUP($A30,'Return Data'!$B$7:$R$2292,17,0)</f>
        <v>6.7754000000000003</v>
      </c>
      <c r="O30" s="61">
        <f t="shared" si="5"/>
        <v>4</v>
      </c>
      <c r="P30" s="60">
        <f>VLOOKUP($A30,'Return Data'!$B$7:$R$2292,14,0)</f>
        <v>7.3653000000000004</v>
      </c>
      <c r="Q30" s="61">
        <f t="shared" si="6"/>
        <v>4</v>
      </c>
      <c r="R30" s="60">
        <f>VLOOKUP($A30,'Return Data'!$B$7:$R$2292,16,0)</f>
        <v>6.5309999999999997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10.2226</v>
      </c>
      <c r="E32" s="83"/>
      <c r="F32" s="84">
        <f>AVERAGE(F8:F30)</f>
        <v>6.2635695652173924</v>
      </c>
      <c r="G32" s="83"/>
      <c r="H32" s="84">
        <f>AVERAGE(H8:H30)</f>
        <v>7.0220956521739124</v>
      </c>
      <c r="I32" s="83"/>
      <c r="J32" s="84">
        <f>AVERAGE(J8:J30)</f>
        <v>6.3031217391304351</v>
      </c>
      <c r="K32" s="83"/>
      <c r="L32" s="84">
        <f>AVERAGE(L8:L30)</f>
        <v>4.9914869565217383</v>
      </c>
      <c r="M32" s="83"/>
      <c r="N32" s="84">
        <f>AVERAGE(N8:N30)</f>
        <v>5.0525608695652178</v>
      </c>
      <c r="O32" s="83"/>
      <c r="P32" s="84">
        <f>AVERAGE(P8:P30)</f>
        <v>5.6330173913043486</v>
      </c>
      <c r="Q32" s="83"/>
      <c r="R32" s="84">
        <f>AVERAGE(R8:R30)</f>
        <v>7.0251478260869575</v>
      </c>
      <c r="S32" s="85"/>
    </row>
    <row r="33" spans="1:19" x14ac:dyDescent="0.3">
      <c r="A33" s="82" t="s">
        <v>28</v>
      </c>
      <c r="B33" s="83"/>
      <c r="C33" s="83"/>
      <c r="D33" s="84">
        <f>MIN(D8:D30)</f>
        <v>8.2905999999999995</v>
      </c>
      <c r="E33" s="83"/>
      <c r="F33" s="84">
        <f>MIN(F8:F30)</f>
        <v>5.1516999999999999</v>
      </c>
      <c r="G33" s="83"/>
      <c r="H33" s="84">
        <f>MIN(H8:H30)</f>
        <v>5.6654999999999998</v>
      </c>
      <c r="I33" s="83"/>
      <c r="J33" s="84">
        <f>MIN(J8:J30)</f>
        <v>4.9066000000000001</v>
      </c>
      <c r="K33" s="83"/>
      <c r="L33" s="84">
        <f>MIN(L8:L30)</f>
        <v>2.8759000000000001</v>
      </c>
      <c r="M33" s="83"/>
      <c r="N33" s="84">
        <f>MIN(N8:N30)</f>
        <v>2.9821</v>
      </c>
      <c r="O33" s="83"/>
      <c r="P33" s="84">
        <f>MIN(P8:P30)</f>
        <v>4.1101999999999999</v>
      </c>
      <c r="Q33" s="83"/>
      <c r="R33" s="84">
        <f>MIN(R8:R30)</f>
        <v>5.3379000000000003</v>
      </c>
      <c r="S33" s="85"/>
    </row>
    <row r="34" spans="1:19" ht="15" thickBot="1" x14ac:dyDescent="0.35">
      <c r="A34" s="86" t="s">
        <v>29</v>
      </c>
      <c r="B34" s="87"/>
      <c r="C34" s="87"/>
      <c r="D34" s="88">
        <f>MAX(D8:D30)</f>
        <v>14.335699999999999</v>
      </c>
      <c r="E34" s="87"/>
      <c r="F34" s="88">
        <f>MAX(F8:F30)</f>
        <v>10.382099999999999</v>
      </c>
      <c r="G34" s="87"/>
      <c r="H34" s="88">
        <f>MAX(H8:H30)</f>
        <v>20.776800000000001</v>
      </c>
      <c r="I34" s="87"/>
      <c r="J34" s="88">
        <f>MAX(J8:J30)</f>
        <v>15.242000000000001</v>
      </c>
      <c r="K34" s="87"/>
      <c r="L34" s="88">
        <f>MAX(L8:L30)</f>
        <v>27.962900000000001</v>
      </c>
      <c r="M34" s="87"/>
      <c r="N34" s="88">
        <f>MAX(N8:N30)</f>
        <v>14.9251</v>
      </c>
      <c r="O34" s="87"/>
      <c r="P34" s="88">
        <f>MAX(P8:P30)</f>
        <v>8.9398</v>
      </c>
      <c r="Q34" s="87"/>
      <c r="R34" s="88">
        <f>MAX(R8:R30)</f>
        <v>8.0248000000000008</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45014</v>
      </c>
      <c r="C8" s="60">
        <f>VLOOKUP($A8,'Return Data'!$B$7:$R$2292,4,0)</f>
        <v>113.2761</v>
      </c>
      <c r="D8" s="60">
        <f>VLOOKUP($A8,'Return Data'!$B$7:$R$2292,9,0)</f>
        <v>15.0022</v>
      </c>
      <c r="E8" s="61">
        <f t="shared" ref="E8:E39" si="0">RANK(D8,D$8:D$39,0)</f>
        <v>11</v>
      </c>
      <c r="F8" s="60">
        <f>VLOOKUP($A8,'Return Data'!$B$7:$R$2292,10,0)</f>
        <v>6.9832999999999998</v>
      </c>
      <c r="G8" s="61">
        <f t="shared" ref="G8:G39" si="1">RANK(F8,F$8:F$39,0)</f>
        <v>16</v>
      </c>
      <c r="H8" s="60">
        <f>VLOOKUP($A8,'Return Data'!$B$7:$R$2292,11,0)</f>
        <v>7.4410999999999996</v>
      </c>
      <c r="I8" s="61">
        <f t="shared" ref="I8:I39" si="2">RANK(H8,H$8:H$39,0)</f>
        <v>14</v>
      </c>
      <c r="J8" s="60">
        <f>VLOOKUP($A8,'Return Data'!$B$7:$R$2292,12,0)</f>
        <v>7.2713999999999999</v>
      </c>
      <c r="K8" s="61">
        <f t="shared" ref="K8:K39" si="3">RANK(J8,J$8:J$39,0)</f>
        <v>17</v>
      </c>
      <c r="L8" s="60">
        <f>VLOOKUP($A8,'Return Data'!$B$7:$R$2292,13,0)</f>
        <v>3.5928</v>
      </c>
      <c r="M8" s="61">
        <f t="shared" ref="M8:M39" si="4">RANK(L8,L$8:L$39,0)</f>
        <v>21</v>
      </c>
      <c r="N8" s="60">
        <f>VLOOKUP($A8,'Return Data'!$B$7:$R$2292,17,0)</f>
        <v>4.7858000000000001</v>
      </c>
      <c r="O8" s="61">
        <f t="shared" ref="O8:O39" si="5">RANK(N8,N$8:N$39,0)</f>
        <v>14</v>
      </c>
      <c r="P8" s="60">
        <f>VLOOKUP($A8,'Return Data'!$B$7:$R$2292,14,0)</f>
        <v>6.1985000000000001</v>
      </c>
      <c r="Q8" s="61">
        <f t="shared" ref="Q8:Q39" si="6">RANK(P8,P$8:P$39,0)</f>
        <v>10</v>
      </c>
      <c r="R8" s="60">
        <f>VLOOKUP($A8,'Return Data'!$B$7:$R$2292,16,0)</f>
        <v>7.9203000000000001</v>
      </c>
      <c r="S8" s="62">
        <f t="shared" ref="S8:S39" si="7">RANK(R8,R$8:R$39,0)</f>
        <v>12</v>
      </c>
    </row>
    <row r="9" spans="1:19" x14ac:dyDescent="0.3">
      <c r="A9" s="77" t="s">
        <v>951</v>
      </c>
      <c r="B9" s="59">
        <f>VLOOKUP($A9,'Return Data'!$B$7:$R$2292,3,0)</f>
        <v>45014</v>
      </c>
      <c r="C9" s="60">
        <f>VLOOKUP($A9,'Return Data'!$B$7:$R$2292,4,0)</f>
        <v>34.218200000000003</v>
      </c>
      <c r="D9" s="60">
        <f>VLOOKUP($A9,'Return Data'!$B$7:$R$2292,9,0)</f>
        <v>10.3466</v>
      </c>
      <c r="E9" s="61">
        <f t="shared" si="0"/>
        <v>25</v>
      </c>
      <c r="F9" s="60">
        <f>VLOOKUP($A9,'Return Data'!$B$7:$R$2292,10,0)</f>
        <v>7.0749000000000004</v>
      </c>
      <c r="G9" s="61">
        <f t="shared" si="1"/>
        <v>15</v>
      </c>
      <c r="H9" s="60">
        <f>VLOOKUP($A9,'Return Data'!$B$7:$R$2292,11,0)</f>
        <v>7.7666000000000004</v>
      </c>
      <c r="I9" s="61">
        <f t="shared" si="2"/>
        <v>5</v>
      </c>
      <c r="J9" s="60">
        <f>VLOOKUP($A9,'Return Data'!$B$7:$R$2292,12,0)</f>
        <v>29.518699999999999</v>
      </c>
      <c r="K9" s="61">
        <f t="shared" si="3"/>
        <v>1</v>
      </c>
      <c r="L9" s="60">
        <f>VLOOKUP($A9,'Return Data'!$B$7:$R$2292,13,0)</f>
        <v>21.9818</v>
      </c>
      <c r="M9" s="61">
        <f t="shared" si="4"/>
        <v>1</v>
      </c>
      <c r="N9" s="60">
        <f>VLOOKUP($A9,'Return Data'!$B$7:$R$2292,17,0)</f>
        <v>15.901400000000001</v>
      </c>
      <c r="O9" s="61">
        <f t="shared" si="5"/>
        <v>1</v>
      </c>
      <c r="P9" s="60">
        <f>VLOOKUP($A9,'Return Data'!$B$7:$R$2292,14,0)</f>
        <v>14.1416</v>
      </c>
      <c r="Q9" s="61">
        <f t="shared" si="6"/>
        <v>1</v>
      </c>
      <c r="R9" s="60">
        <f>VLOOKUP($A9,'Return Data'!$B$7:$R$2292,16,0)</f>
        <v>9.5388999999999999</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45014</v>
      </c>
      <c r="C11" s="60">
        <f>VLOOKUP($A11,'Return Data'!$B$7:$R$2292,4,0)</f>
        <v>25.241499999999998</v>
      </c>
      <c r="D11" s="60">
        <f>VLOOKUP($A11,'Return Data'!$B$7:$R$2292,9,0)</f>
        <v>13.2928</v>
      </c>
      <c r="E11" s="61">
        <f t="shared" si="0"/>
        <v>17</v>
      </c>
      <c r="F11" s="60">
        <f>VLOOKUP($A11,'Return Data'!$B$7:$R$2292,10,0)</f>
        <v>7.6047000000000002</v>
      </c>
      <c r="G11" s="61">
        <f t="shared" si="1"/>
        <v>5</v>
      </c>
      <c r="H11" s="60">
        <f>VLOOKUP($A11,'Return Data'!$B$7:$R$2292,11,0)</f>
        <v>7.4732000000000003</v>
      </c>
      <c r="I11" s="61">
        <f t="shared" si="2"/>
        <v>12</v>
      </c>
      <c r="J11" s="60">
        <f>VLOOKUP($A11,'Return Data'!$B$7:$R$2292,12,0)</f>
        <v>7.6394000000000002</v>
      </c>
      <c r="K11" s="61">
        <f t="shared" si="3"/>
        <v>11</v>
      </c>
      <c r="L11" s="60">
        <f>VLOOKUP($A11,'Return Data'!$B$7:$R$2292,13,0)</f>
        <v>5.3080999999999996</v>
      </c>
      <c r="M11" s="61">
        <f t="shared" si="4"/>
        <v>7</v>
      </c>
      <c r="N11" s="60">
        <f>VLOOKUP($A11,'Return Data'!$B$7:$R$2292,17,0)</f>
        <v>5.8632</v>
      </c>
      <c r="O11" s="61">
        <f t="shared" si="5"/>
        <v>5</v>
      </c>
      <c r="P11" s="60">
        <f>VLOOKUP($A11,'Return Data'!$B$7:$R$2292,14,0)</f>
        <v>6.8268000000000004</v>
      </c>
      <c r="Q11" s="61">
        <f t="shared" si="6"/>
        <v>5</v>
      </c>
      <c r="R11" s="60">
        <f>VLOOKUP($A11,'Return Data'!$B$7:$R$2292,16,0)</f>
        <v>8.5968</v>
      </c>
      <c r="S11" s="62">
        <f t="shared" si="7"/>
        <v>4</v>
      </c>
    </row>
    <row r="12" spans="1:19" x14ac:dyDescent="0.3">
      <c r="A12" s="77" t="s">
        <v>2060</v>
      </c>
      <c r="B12" s="59">
        <f>VLOOKUP($A12,'Return Data'!$B$7:$R$2292,3,0)</f>
        <v>45014</v>
      </c>
      <c r="C12" s="60">
        <f>VLOOKUP($A12,'Return Data'!$B$7:$R$2292,4,0)</f>
        <v>60.151400000000002</v>
      </c>
      <c r="D12" s="60">
        <f>VLOOKUP($A12,'Return Data'!$B$7:$R$2292,9,0)</f>
        <v>18.828900000000001</v>
      </c>
      <c r="E12" s="61">
        <f t="shared" si="0"/>
        <v>1</v>
      </c>
      <c r="F12" s="60">
        <f>VLOOKUP($A12,'Return Data'!$B$7:$R$2292,10,0)</f>
        <v>7.6715</v>
      </c>
      <c r="G12" s="61">
        <f t="shared" si="1"/>
        <v>3</v>
      </c>
      <c r="H12" s="60">
        <f>VLOOKUP($A12,'Return Data'!$B$7:$R$2292,11,0)</f>
        <v>7.6024000000000003</v>
      </c>
      <c r="I12" s="61">
        <f t="shared" si="2"/>
        <v>9</v>
      </c>
      <c r="J12" s="60">
        <f>VLOOKUP($A12,'Return Data'!$B$7:$R$2292,12,0)</f>
        <v>6.8266</v>
      </c>
      <c r="K12" s="61">
        <f t="shared" si="3"/>
        <v>22</v>
      </c>
      <c r="L12" s="60">
        <f>VLOOKUP($A12,'Return Data'!$B$7:$R$2292,13,0)</f>
        <v>2.5973999999999999</v>
      </c>
      <c r="M12" s="61">
        <f t="shared" si="4"/>
        <v>27</v>
      </c>
      <c r="N12" s="60">
        <f>VLOOKUP($A12,'Return Data'!$B$7:$R$2292,17,0)</f>
        <v>3.4380999999999999</v>
      </c>
      <c r="O12" s="61">
        <f t="shared" si="5"/>
        <v>25</v>
      </c>
      <c r="P12" s="60">
        <f>VLOOKUP($A12,'Return Data'!$B$7:$R$2292,14,0)</f>
        <v>4.5879000000000003</v>
      </c>
      <c r="Q12" s="61">
        <f t="shared" si="6"/>
        <v>21</v>
      </c>
      <c r="R12" s="60">
        <f>VLOOKUP($A12,'Return Data'!$B$7:$R$2292,16,0)</f>
        <v>7.9020999999999999</v>
      </c>
      <c r="S12" s="62">
        <f t="shared" si="7"/>
        <v>13</v>
      </c>
    </row>
    <row r="13" spans="1:19" x14ac:dyDescent="0.3">
      <c r="A13" s="77" t="s">
        <v>2058</v>
      </c>
      <c r="B13" s="59">
        <f>VLOOKUP($A13,'Return Data'!$B$7:$R$2292,3,0)</f>
        <v>45014</v>
      </c>
      <c r="C13" s="60">
        <f>VLOOKUP($A13,'Return Data'!$B$7:$R$2292,4,0)</f>
        <v>41.7151</v>
      </c>
      <c r="D13" s="60">
        <f>VLOOKUP($A13,'Return Data'!$B$7:$R$2292,9,0)</f>
        <v>18.078499999999998</v>
      </c>
      <c r="E13" s="61">
        <f t="shared" si="0"/>
        <v>3</v>
      </c>
      <c r="F13" s="60">
        <f>VLOOKUP($A13,'Return Data'!$B$7:$R$2292,10,0)</f>
        <v>7.7084999999999999</v>
      </c>
      <c r="G13" s="61">
        <f t="shared" si="1"/>
        <v>2</v>
      </c>
      <c r="H13" s="60">
        <f>VLOOKUP($A13,'Return Data'!$B$7:$R$2292,11,0)</f>
        <v>7.9939999999999998</v>
      </c>
      <c r="I13" s="61">
        <f t="shared" si="2"/>
        <v>3</v>
      </c>
      <c r="J13" s="60">
        <f>VLOOKUP($A13,'Return Data'!$B$7:$R$2292,12,0)</f>
        <v>6.9024999999999999</v>
      </c>
      <c r="K13" s="61">
        <f t="shared" si="3"/>
        <v>19</v>
      </c>
      <c r="L13" s="60">
        <f>VLOOKUP($A13,'Return Data'!$B$7:$R$2292,13,0)</f>
        <v>2.9990000000000001</v>
      </c>
      <c r="M13" s="61">
        <f t="shared" si="4"/>
        <v>24</v>
      </c>
      <c r="N13" s="60">
        <f>VLOOKUP($A13,'Return Data'!$B$7:$R$2292,17,0)</f>
        <v>3.9087000000000001</v>
      </c>
      <c r="O13" s="61">
        <f t="shared" si="5"/>
        <v>20</v>
      </c>
      <c r="P13" s="60">
        <f>VLOOKUP($A13,'Return Data'!$B$7:$R$2292,14,0)</f>
        <v>5.1699000000000002</v>
      </c>
      <c r="Q13" s="61">
        <f t="shared" si="6"/>
        <v>17</v>
      </c>
      <c r="R13" s="60">
        <f>VLOOKUP($A13,'Return Data'!$B$7:$R$2292,16,0)</f>
        <v>7.6150000000000002</v>
      </c>
      <c r="S13" s="62">
        <f t="shared" si="7"/>
        <v>17</v>
      </c>
    </row>
    <row r="14" spans="1:19" x14ac:dyDescent="0.3">
      <c r="A14" s="77" t="s">
        <v>1850</v>
      </c>
      <c r="B14" s="59">
        <f>VLOOKUP($A14,'Return Data'!$B$7:$R$2292,3,0)</f>
        <v>45014</v>
      </c>
      <c r="C14" s="60">
        <f>VLOOKUP($A14,'Return Data'!$B$7:$R$2292,4,0)</f>
        <v>16.9573</v>
      </c>
      <c r="D14" s="60">
        <f>VLOOKUP($A14,'Return Data'!$B$7:$R$2292,9,0)</f>
        <v>13.9282</v>
      </c>
      <c r="E14" s="61">
        <f t="shared" si="0"/>
        <v>15</v>
      </c>
      <c r="F14" s="60">
        <f>VLOOKUP($A14,'Return Data'!$B$7:$R$2292,10,0)</f>
        <v>6.5000999999999998</v>
      </c>
      <c r="G14" s="61">
        <f t="shared" si="1"/>
        <v>20</v>
      </c>
      <c r="H14" s="60">
        <f>VLOOKUP($A14,'Return Data'!$B$7:$R$2292,11,0)</f>
        <v>7.0015000000000001</v>
      </c>
      <c r="I14" s="61">
        <f t="shared" si="2"/>
        <v>21</v>
      </c>
      <c r="J14" s="60">
        <f>VLOOKUP($A14,'Return Data'!$B$7:$R$2292,12,0)</f>
        <v>7.5896999999999997</v>
      </c>
      <c r="K14" s="61">
        <f t="shared" si="3"/>
        <v>12</v>
      </c>
      <c r="L14" s="60">
        <f>VLOOKUP($A14,'Return Data'!$B$7:$R$2292,13,0)</f>
        <v>4.2750000000000004</v>
      </c>
      <c r="M14" s="61">
        <f t="shared" si="4"/>
        <v>15</v>
      </c>
      <c r="N14" s="60">
        <f>VLOOKUP($A14,'Return Data'!$B$7:$R$2292,17,0)</f>
        <v>4.1162999999999998</v>
      </c>
      <c r="O14" s="61">
        <f t="shared" si="5"/>
        <v>17</v>
      </c>
      <c r="P14" s="60">
        <f>VLOOKUP($A14,'Return Data'!$B$7:$R$2292,14,0)</f>
        <v>4.6083999999999996</v>
      </c>
      <c r="Q14" s="61">
        <f t="shared" si="6"/>
        <v>20</v>
      </c>
      <c r="R14" s="60">
        <f>VLOOKUP($A14,'Return Data'!$B$7:$R$2292,16,0)</f>
        <v>5.9873000000000003</v>
      </c>
      <c r="S14" s="62">
        <f t="shared" si="7"/>
        <v>25</v>
      </c>
    </row>
    <row r="15" spans="1:19" x14ac:dyDescent="0.3">
      <c r="A15" s="77" t="s">
        <v>995</v>
      </c>
      <c r="B15" s="59">
        <f>VLOOKUP($A15,'Return Data'!$B$7:$R$2292,3,0)</f>
        <v>45014</v>
      </c>
      <c r="C15" s="60">
        <f>VLOOKUP($A15,'Return Data'!$B$7:$R$2292,4,0)</f>
        <v>52.235700000000001</v>
      </c>
      <c r="D15" s="60">
        <f>VLOOKUP($A15,'Return Data'!$B$7:$R$2292,9,0)</f>
        <v>16.2867</v>
      </c>
      <c r="E15" s="61">
        <f t="shared" si="0"/>
        <v>8</v>
      </c>
      <c r="F15" s="60">
        <f>VLOOKUP($A15,'Return Data'!$B$7:$R$2292,10,0)</f>
        <v>7.3682999999999996</v>
      </c>
      <c r="G15" s="61">
        <f t="shared" si="1"/>
        <v>10</v>
      </c>
      <c r="H15" s="60">
        <f>VLOOKUP($A15,'Return Data'!$B$7:$R$2292,11,0)</f>
        <v>7.4457000000000004</v>
      </c>
      <c r="I15" s="61">
        <f t="shared" si="2"/>
        <v>13</v>
      </c>
      <c r="J15" s="60">
        <f>VLOOKUP($A15,'Return Data'!$B$7:$R$2292,12,0)</f>
        <v>7.1390000000000002</v>
      </c>
      <c r="K15" s="61">
        <f t="shared" si="3"/>
        <v>18</v>
      </c>
      <c r="L15" s="60">
        <f>VLOOKUP($A15,'Return Data'!$B$7:$R$2292,13,0)</f>
        <v>4.3914</v>
      </c>
      <c r="M15" s="61">
        <f t="shared" si="4"/>
        <v>13</v>
      </c>
      <c r="N15" s="60">
        <f>VLOOKUP($A15,'Return Data'!$B$7:$R$2292,17,0)</f>
        <v>4.0972</v>
      </c>
      <c r="O15" s="61">
        <f t="shared" si="5"/>
        <v>18</v>
      </c>
      <c r="P15" s="60">
        <f>VLOOKUP($A15,'Return Data'!$B$7:$R$2292,14,0)</f>
        <v>5.1737000000000002</v>
      </c>
      <c r="Q15" s="61">
        <f t="shared" si="6"/>
        <v>16</v>
      </c>
      <c r="R15" s="60">
        <f>VLOOKUP($A15,'Return Data'!$B$7:$R$2292,16,0)</f>
        <v>7.8236999999999997</v>
      </c>
      <c r="S15" s="62">
        <f t="shared" si="7"/>
        <v>14</v>
      </c>
    </row>
    <row r="16" spans="1:19" x14ac:dyDescent="0.3">
      <c r="A16" s="77" t="s">
        <v>957</v>
      </c>
      <c r="B16" s="59">
        <f>VLOOKUP($A16,'Return Data'!$B$7:$R$2292,3,0)</f>
        <v>45014</v>
      </c>
      <c r="C16" s="60">
        <f>VLOOKUP($A16,'Return Data'!$B$7:$R$2292,4,0)</f>
        <v>72.123199999999997</v>
      </c>
      <c r="D16" s="60">
        <f>VLOOKUP($A16,'Return Data'!$B$7:$R$2292,9,0)</f>
        <v>10.381</v>
      </c>
      <c r="E16" s="61">
        <f t="shared" si="0"/>
        <v>24</v>
      </c>
      <c r="F16" s="60">
        <f>VLOOKUP($A16,'Return Data'!$B$7:$R$2292,10,0)</f>
        <v>5.6853999999999996</v>
      </c>
      <c r="G16" s="61">
        <f t="shared" si="1"/>
        <v>25</v>
      </c>
      <c r="H16" s="60">
        <f>VLOOKUP($A16,'Return Data'!$B$7:$R$2292,11,0)</f>
        <v>6.8912000000000004</v>
      </c>
      <c r="I16" s="61">
        <f t="shared" si="2"/>
        <v>22</v>
      </c>
      <c r="J16" s="60">
        <f>VLOOKUP($A16,'Return Data'!$B$7:$R$2292,12,0)</f>
        <v>6.5800999999999998</v>
      </c>
      <c r="K16" s="61">
        <f t="shared" si="3"/>
        <v>24</v>
      </c>
      <c r="L16" s="60">
        <f>VLOOKUP($A16,'Return Data'!$B$7:$R$2292,13,0)</f>
        <v>3.9443000000000001</v>
      </c>
      <c r="M16" s="61">
        <f t="shared" si="4"/>
        <v>19</v>
      </c>
      <c r="N16" s="60">
        <f>VLOOKUP($A16,'Return Data'!$B$7:$R$2292,17,0)</f>
        <v>4.2308000000000003</v>
      </c>
      <c r="O16" s="61">
        <f t="shared" si="5"/>
        <v>16</v>
      </c>
      <c r="P16" s="60">
        <f>VLOOKUP($A16,'Return Data'!$B$7:$R$2292,14,0)</f>
        <v>5.4105999999999996</v>
      </c>
      <c r="Q16" s="61">
        <f t="shared" si="6"/>
        <v>15</v>
      </c>
      <c r="R16" s="60">
        <f>VLOOKUP($A16,'Return Data'!$B$7:$R$2292,16,0)</f>
        <v>6.8613999999999997</v>
      </c>
      <c r="S16" s="62">
        <f t="shared" si="7"/>
        <v>21</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45014</v>
      </c>
      <c r="C18" s="60">
        <f>VLOOKUP($A18,'Return Data'!$B$7:$R$2292,4,0)</f>
        <v>53.377800000000001</v>
      </c>
      <c r="D18" s="60">
        <f>VLOOKUP($A18,'Return Data'!$B$7:$R$2292,9,0)</f>
        <v>15.218400000000001</v>
      </c>
      <c r="E18" s="61">
        <f t="shared" si="0"/>
        <v>10</v>
      </c>
      <c r="F18" s="60">
        <f>VLOOKUP($A18,'Return Data'!$B$7:$R$2292,10,0)</f>
        <v>7.2361000000000004</v>
      </c>
      <c r="G18" s="61">
        <f t="shared" si="1"/>
        <v>12</v>
      </c>
      <c r="H18" s="60">
        <f>VLOOKUP($A18,'Return Data'!$B$7:$R$2292,11,0)</f>
        <v>7.6288</v>
      </c>
      <c r="I18" s="61">
        <f t="shared" si="2"/>
        <v>7</v>
      </c>
      <c r="J18" s="60">
        <f>VLOOKUP($A18,'Return Data'!$B$7:$R$2292,12,0)</f>
        <v>8.2885000000000009</v>
      </c>
      <c r="K18" s="61">
        <f t="shared" si="3"/>
        <v>6</v>
      </c>
      <c r="L18" s="60">
        <f>VLOOKUP($A18,'Return Data'!$B$7:$R$2292,13,0)</f>
        <v>4.1813000000000002</v>
      </c>
      <c r="M18" s="61">
        <f t="shared" si="4"/>
        <v>17</v>
      </c>
      <c r="N18" s="60">
        <f>VLOOKUP($A18,'Return Data'!$B$7:$R$2292,17,0)</f>
        <v>4.0593000000000004</v>
      </c>
      <c r="O18" s="61">
        <f t="shared" si="5"/>
        <v>19</v>
      </c>
      <c r="P18" s="60">
        <f>VLOOKUP($A18,'Return Data'!$B$7:$R$2292,14,0)</f>
        <v>4.8108000000000004</v>
      </c>
      <c r="Q18" s="61">
        <f t="shared" si="6"/>
        <v>19</v>
      </c>
      <c r="R18" s="60">
        <f>VLOOKUP($A18,'Return Data'!$B$7:$R$2292,16,0)</f>
        <v>7.0860000000000003</v>
      </c>
      <c r="S18" s="62">
        <f t="shared" si="7"/>
        <v>18</v>
      </c>
    </row>
    <row r="19" spans="1:19" x14ac:dyDescent="0.3">
      <c r="A19" s="77" t="s">
        <v>964</v>
      </c>
      <c r="B19" s="59">
        <f>VLOOKUP($A19,'Return Data'!$B$7:$R$2292,3,0)</f>
        <v>45014</v>
      </c>
      <c r="C19" s="60">
        <f>VLOOKUP($A19,'Return Data'!$B$7:$R$2292,4,0)</f>
        <v>50.603900000000003</v>
      </c>
      <c r="D19" s="60">
        <f>VLOOKUP($A19,'Return Data'!$B$7:$R$2292,9,0)</f>
        <v>10.728400000000001</v>
      </c>
      <c r="E19" s="61">
        <f t="shared" si="0"/>
        <v>23</v>
      </c>
      <c r="F19" s="60">
        <f>VLOOKUP($A19,'Return Data'!$B$7:$R$2292,10,0)</f>
        <v>6.5095000000000001</v>
      </c>
      <c r="G19" s="61">
        <f t="shared" si="1"/>
        <v>19</v>
      </c>
      <c r="H19" s="60">
        <f>VLOOKUP($A19,'Return Data'!$B$7:$R$2292,11,0)</f>
        <v>7.2091000000000003</v>
      </c>
      <c r="I19" s="61">
        <f t="shared" si="2"/>
        <v>18</v>
      </c>
      <c r="J19" s="60">
        <f>VLOOKUP($A19,'Return Data'!$B$7:$R$2292,12,0)</f>
        <v>7.3334000000000001</v>
      </c>
      <c r="K19" s="61">
        <f t="shared" si="3"/>
        <v>16</v>
      </c>
      <c r="L19" s="60">
        <f>VLOOKUP($A19,'Return Data'!$B$7:$R$2292,13,0)</f>
        <v>4.3228999999999997</v>
      </c>
      <c r="M19" s="61">
        <f t="shared" si="4"/>
        <v>14</v>
      </c>
      <c r="N19" s="60">
        <f>VLOOKUP($A19,'Return Data'!$B$7:$R$2292,17,0)</f>
        <v>5.3047000000000004</v>
      </c>
      <c r="O19" s="61">
        <f t="shared" si="5"/>
        <v>8</v>
      </c>
      <c r="P19" s="60">
        <f>VLOOKUP($A19,'Return Data'!$B$7:$R$2292,14,0)</f>
        <v>6.4253</v>
      </c>
      <c r="Q19" s="61">
        <f t="shared" si="6"/>
        <v>7</v>
      </c>
      <c r="R19" s="60">
        <f>VLOOKUP($A19,'Return Data'!$B$7:$R$2292,16,0)</f>
        <v>8.1501000000000001</v>
      </c>
      <c r="S19" s="62">
        <f t="shared" si="7"/>
        <v>7</v>
      </c>
    </row>
    <row r="20" spans="1:19" x14ac:dyDescent="0.3">
      <c r="A20" s="102" t="s">
        <v>1965</v>
      </c>
      <c r="B20" s="59">
        <f>VLOOKUP($A20,'Return Data'!$B$7:$R$2292,3,0)</f>
        <v>45014</v>
      </c>
      <c r="C20" s="60">
        <f>VLOOKUP($A20,'Return Data'!$B$7:$R$2292,4,0)</f>
        <v>18.3809</v>
      </c>
      <c r="D20" s="60">
        <f>VLOOKUP($A20,'Return Data'!$B$7:$R$2292,9,0)</f>
        <v>12.9223</v>
      </c>
      <c r="E20" s="61">
        <f t="shared" si="0"/>
        <v>18</v>
      </c>
      <c r="F20" s="60">
        <f>VLOOKUP($A20,'Return Data'!$B$7:$R$2292,10,0)</f>
        <v>7.3296000000000001</v>
      </c>
      <c r="G20" s="61">
        <f t="shared" si="1"/>
        <v>11</v>
      </c>
      <c r="H20" s="60">
        <f>VLOOKUP($A20,'Return Data'!$B$7:$R$2292,11,0)</f>
        <v>7.7835999999999999</v>
      </c>
      <c r="I20" s="61">
        <f t="shared" si="2"/>
        <v>4</v>
      </c>
      <c r="J20" s="60">
        <f>VLOOKUP($A20,'Return Data'!$B$7:$R$2292,12,0)</f>
        <v>7.5305999999999997</v>
      </c>
      <c r="K20" s="61">
        <f t="shared" si="3"/>
        <v>13</v>
      </c>
      <c r="L20" s="60">
        <f>VLOOKUP($A20,'Return Data'!$B$7:$R$2292,13,0)</f>
        <v>4.4488000000000003</v>
      </c>
      <c r="M20" s="61">
        <f t="shared" si="4"/>
        <v>12</v>
      </c>
      <c r="N20" s="60">
        <f>VLOOKUP($A20,'Return Data'!$B$7:$R$2292,17,0)</f>
        <v>5.0308999999999999</v>
      </c>
      <c r="O20" s="61">
        <f t="shared" si="5"/>
        <v>10</v>
      </c>
      <c r="P20" s="60">
        <f>VLOOKUP($A20,'Return Data'!$B$7:$R$2292,14,0)</f>
        <v>6.1391999999999998</v>
      </c>
      <c r="Q20" s="61">
        <f t="shared" si="6"/>
        <v>11</v>
      </c>
      <c r="R20" s="60">
        <f>VLOOKUP($A20,'Return Data'!$B$7:$R$2292,16,0)</f>
        <v>7.7489999999999997</v>
      </c>
      <c r="S20" s="62">
        <f t="shared" si="7"/>
        <v>15</v>
      </c>
    </row>
    <row r="21" spans="1:19" x14ac:dyDescent="0.3">
      <c r="A21" s="102" t="s">
        <v>1968</v>
      </c>
      <c r="B21" s="59">
        <f>VLOOKUP($A21,'Return Data'!$B$7:$R$2292,3,0)</f>
        <v>45014</v>
      </c>
      <c r="C21" s="60">
        <f>VLOOKUP($A21,'Return Data'!$B$7:$R$2292,4,0)</f>
        <v>39.202599999999997</v>
      </c>
      <c r="D21" s="60">
        <f>VLOOKUP($A21,'Return Data'!$B$7:$R$2292,9,0)</f>
        <v>17.4636</v>
      </c>
      <c r="E21" s="61">
        <f t="shared" si="0"/>
        <v>4</v>
      </c>
      <c r="F21" s="60">
        <f>VLOOKUP($A21,'Return Data'!$B$7:$R$2292,10,0)</f>
        <v>7.4172000000000002</v>
      </c>
      <c r="G21" s="61">
        <f t="shared" si="1"/>
        <v>9</v>
      </c>
      <c r="H21" s="60">
        <f>VLOOKUP($A21,'Return Data'!$B$7:$R$2292,11,0)</f>
        <v>7.5087000000000002</v>
      </c>
      <c r="I21" s="61">
        <f t="shared" si="2"/>
        <v>11</v>
      </c>
      <c r="J21" s="60">
        <f>VLOOKUP($A21,'Return Data'!$B$7:$R$2292,12,0)</f>
        <v>6.8409000000000004</v>
      </c>
      <c r="K21" s="61">
        <f t="shared" si="3"/>
        <v>20</v>
      </c>
      <c r="L21" s="60">
        <f>VLOOKUP($A21,'Return Data'!$B$7:$R$2292,13,0)</f>
        <v>3.1251000000000002</v>
      </c>
      <c r="M21" s="61">
        <f t="shared" si="4"/>
        <v>22</v>
      </c>
      <c r="N21" s="60">
        <f>VLOOKUP($A21,'Return Data'!$B$7:$R$2292,17,0)</f>
        <v>3.5851999999999999</v>
      </c>
      <c r="O21" s="61">
        <f t="shared" si="5"/>
        <v>22</v>
      </c>
      <c r="P21" s="60">
        <f>VLOOKUP($A21,'Return Data'!$B$7:$R$2292,14,0)</f>
        <v>4.1967999999999996</v>
      </c>
      <c r="Q21" s="61">
        <f t="shared" si="6"/>
        <v>25</v>
      </c>
      <c r="R21" s="60">
        <f>VLOOKUP($A21,'Return Data'!$B$7:$R$2292,16,0)</f>
        <v>6.7819000000000003</v>
      </c>
      <c r="S21" s="62">
        <f t="shared" si="7"/>
        <v>23</v>
      </c>
    </row>
    <row r="22" spans="1:19" x14ac:dyDescent="0.3">
      <c r="A22" s="77" t="s">
        <v>1000</v>
      </c>
      <c r="B22" s="59">
        <f>VLOOKUP($A22,'Return Data'!$B$7:$R$2292,3,0)</f>
        <v>45014</v>
      </c>
      <c r="C22" s="60">
        <f>VLOOKUP($A22,'Return Data'!$B$7:$R$2292,4,0)</f>
        <v>35.020000000000003</v>
      </c>
      <c r="D22" s="60">
        <f>VLOOKUP($A22,'Return Data'!$B$7:$R$2292,9,0)</f>
        <v>12.141500000000001</v>
      </c>
      <c r="E22" s="61">
        <f t="shared" si="0"/>
        <v>20</v>
      </c>
      <c r="F22" s="60">
        <f>VLOOKUP($A22,'Return Data'!$B$7:$R$2292,10,0)</f>
        <v>6.4661999999999997</v>
      </c>
      <c r="G22" s="61">
        <f t="shared" si="1"/>
        <v>21</v>
      </c>
      <c r="H22" s="60">
        <f>VLOOKUP($A22,'Return Data'!$B$7:$R$2292,11,0)</f>
        <v>7.0773999999999999</v>
      </c>
      <c r="I22" s="61">
        <f t="shared" si="2"/>
        <v>19</v>
      </c>
      <c r="J22" s="60">
        <f>VLOOKUP($A22,'Return Data'!$B$7:$R$2292,12,0)</f>
        <v>8.2777999999999992</v>
      </c>
      <c r="K22" s="61">
        <f t="shared" si="3"/>
        <v>7</v>
      </c>
      <c r="L22" s="60">
        <f>VLOOKUP($A22,'Return Data'!$B$7:$R$2292,13,0)</f>
        <v>5.375</v>
      </c>
      <c r="M22" s="61">
        <f t="shared" si="4"/>
        <v>6</v>
      </c>
      <c r="N22" s="60">
        <f>VLOOKUP($A22,'Return Data'!$B$7:$R$2292,17,0)</f>
        <v>4.6308999999999996</v>
      </c>
      <c r="O22" s="61">
        <f t="shared" si="5"/>
        <v>15</v>
      </c>
      <c r="P22" s="60">
        <f>VLOOKUP($A22,'Return Data'!$B$7:$R$2292,14,0)</f>
        <v>5.9889000000000001</v>
      </c>
      <c r="Q22" s="61">
        <f t="shared" si="6"/>
        <v>12</v>
      </c>
      <c r="R22" s="60">
        <f>VLOOKUP($A22,'Return Data'!$B$7:$R$2292,16,0)</f>
        <v>8.0520999999999994</v>
      </c>
      <c r="S22" s="62">
        <f t="shared" si="7"/>
        <v>10</v>
      </c>
    </row>
    <row r="23" spans="1:19" x14ac:dyDescent="0.3">
      <c r="A23" s="77" t="s">
        <v>902</v>
      </c>
      <c r="B23" s="59">
        <f>VLOOKUP($A23,'Return Data'!$B$7:$R$2292,3,0)</f>
        <v>45014</v>
      </c>
      <c r="C23" s="60">
        <f>VLOOKUP($A23,'Return Data'!$B$7:$R$2292,4,0)</f>
        <v>80.575199999999995</v>
      </c>
      <c r="D23" s="60">
        <f>VLOOKUP($A23,'Return Data'!$B$7:$R$2292,9,0)</f>
        <v>18.1464</v>
      </c>
      <c r="E23" s="61">
        <f t="shared" si="0"/>
        <v>2</v>
      </c>
      <c r="F23" s="60">
        <f>VLOOKUP($A23,'Return Data'!$B$7:$R$2292,10,0)</f>
        <v>7.5364000000000004</v>
      </c>
      <c r="G23" s="61">
        <f t="shared" si="1"/>
        <v>6</v>
      </c>
      <c r="H23" s="60">
        <f>VLOOKUP($A23,'Return Data'!$B$7:$R$2292,11,0)</f>
        <v>7.2313999999999998</v>
      </c>
      <c r="I23" s="61">
        <f t="shared" si="2"/>
        <v>17</v>
      </c>
      <c r="J23" s="60">
        <f>VLOOKUP($A23,'Return Data'!$B$7:$R$2292,12,0)</f>
        <v>8.7005999999999997</v>
      </c>
      <c r="K23" s="61">
        <f t="shared" si="3"/>
        <v>4</v>
      </c>
      <c r="L23" s="60">
        <f>VLOOKUP($A23,'Return Data'!$B$7:$R$2292,13,0)</f>
        <v>4.2451999999999996</v>
      </c>
      <c r="M23" s="61">
        <f t="shared" si="4"/>
        <v>16</v>
      </c>
      <c r="N23" s="60">
        <f>VLOOKUP($A23,'Return Data'!$B$7:$R$2292,17,0)</f>
        <v>3.2706</v>
      </c>
      <c r="O23" s="61">
        <f t="shared" si="5"/>
        <v>26</v>
      </c>
      <c r="P23" s="60">
        <f>VLOOKUP($A23,'Return Data'!$B$7:$R$2292,14,0)</f>
        <v>4.0256999999999996</v>
      </c>
      <c r="Q23" s="61">
        <f t="shared" si="6"/>
        <v>27</v>
      </c>
      <c r="R23" s="60">
        <f>VLOOKUP($A23,'Return Data'!$B$7:$R$2292,16,0)</f>
        <v>8.0576000000000008</v>
      </c>
      <c r="S23" s="62">
        <f t="shared" si="7"/>
        <v>9</v>
      </c>
    </row>
    <row r="24" spans="1:19" x14ac:dyDescent="0.3">
      <c r="A24" s="77" t="s">
        <v>966</v>
      </c>
      <c r="B24" s="59">
        <f>VLOOKUP($A24,'Return Data'!$B$7:$R$2292,3,0)</f>
        <v>45014</v>
      </c>
      <c r="C24" s="60">
        <f>VLOOKUP($A24,'Return Data'!$B$7:$R$2292,4,0)</f>
        <v>40.609299999999998</v>
      </c>
      <c r="D24" s="60">
        <f>VLOOKUP($A24,'Return Data'!$B$7:$R$2292,9,0)</f>
        <v>10.0313</v>
      </c>
      <c r="E24" s="61">
        <f t="shared" si="0"/>
        <v>26</v>
      </c>
      <c r="F24" s="60">
        <f>VLOOKUP($A24,'Return Data'!$B$7:$R$2292,10,0)</f>
        <v>6.7693000000000003</v>
      </c>
      <c r="G24" s="61">
        <f t="shared" si="1"/>
        <v>18</v>
      </c>
      <c r="H24" s="60">
        <f>VLOOKUP($A24,'Return Data'!$B$7:$R$2292,11,0)</f>
        <v>7.2573999999999996</v>
      </c>
      <c r="I24" s="61">
        <f t="shared" si="2"/>
        <v>16</v>
      </c>
      <c r="J24" s="60">
        <f>VLOOKUP($A24,'Return Data'!$B$7:$R$2292,12,0)</f>
        <v>7.7352999999999996</v>
      </c>
      <c r="K24" s="61">
        <f t="shared" si="3"/>
        <v>9</v>
      </c>
      <c r="L24" s="60">
        <f>VLOOKUP($A24,'Return Data'!$B$7:$R$2292,13,0)</f>
        <v>5.7153999999999998</v>
      </c>
      <c r="M24" s="61">
        <f t="shared" si="4"/>
        <v>4</v>
      </c>
      <c r="N24" s="60">
        <f>VLOOKUP($A24,'Return Data'!$B$7:$R$2292,17,0)</f>
        <v>5.8944000000000001</v>
      </c>
      <c r="O24" s="61">
        <f t="shared" si="5"/>
        <v>4</v>
      </c>
      <c r="P24" s="60">
        <f>VLOOKUP($A24,'Return Data'!$B$7:$R$2292,14,0)</f>
        <v>6.9995000000000003</v>
      </c>
      <c r="Q24" s="61">
        <f t="shared" si="6"/>
        <v>4</v>
      </c>
      <c r="R24" s="60">
        <f>VLOOKUP($A24,'Return Data'!$B$7:$R$2292,16,0)</f>
        <v>8.5078999999999994</v>
      </c>
      <c r="S24" s="62">
        <f t="shared" si="7"/>
        <v>5</v>
      </c>
    </row>
    <row r="25" spans="1:19" x14ac:dyDescent="0.3">
      <c r="A25" s="77" t="s">
        <v>1871</v>
      </c>
      <c r="B25" s="59">
        <f>VLOOKUP($A25,'Return Data'!$B$7:$R$2292,3,0)</f>
        <v>45014</v>
      </c>
      <c r="C25" s="60">
        <f>VLOOKUP($A25,'Return Data'!$B$7:$R$2292,4,0)</f>
        <v>57.625900000000001</v>
      </c>
      <c r="D25" s="60">
        <f>VLOOKUP($A25,'Return Data'!$B$7:$R$2292,9,0)</f>
        <v>17.3081</v>
      </c>
      <c r="E25" s="61">
        <f t="shared" si="0"/>
        <v>6</v>
      </c>
      <c r="F25" s="60">
        <f>VLOOKUP($A25,'Return Data'!$B$7:$R$2292,10,0)</f>
        <v>7.0921000000000003</v>
      </c>
      <c r="G25" s="61">
        <f t="shared" si="1"/>
        <v>14</v>
      </c>
      <c r="H25" s="60">
        <f>VLOOKUP($A25,'Return Data'!$B$7:$R$2292,11,0)</f>
        <v>7.4256000000000002</v>
      </c>
      <c r="I25" s="61">
        <f t="shared" si="2"/>
        <v>15</v>
      </c>
      <c r="J25" s="60">
        <f>VLOOKUP($A25,'Return Data'!$B$7:$R$2292,12,0)</f>
        <v>6.8387000000000002</v>
      </c>
      <c r="K25" s="61">
        <f t="shared" si="3"/>
        <v>21</v>
      </c>
      <c r="L25" s="60">
        <f>VLOOKUP($A25,'Return Data'!$B$7:$R$2292,13,0)</f>
        <v>3.0017999999999998</v>
      </c>
      <c r="M25" s="61">
        <f t="shared" si="4"/>
        <v>23</v>
      </c>
      <c r="N25" s="60">
        <f>VLOOKUP($A25,'Return Data'!$B$7:$R$2292,17,0)</f>
        <v>3.4695999999999998</v>
      </c>
      <c r="O25" s="61">
        <f t="shared" si="5"/>
        <v>24</v>
      </c>
      <c r="P25" s="60">
        <f>VLOOKUP($A25,'Return Data'!$B$7:$R$2292,14,0)</f>
        <v>4.5490000000000004</v>
      </c>
      <c r="Q25" s="61">
        <f t="shared" si="6"/>
        <v>22</v>
      </c>
      <c r="R25" s="60">
        <f>VLOOKUP($A25,'Return Data'!$B$7:$R$2292,16,0)</f>
        <v>5.2279</v>
      </c>
      <c r="S25" s="62">
        <f t="shared" si="7"/>
        <v>26</v>
      </c>
    </row>
    <row r="26" spans="1:19" x14ac:dyDescent="0.3">
      <c r="A26" s="77" t="s">
        <v>1001</v>
      </c>
      <c r="B26" s="59">
        <f>VLOOKUP($A26,'Return Data'!$B$7:$R$2292,3,0)</f>
        <v>45014</v>
      </c>
      <c r="C26" s="60">
        <f>VLOOKUP($A26,'Return Data'!$B$7:$R$2292,4,0)</f>
        <v>71.108099999999993</v>
      </c>
      <c r="D26" s="60">
        <f>VLOOKUP($A26,'Return Data'!$B$7:$R$2292,9,0)</f>
        <v>16.412199999999999</v>
      </c>
      <c r="E26" s="61">
        <f t="shared" si="0"/>
        <v>7</v>
      </c>
      <c r="F26" s="60">
        <f>VLOOKUP($A26,'Return Data'!$B$7:$R$2292,10,0)</f>
        <v>7.4199000000000002</v>
      </c>
      <c r="G26" s="61">
        <f t="shared" si="1"/>
        <v>8</v>
      </c>
      <c r="H26" s="60">
        <f>VLOOKUP($A26,'Return Data'!$B$7:$R$2292,11,0)</f>
        <v>7.5270999999999999</v>
      </c>
      <c r="I26" s="61">
        <f t="shared" si="2"/>
        <v>10</v>
      </c>
      <c r="J26" s="60">
        <f>VLOOKUP($A26,'Return Data'!$B$7:$R$2292,12,0)</f>
        <v>8.5069999999999997</v>
      </c>
      <c r="K26" s="61">
        <f t="shared" si="3"/>
        <v>5</v>
      </c>
      <c r="L26" s="60">
        <f>VLOOKUP($A26,'Return Data'!$B$7:$R$2292,13,0)</f>
        <v>4.4653</v>
      </c>
      <c r="M26" s="61">
        <f t="shared" si="4"/>
        <v>11</v>
      </c>
      <c r="N26" s="60">
        <f>VLOOKUP($A26,'Return Data'!$B$7:$R$2292,17,0)</f>
        <v>4.8398000000000003</v>
      </c>
      <c r="O26" s="61">
        <f t="shared" si="5"/>
        <v>13</v>
      </c>
      <c r="P26" s="60">
        <f>VLOOKUP($A26,'Return Data'!$B$7:$R$2292,14,0)</f>
        <v>5.9842000000000004</v>
      </c>
      <c r="Q26" s="61">
        <f t="shared" si="6"/>
        <v>13</v>
      </c>
      <c r="R26" s="60">
        <f>VLOOKUP($A26,'Return Data'!$B$7:$R$2292,16,0)</f>
        <v>7.6821999999999999</v>
      </c>
      <c r="S26" s="62">
        <f t="shared" si="7"/>
        <v>16</v>
      </c>
    </row>
    <row r="27" spans="1:19" x14ac:dyDescent="0.3">
      <c r="A27" s="77" t="s">
        <v>970</v>
      </c>
      <c r="B27" s="59">
        <f>VLOOKUP($A27,'Return Data'!$B$7:$R$2292,3,0)</f>
        <v>45014</v>
      </c>
      <c r="C27" s="60">
        <f>VLOOKUP($A27,'Return Data'!$B$7:$R$2292,4,0)</f>
        <v>20.569700000000001</v>
      </c>
      <c r="D27" s="60">
        <f>VLOOKUP($A27,'Return Data'!$B$7:$R$2292,9,0)</f>
        <v>11.540900000000001</v>
      </c>
      <c r="E27" s="61">
        <f t="shared" si="0"/>
        <v>21</v>
      </c>
      <c r="F27" s="60">
        <f>VLOOKUP($A27,'Return Data'!$B$7:$R$2292,10,0)</f>
        <v>4.8120000000000003</v>
      </c>
      <c r="G27" s="61">
        <f t="shared" si="1"/>
        <v>26</v>
      </c>
      <c r="H27" s="60">
        <f>VLOOKUP($A27,'Return Data'!$B$7:$R$2292,11,0)</f>
        <v>5.9778000000000002</v>
      </c>
      <c r="I27" s="61">
        <f t="shared" si="2"/>
        <v>26</v>
      </c>
      <c r="J27" s="60">
        <f>VLOOKUP($A27,'Return Data'!$B$7:$R$2292,12,0)</f>
        <v>6.7229000000000001</v>
      </c>
      <c r="K27" s="61">
        <f t="shared" si="3"/>
        <v>23</v>
      </c>
      <c r="L27" s="60">
        <f>VLOOKUP($A27,'Return Data'!$B$7:$R$2292,13,0)</f>
        <v>4.1024000000000003</v>
      </c>
      <c r="M27" s="61">
        <f t="shared" si="4"/>
        <v>18</v>
      </c>
      <c r="N27" s="60">
        <f>VLOOKUP($A27,'Return Data'!$B$7:$R$2292,17,0)</f>
        <v>5.5773000000000001</v>
      </c>
      <c r="O27" s="61">
        <f t="shared" si="5"/>
        <v>7</v>
      </c>
      <c r="P27" s="60">
        <f>VLOOKUP($A27,'Return Data'!$B$7:$R$2292,14,0)</f>
        <v>6.3156999999999996</v>
      </c>
      <c r="Q27" s="61">
        <f t="shared" si="6"/>
        <v>8</v>
      </c>
      <c r="R27" s="60">
        <f>VLOOKUP($A27,'Return Data'!$B$7:$R$2292,16,0)</f>
        <v>8.3171999999999997</v>
      </c>
      <c r="S27" s="62">
        <f t="shared" si="7"/>
        <v>6</v>
      </c>
    </row>
    <row r="28" spans="1:19" x14ac:dyDescent="0.3">
      <c r="A28" s="77" t="s">
        <v>1003</v>
      </c>
      <c r="B28" s="59">
        <f>VLOOKUP($A28,'Return Data'!$B$7:$R$2292,3,0)</f>
        <v>45014</v>
      </c>
      <c r="C28" s="60">
        <f>VLOOKUP($A28,'Return Data'!$B$7:$R$2292,4,0)</f>
        <v>63.695300000000003</v>
      </c>
      <c r="D28" s="60">
        <f>VLOOKUP($A28,'Return Data'!$B$7:$R$2292,9,0)</f>
        <v>13.581799999999999</v>
      </c>
      <c r="E28" s="61">
        <f t="shared" si="0"/>
        <v>16</v>
      </c>
      <c r="F28" s="60">
        <f>VLOOKUP($A28,'Return Data'!$B$7:$R$2292,10,0)</f>
        <v>5.7510000000000003</v>
      </c>
      <c r="G28" s="61">
        <f t="shared" si="1"/>
        <v>24</v>
      </c>
      <c r="H28" s="60">
        <f>VLOOKUP($A28,'Return Data'!$B$7:$R$2292,11,0)</f>
        <v>6.5716000000000001</v>
      </c>
      <c r="I28" s="61">
        <f t="shared" si="2"/>
        <v>25</v>
      </c>
      <c r="J28" s="60">
        <f>VLOOKUP($A28,'Return Data'!$B$7:$R$2292,12,0)</f>
        <v>7.7259000000000002</v>
      </c>
      <c r="K28" s="61">
        <f t="shared" si="3"/>
        <v>10</v>
      </c>
      <c r="L28" s="60">
        <f>VLOOKUP($A28,'Return Data'!$B$7:$R$2292,13,0)</f>
        <v>4.6318999999999999</v>
      </c>
      <c r="M28" s="61">
        <f t="shared" si="4"/>
        <v>10</v>
      </c>
      <c r="N28" s="60">
        <f>VLOOKUP($A28,'Return Data'!$B$7:$R$2292,17,0)</f>
        <v>3.5463</v>
      </c>
      <c r="O28" s="61">
        <f t="shared" si="5"/>
        <v>23</v>
      </c>
      <c r="P28" s="60">
        <f>VLOOKUP($A28,'Return Data'!$B$7:$R$2292,14,0)</f>
        <v>4.3163</v>
      </c>
      <c r="Q28" s="61">
        <f t="shared" si="6"/>
        <v>24</v>
      </c>
      <c r="R28" s="60">
        <f>VLOOKUP($A28,'Return Data'!$B$7:$R$2292,16,0)</f>
        <v>6.8695000000000004</v>
      </c>
      <c r="S28" s="62">
        <f t="shared" si="7"/>
        <v>20</v>
      </c>
    </row>
    <row r="29" spans="1:19" x14ac:dyDescent="0.3">
      <c r="A29" s="77" t="s">
        <v>1005</v>
      </c>
      <c r="B29" s="59">
        <f>VLOOKUP($A29,'Return Data'!$B$7:$R$2292,3,0)</f>
        <v>45014</v>
      </c>
      <c r="C29" s="60">
        <f>VLOOKUP($A29,'Return Data'!$B$7:$R$2292,4,0)</f>
        <v>83.223100000000002</v>
      </c>
      <c r="D29" s="60">
        <f>VLOOKUP($A29,'Return Data'!$B$7:$R$2292,9,0)</f>
        <v>17.425799999999999</v>
      </c>
      <c r="E29" s="61">
        <f t="shared" si="0"/>
        <v>5</v>
      </c>
      <c r="F29" s="60">
        <f>VLOOKUP($A29,'Return Data'!$B$7:$R$2292,10,0)</f>
        <v>7.6456</v>
      </c>
      <c r="G29" s="61">
        <f t="shared" si="1"/>
        <v>4</v>
      </c>
      <c r="H29" s="60">
        <f>VLOOKUP($A29,'Return Data'!$B$7:$R$2292,11,0)</f>
        <v>8.4193999999999996</v>
      </c>
      <c r="I29" s="61">
        <f t="shared" si="2"/>
        <v>2</v>
      </c>
      <c r="J29" s="60">
        <f>VLOOKUP($A29,'Return Data'!$B$7:$R$2292,12,0)</f>
        <v>9.8666</v>
      </c>
      <c r="K29" s="61">
        <f t="shared" si="3"/>
        <v>3</v>
      </c>
      <c r="L29" s="60">
        <f>VLOOKUP($A29,'Return Data'!$B$7:$R$2292,13,0)</f>
        <v>6.2903000000000002</v>
      </c>
      <c r="M29" s="61">
        <f t="shared" si="4"/>
        <v>3</v>
      </c>
      <c r="N29" s="60">
        <f>VLOOKUP($A29,'Return Data'!$B$7:$R$2292,17,0)</f>
        <v>4.9858000000000002</v>
      </c>
      <c r="O29" s="61">
        <f t="shared" si="5"/>
        <v>11</v>
      </c>
      <c r="P29" s="60">
        <f>VLOOKUP($A29,'Return Data'!$B$7:$R$2292,14,0)</f>
        <v>5.5225</v>
      </c>
      <c r="Q29" s="61">
        <f t="shared" si="6"/>
        <v>14</v>
      </c>
      <c r="R29" s="60">
        <f>VLOOKUP($A29,'Return Data'!$B$7:$R$2292,16,0)</f>
        <v>7.9862000000000002</v>
      </c>
      <c r="S29" s="62">
        <f t="shared" si="7"/>
        <v>11</v>
      </c>
    </row>
    <row r="30" spans="1:19" x14ac:dyDescent="0.3">
      <c r="A30" s="109" t="s">
        <v>904</v>
      </c>
      <c r="B30" s="59">
        <f>VLOOKUP($A30,'Return Data'!$B$7:$R$2292,3,0)</f>
        <v>45014</v>
      </c>
      <c r="C30" s="60">
        <f>VLOOKUP($A30,'Return Data'!$B$7:$R$2292,4,0)</f>
        <v>14.9788</v>
      </c>
      <c r="D30" s="60">
        <f>VLOOKUP($A30,'Return Data'!$B$7:$R$2292,9,0)</f>
        <v>14.2766</v>
      </c>
      <c r="E30" s="61">
        <f t="shared" si="0"/>
        <v>14</v>
      </c>
      <c r="F30" s="60">
        <f>VLOOKUP($A30,'Return Data'!$B$7:$R$2292,10,0)</f>
        <v>9.1502999999999997</v>
      </c>
      <c r="G30" s="61">
        <f t="shared" si="1"/>
        <v>1</v>
      </c>
      <c r="H30" s="60">
        <f>VLOOKUP($A30,'Return Data'!$B$7:$R$2292,11,0)</f>
        <v>9.7896999999999998</v>
      </c>
      <c r="I30" s="61">
        <f t="shared" si="2"/>
        <v>1</v>
      </c>
      <c r="J30" s="60">
        <f>VLOOKUP($A30,'Return Data'!$B$7:$R$2292,12,0)</f>
        <v>11.5312</v>
      </c>
      <c r="K30" s="61">
        <f t="shared" si="3"/>
        <v>2</v>
      </c>
      <c r="L30" s="60">
        <f>VLOOKUP($A30,'Return Data'!$B$7:$R$2292,13,0)</f>
        <v>5.4584999999999999</v>
      </c>
      <c r="M30" s="61">
        <f t="shared" si="4"/>
        <v>5</v>
      </c>
      <c r="N30" s="60">
        <f>VLOOKUP($A30,'Return Data'!$B$7:$R$2292,17,0)</f>
        <v>3.8014999999999999</v>
      </c>
      <c r="O30" s="61">
        <f t="shared" si="5"/>
        <v>21</v>
      </c>
      <c r="P30" s="60">
        <f>VLOOKUP($A30,'Return Data'!$B$7:$R$2292,14,0)</f>
        <v>4.4968000000000004</v>
      </c>
      <c r="Q30" s="61">
        <f t="shared" si="6"/>
        <v>23</v>
      </c>
      <c r="R30" s="60">
        <f>VLOOKUP($A30,'Return Data'!$B$7:$R$2292,16,0)</f>
        <v>8.9147999999999996</v>
      </c>
      <c r="S30" s="62">
        <f t="shared" si="7"/>
        <v>3</v>
      </c>
    </row>
    <row r="31" spans="1:19" x14ac:dyDescent="0.3">
      <c r="A31" s="77" t="s">
        <v>972</v>
      </c>
      <c r="B31" s="59">
        <f>VLOOKUP($A31,'Return Data'!$B$7:$R$2292,3,0)</f>
        <v>45014</v>
      </c>
      <c r="C31" s="60">
        <f>VLOOKUP($A31,'Return Data'!$B$7:$R$2292,4,0)</f>
        <v>13.794</v>
      </c>
      <c r="D31" s="60">
        <f>VLOOKUP($A31,'Return Data'!$B$7:$R$2292,9,0)</f>
        <v>8.0256000000000007</v>
      </c>
      <c r="E31" s="61">
        <f t="shared" si="0"/>
        <v>27</v>
      </c>
      <c r="F31" s="60">
        <f>VLOOKUP($A31,'Return Data'!$B$7:$R$2292,10,0)</f>
        <v>4.6178999999999997</v>
      </c>
      <c r="G31" s="61">
        <f t="shared" si="1"/>
        <v>27</v>
      </c>
      <c r="H31" s="60">
        <f>VLOOKUP($A31,'Return Data'!$B$7:$R$2292,11,0)</f>
        <v>5.7869000000000002</v>
      </c>
      <c r="I31" s="61">
        <f t="shared" si="2"/>
        <v>27</v>
      </c>
      <c r="J31" s="60">
        <f>VLOOKUP($A31,'Return Data'!$B$7:$R$2292,12,0)</f>
        <v>5.3329000000000004</v>
      </c>
      <c r="K31" s="61">
        <f t="shared" si="3"/>
        <v>27</v>
      </c>
      <c r="L31" s="60">
        <f>VLOOKUP($A31,'Return Data'!$B$7:$R$2292,13,0)</f>
        <v>2.9348999999999998</v>
      </c>
      <c r="M31" s="61">
        <f t="shared" si="4"/>
        <v>25</v>
      </c>
      <c r="N31" s="60">
        <f>VLOOKUP($A31,'Return Data'!$B$7:$R$2292,17,0)</f>
        <v>10.4299</v>
      </c>
      <c r="O31" s="61">
        <f t="shared" si="5"/>
        <v>3</v>
      </c>
      <c r="P31" s="60">
        <f>VLOOKUP($A31,'Return Data'!$B$7:$R$2292,14,0)</f>
        <v>7.7412000000000001</v>
      </c>
      <c r="Q31" s="61">
        <f t="shared" si="6"/>
        <v>3</v>
      </c>
      <c r="R31" s="60">
        <f>VLOOKUP($A31,'Return Data'!$B$7:$R$2292,16,0)</f>
        <v>3.7393000000000001</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45014</v>
      </c>
      <c r="C33" s="60">
        <f>VLOOKUP($A33,'Return Data'!$B$7:$R$2292,4,0)</f>
        <v>63.180300000000003</v>
      </c>
      <c r="D33" s="60">
        <f>VLOOKUP($A33,'Return Data'!$B$7:$R$2292,9,0)</f>
        <v>16.2271</v>
      </c>
      <c r="E33" s="61">
        <f t="shared" si="0"/>
        <v>9</v>
      </c>
      <c r="F33" s="60">
        <f>VLOOKUP($A33,'Return Data'!$B$7:$R$2292,10,0)</f>
        <v>7.5293999999999999</v>
      </c>
      <c r="G33" s="61">
        <f t="shared" si="1"/>
        <v>7</v>
      </c>
      <c r="H33" s="60">
        <f>VLOOKUP($A33,'Return Data'!$B$7:$R$2292,11,0)</f>
        <v>7.7508999999999997</v>
      </c>
      <c r="I33" s="61">
        <f t="shared" si="2"/>
        <v>6</v>
      </c>
      <c r="J33" s="60">
        <f>VLOOKUP($A33,'Return Data'!$B$7:$R$2292,12,0)</f>
        <v>8.1472999999999995</v>
      </c>
      <c r="K33" s="61">
        <f t="shared" si="3"/>
        <v>8</v>
      </c>
      <c r="L33" s="60">
        <f>VLOOKUP($A33,'Return Data'!$B$7:$R$2292,13,0)</f>
        <v>5.1688999999999998</v>
      </c>
      <c r="M33" s="61">
        <f t="shared" si="4"/>
        <v>8</v>
      </c>
      <c r="N33" s="60">
        <f>VLOOKUP($A33,'Return Data'!$B$7:$R$2292,17,0)</f>
        <v>4.9321999999999999</v>
      </c>
      <c r="O33" s="61">
        <f t="shared" si="5"/>
        <v>12</v>
      </c>
      <c r="P33" s="60">
        <f>VLOOKUP($A33,'Return Data'!$B$7:$R$2292,14,0)</f>
        <v>6.2587999999999999</v>
      </c>
      <c r="Q33" s="61">
        <f t="shared" si="6"/>
        <v>9</v>
      </c>
      <c r="R33" s="60">
        <f>VLOOKUP($A33,'Return Data'!$B$7:$R$2292,16,0)</f>
        <v>8.1203000000000003</v>
      </c>
      <c r="S33" s="62">
        <f t="shared" si="7"/>
        <v>8</v>
      </c>
    </row>
    <row r="34" spans="1:19" x14ac:dyDescent="0.3">
      <c r="A34" s="77" t="s">
        <v>977</v>
      </c>
      <c r="B34" s="59">
        <f>VLOOKUP($A34,'Return Data'!$B$7:$R$2292,3,0)</f>
        <v>45014</v>
      </c>
      <c r="C34" s="60">
        <f>VLOOKUP($A34,'Return Data'!$B$7:$R$2292,4,0)</f>
        <v>45.855400000000003</v>
      </c>
      <c r="D34" s="60">
        <f>VLOOKUP($A34,'Return Data'!$B$7:$R$2292,9,0)</f>
        <v>12.185600000000001</v>
      </c>
      <c r="E34" s="61">
        <f t="shared" si="0"/>
        <v>19</v>
      </c>
      <c r="F34" s="60">
        <f>VLOOKUP($A34,'Return Data'!$B$7:$R$2292,10,0)</f>
        <v>7.0993000000000004</v>
      </c>
      <c r="G34" s="61">
        <f t="shared" si="1"/>
        <v>13</v>
      </c>
      <c r="H34" s="60">
        <f>VLOOKUP($A34,'Return Data'!$B$7:$R$2292,11,0)</f>
        <v>7.6093999999999999</v>
      </c>
      <c r="I34" s="61">
        <f t="shared" si="2"/>
        <v>8</v>
      </c>
      <c r="J34" s="60">
        <f>VLOOKUP($A34,'Return Data'!$B$7:$R$2292,12,0)</f>
        <v>7.4046000000000003</v>
      </c>
      <c r="K34" s="61">
        <f t="shared" si="3"/>
        <v>15</v>
      </c>
      <c r="L34" s="60">
        <f>VLOOKUP($A34,'Return Data'!$B$7:$R$2292,13,0)</f>
        <v>4.8590999999999998</v>
      </c>
      <c r="M34" s="61">
        <f t="shared" si="4"/>
        <v>9</v>
      </c>
      <c r="N34" s="60">
        <f>VLOOKUP($A34,'Return Data'!$B$7:$R$2292,17,0)</f>
        <v>5.1599000000000004</v>
      </c>
      <c r="O34" s="61">
        <f t="shared" si="5"/>
        <v>9</v>
      </c>
      <c r="P34" s="60">
        <f>VLOOKUP($A34,'Return Data'!$B$7:$R$2292,14,0)</f>
        <v>6.6413000000000002</v>
      </c>
      <c r="Q34" s="61">
        <f t="shared" si="6"/>
        <v>6</v>
      </c>
      <c r="R34" s="60">
        <f>VLOOKUP($A34,'Return Data'!$B$7:$R$2292,16,0)</f>
        <v>9.0858000000000008</v>
      </c>
      <c r="S34" s="62">
        <f t="shared" si="7"/>
        <v>2</v>
      </c>
    </row>
    <row r="35" spans="1:19" x14ac:dyDescent="0.3">
      <c r="A35" s="77" t="s">
        <v>980</v>
      </c>
      <c r="B35" s="59">
        <f>VLOOKUP($A35,'Return Data'!$B$7:$R$2292,3,0)</f>
        <v>45014</v>
      </c>
      <c r="C35" s="60">
        <f>VLOOKUP($A35,'Return Data'!$B$7:$R$2292,4,0)</f>
        <v>65.911500000000004</v>
      </c>
      <c r="D35" s="60">
        <f>VLOOKUP($A35,'Return Data'!$B$7:$R$2292,9,0)</f>
        <v>14.4846</v>
      </c>
      <c r="E35" s="61">
        <f t="shared" si="0"/>
        <v>12</v>
      </c>
      <c r="F35" s="60">
        <f>VLOOKUP($A35,'Return Data'!$B$7:$R$2292,10,0)</f>
        <v>6.4179000000000004</v>
      </c>
      <c r="G35" s="61">
        <f t="shared" si="1"/>
        <v>22</v>
      </c>
      <c r="H35" s="60">
        <f>VLOOKUP($A35,'Return Data'!$B$7:$R$2292,11,0)</f>
        <v>6.6543999999999999</v>
      </c>
      <c r="I35" s="61">
        <f t="shared" si="2"/>
        <v>24</v>
      </c>
      <c r="J35" s="60">
        <f>VLOOKUP($A35,'Return Data'!$B$7:$R$2292,12,0)</f>
        <v>6.2687999999999997</v>
      </c>
      <c r="K35" s="61">
        <f t="shared" si="3"/>
        <v>26</v>
      </c>
      <c r="L35" s="60">
        <f>VLOOKUP($A35,'Return Data'!$B$7:$R$2292,13,0)</f>
        <v>2.8288000000000002</v>
      </c>
      <c r="M35" s="61">
        <f t="shared" si="4"/>
        <v>26</v>
      </c>
      <c r="N35" s="60">
        <f>VLOOKUP($A35,'Return Data'!$B$7:$R$2292,17,0)</f>
        <v>3.2204999999999999</v>
      </c>
      <c r="O35" s="61">
        <f t="shared" si="5"/>
        <v>27</v>
      </c>
      <c r="P35" s="60">
        <f>VLOOKUP($A35,'Return Data'!$B$7:$R$2292,14,0)</f>
        <v>4.1746999999999996</v>
      </c>
      <c r="Q35" s="61">
        <f t="shared" si="6"/>
        <v>26</v>
      </c>
      <c r="R35" s="60">
        <f>VLOOKUP($A35,'Return Data'!$B$7:$R$2292,16,0)</f>
        <v>6.8818000000000001</v>
      </c>
      <c r="S35" s="62">
        <f t="shared" si="7"/>
        <v>19</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45014</v>
      </c>
      <c r="C37" s="60">
        <f>VLOOKUP($A37,'Return Data'!$B$7:$R$2292,4,0)</f>
        <v>66.906899999999993</v>
      </c>
      <c r="D37" s="60">
        <f>VLOOKUP($A37,'Return Data'!$B$7:$R$2292,9,0)</f>
        <v>14.2821</v>
      </c>
      <c r="E37" s="61">
        <f t="shared" si="0"/>
        <v>13</v>
      </c>
      <c r="F37" s="60">
        <f>VLOOKUP($A37,'Return Data'!$B$7:$R$2292,10,0)</f>
        <v>6.8562000000000003</v>
      </c>
      <c r="G37" s="61">
        <f t="shared" si="1"/>
        <v>17</v>
      </c>
      <c r="H37" s="60">
        <f>VLOOKUP($A37,'Return Data'!$B$7:$R$2292,11,0)</f>
        <v>7.0694999999999997</v>
      </c>
      <c r="I37" s="61">
        <f t="shared" si="2"/>
        <v>20</v>
      </c>
      <c r="J37" s="60">
        <f>VLOOKUP($A37,'Return Data'!$B$7:$R$2292,12,0)</f>
        <v>7.4757999999999996</v>
      </c>
      <c r="K37" s="61">
        <f t="shared" si="3"/>
        <v>14</v>
      </c>
      <c r="L37" s="60">
        <f>VLOOKUP($A37,'Return Data'!$B$7:$R$2292,13,0)</f>
        <v>12.352499999999999</v>
      </c>
      <c r="M37" s="61">
        <f t="shared" si="4"/>
        <v>2</v>
      </c>
      <c r="N37" s="60">
        <f>VLOOKUP($A37,'Return Data'!$B$7:$R$2292,17,0)</f>
        <v>11.1517</v>
      </c>
      <c r="O37" s="61">
        <f t="shared" si="5"/>
        <v>2</v>
      </c>
      <c r="P37" s="60">
        <f>VLOOKUP($A37,'Return Data'!$B$7:$R$2292,14,0)</f>
        <v>9.9609000000000005</v>
      </c>
      <c r="Q37" s="61">
        <f t="shared" si="6"/>
        <v>2</v>
      </c>
      <c r="R37" s="60">
        <f>VLOOKUP($A37,'Return Data'!$B$7:$R$2292,16,0)</f>
        <v>6.7847</v>
      </c>
      <c r="S37" s="62">
        <f t="shared" si="7"/>
        <v>22</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45014</v>
      </c>
      <c r="C39" s="60">
        <f>VLOOKUP($A39,'Return Data'!$B$7:$R$2292,4,0)</f>
        <v>16.382999999999999</v>
      </c>
      <c r="D39" s="60">
        <f>VLOOKUP($A39,'Return Data'!$B$7:$R$2292,9,0)</f>
        <v>11.168699999999999</v>
      </c>
      <c r="E39" s="61">
        <f t="shared" si="0"/>
        <v>22</v>
      </c>
      <c r="F39" s="60">
        <f>VLOOKUP($A39,'Return Data'!$B$7:$R$2292,10,0)</f>
        <v>6.2104999999999997</v>
      </c>
      <c r="G39" s="61">
        <f t="shared" si="1"/>
        <v>23</v>
      </c>
      <c r="H39" s="60">
        <f>VLOOKUP($A39,'Return Data'!$B$7:$R$2292,11,0)</f>
        <v>6.6577000000000002</v>
      </c>
      <c r="I39" s="61">
        <f t="shared" si="2"/>
        <v>23</v>
      </c>
      <c r="J39" s="60">
        <f>VLOOKUP($A39,'Return Data'!$B$7:$R$2292,12,0)</f>
        <v>6.5498000000000003</v>
      </c>
      <c r="K39" s="61">
        <f t="shared" si="3"/>
        <v>25</v>
      </c>
      <c r="L39" s="60">
        <f>VLOOKUP($A39,'Return Data'!$B$7:$R$2292,13,0)</f>
        <v>3.9155000000000002</v>
      </c>
      <c r="M39" s="61">
        <f t="shared" si="4"/>
        <v>20</v>
      </c>
      <c r="N39" s="60">
        <f>VLOOKUP($A39,'Return Data'!$B$7:$R$2292,17,0)</f>
        <v>5.8385999999999996</v>
      </c>
      <c r="O39" s="61">
        <f t="shared" si="5"/>
        <v>6</v>
      </c>
      <c r="P39" s="60">
        <f>VLOOKUP($A39,'Return Data'!$B$7:$R$2292,14,0)</f>
        <v>5.0479000000000003</v>
      </c>
      <c r="Q39" s="61">
        <f t="shared" si="6"/>
        <v>18</v>
      </c>
      <c r="R39" s="60">
        <f>VLOOKUP($A39,'Return Data'!$B$7:$R$2292,16,0)</f>
        <v>6.3651</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11.866121874999999</v>
      </c>
      <c r="E41" s="83"/>
      <c r="F41" s="84">
        <f>AVERAGE(F8:F39)</f>
        <v>5.8269718749999999</v>
      </c>
      <c r="G41" s="83"/>
      <c r="H41" s="84">
        <f>AVERAGE(H8:H39)</f>
        <v>6.2047531250000008</v>
      </c>
      <c r="I41" s="83"/>
      <c r="J41" s="84">
        <f>AVERAGE(J8:J39)</f>
        <v>7.0795624999999989</v>
      </c>
      <c r="K41" s="83"/>
      <c r="L41" s="84">
        <f>AVERAGE(L8:L39)</f>
        <v>4.3910437499999997</v>
      </c>
      <c r="M41" s="83"/>
      <c r="N41" s="84">
        <f>AVERAGE(N8:N39)</f>
        <v>4.5334562500000004</v>
      </c>
      <c r="O41" s="83"/>
      <c r="P41" s="84">
        <f>AVERAGE(P8:P39)</f>
        <v>5.0535281250000006</v>
      </c>
      <c r="Q41" s="83"/>
      <c r="R41" s="84">
        <f>AVERAGE(R8:R39)</f>
        <v>6.3314031249999987</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18.828900000000001</v>
      </c>
      <c r="E43" s="87"/>
      <c r="F43" s="88">
        <f>MAX(F8:F39)</f>
        <v>9.1502999999999997</v>
      </c>
      <c r="G43" s="87"/>
      <c r="H43" s="88">
        <f>MAX(H8:H39)</f>
        <v>9.7896999999999998</v>
      </c>
      <c r="I43" s="87"/>
      <c r="J43" s="88">
        <f>MAX(J8:J39)</f>
        <v>29.518699999999999</v>
      </c>
      <c r="K43" s="87"/>
      <c r="L43" s="88">
        <f>MAX(L8:L39)</f>
        <v>21.9818</v>
      </c>
      <c r="M43" s="87"/>
      <c r="N43" s="88">
        <f>MAX(N8:N39)</f>
        <v>15.901400000000001</v>
      </c>
      <c r="O43" s="87"/>
      <c r="P43" s="88">
        <f>MAX(P8:P39)</f>
        <v>14.1416</v>
      </c>
      <c r="Q43" s="87"/>
      <c r="R43" s="88">
        <f>MAX(R8:R39)</f>
        <v>9.5388999999999999</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45014</v>
      </c>
      <c r="C8" s="60">
        <f>VLOOKUP($A8,'Return Data'!$B$7:$R$2292,4,0)</f>
        <v>106.07940000000001</v>
      </c>
      <c r="D8" s="60">
        <f>VLOOKUP($A8,'Return Data'!$B$7:$R$2292,9,0)</f>
        <v>14.5974</v>
      </c>
      <c r="E8" s="61">
        <f t="shared" ref="E8:E39" si="0">RANK(D8,D$8:D$39,0)</f>
        <v>10</v>
      </c>
      <c r="F8" s="60">
        <f>VLOOKUP($A8,'Return Data'!$B$7:$R$2292,10,0)</f>
        <v>6.5545999999999998</v>
      </c>
      <c r="G8" s="61">
        <f t="shared" ref="G8:G39" si="1">RANK(F8,F$8:F$39,0)</f>
        <v>9</v>
      </c>
      <c r="H8" s="60">
        <f>VLOOKUP($A8,'Return Data'!$B$7:$R$2292,11,0)</f>
        <v>7.0156000000000001</v>
      </c>
      <c r="I8" s="61">
        <f t="shared" ref="I8:I39" si="2">RANK(H8,H$8:H$39,0)</f>
        <v>7</v>
      </c>
      <c r="J8" s="60">
        <f>VLOOKUP($A8,'Return Data'!$B$7:$R$2292,12,0)</f>
        <v>6.8354999999999997</v>
      </c>
      <c r="K8" s="61">
        <f t="shared" ref="K8:K39" si="3">RANK(J8,J$8:J$39,0)</f>
        <v>14</v>
      </c>
      <c r="L8" s="60">
        <f>VLOOKUP($A8,'Return Data'!$B$7:$R$2292,13,0)</f>
        <v>3.1682999999999999</v>
      </c>
      <c r="M8" s="61">
        <f t="shared" ref="M8:M39" si="4">RANK(L8,L$8:L$39,0)</f>
        <v>19</v>
      </c>
      <c r="N8" s="60">
        <f>VLOOKUP($A8,'Return Data'!$B$7:$R$2292,17,0)</f>
        <v>4.3415999999999997</v>
      </c>
      <c r="O8" s="61">
        <f t="shared" ref="O8:O39" si="5">RANK(N8,N$8:N$39,0)</f>
        <v>10</v>
      </c>
      <c r="P8" s="60">
        <f>VLOOKUP($A8,'Return Data'!$B$7:$R$2292,14,0)</f>
        <v>5.7374999999999998</v>
      </c>
      <c r="Q8" s="61">
        <f t="shared" ref="Q8:Q39" si="6">RANK(P8,P$8:P$39,0)</f>
        <v>7</v>
      </c>
      <c r="R8" s="60">
        <f>VLOOKUP($A8,'Return Data'!$B$7:$R$2292,16,0)</f>
        <v>8.9825999999999997</v>
      </c>
      <c r="S8" s="62">
        <f t="shared" ref="S8:S39" si="7">RANK(R8,R$8:R$39,0)</f>
        <v>1</v>
      </c>
    </row>
    <row r="9" spans="1:19" x14ac:dyDescent="0.3">
      <c r="A9" s="77" t="s">
        <v>952</v>
      </c>
      <c r="B9" s="59">
        <f>VLOOKUP($A9,'Return Data'!$B$7:$R$2292,3,0)</f>
        <v>45014</v>
      </c>
      <c r="C9" s="60">
        <f>VLOOKUP($A9,'Return Data'!$B$7:$R$2292,4,0)</f>
        <v>31.979199999999999</v>
      </c>
      <c r="D9" s="60">
        <f>VLOOKUP($A9,'Return Data'!$B$7:$R$2292,9,0)</f>
        <v>9.6969999999999992</v>
      </c>
      <c r="E9" s="61">
        <f t="shared" si="0"/>
        <v>25</v>
      </c>
      <c r="F9" s="60">
        <f>VLOOKUP($A9,'Return Data'!$B$7:$R$2292,10,0)</f>
        <v>6.3841000000000001</v>
      </c>
      <c r="G9" s="61">
        <f t="shared" si="1"/>
        <v>13</v>
      </c>
      <c r="H9" s="60">
        <f>VLOOKUP($A9,'Return Data'!$B$7:$R$2292,11,0)</f>
        <v>7.0518000000000001</v>
      </c>
      <c r="I9" s="61">
        <f t="shared" si="2"/>
        <v>6</v>
      </c>
      <c r="J9" s="60">
        <f>VLOOKUP($A9,'Return Data'!$B$7:$R$2292,12,0)</f>
        <v>28.674700000000001</v>
      </c>
      <c r="K9" s="61">
        <f t="shared" si="3"/>
        <v>1</v>
      </c>
      <c r="L9" s="60">
        <f>VLOOKUP($A9,'Return Data'!$B$7:$R$2292,13,0)</f>
        <v>21.136500000000002</v>
      </c>
      <c r="M9" s="61">
        <f t="shared" si="4"/>
        <v>1</v>
      </c>
      <c r="N9" s="60">
        <f>VLOOKUP($A9,'Return Data'!$B$7:$R$2292,17,0)</f>
        <v>15.1218</v>
      </c>
      <c r="O9" s="61">
        <f t="shared" si="5"/>
        <v>1</v>
      </c>
      <c r="P9" s="60">
        <f>VLOOKUP($A9,'Return Data'!$B$7:$R$2292,14,0)</f>
        <v>13.368600000000001</v>
      </c>
      <c r="Q9" s="61">
        <f t="shared" si="6"/>
        <v>1</v>
      </c>
      <c r="R9" s="60">
        <f>VLOOKUP($A9,'Return Data'!$B$7:$R$2292,16,0)</f>
        <v>8.6456999999999997</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45014</v>
      </c>
      <c r="C11" s="60">
        <f>VLOOKUP($A11,'Return Data'!$B$7:$R$2292,4,0)</f>
        <v>23.316299999999998</v>
      </c>
      <c r="D11" s="60">
        <f>VLOOKUP($A11,'Return Data'!$B$7:$R$2292,9,0)</f>
        <v>12.616199999999999</v>
      </c>
      <c r="E11" s="61">
        <f t="shared" si="0"/>
        <v>17</v>
      </c>
      <c r="F11" s="60">
        <f>VLOOKUP($A11,'Return Data'!$B$7:$R$2292,10,0)</f>
        <v>6.9024999999999999</v>
      </c>
      <c r="G11" s="61">
        <f t="shared" si="1"/>
        <v>5</v>
      </c>
      <c r="H11" s="60">
        <f>VLOOKUP($A11,'Return Data'!$B$7:$R$2292,11,0)</f>
        <v>6.7567000000000004</v>
      </c>
      <c r="I11" s="61">
        <f t="shared" si="2"/>
        <v>11</v>
      </c>
      <c r="J11" s="60">
        <f>VLOOKUP($A11,'Return Data'!$B$7:$R$2292,12,0)</f>
        <v>6.9097999999999997</v>
      </c>
      <c r="K11" s="61">
        <f t="shared" si="3"/>
        <v>12</v>
      </c>
      <c r="L11" s="60">
        <f>VLOOKUP($A11,'Return Data'!$B$7:$R$2292,13,0)</f>
        <v>4.5854999999999997</v>
      </c>
      <c r="M11" s="61">
        <f t="shared" si="4"/>
        <v>7</v>
      </c>
      <c r="N11" s="60">
        <f>VLOOKUP($A11,'Return Data'!$B$7:$R$2292,17,0)</f>
        <v>5.1306000000000003</v>
      </c>
      <c r="O11" s="61">
        <f t="shared" si="5"/>
        <v>6</v>
      </c>
      <c r="P11" s="60">
        <f>VLOOKUP($A11,'Return Data'!$B$7:$R$2292,14,0)</f>
        <v>6.0841000000000003</v>
      </c>
      <c r="Q11" s="61">
        <f t="shared" si="6"/>
        <v>6</v>
      </c>
      <c r="R11" s="60">
        <f>VLOOKUP($A11,'Return Data'!$B$7:$R$2292,16,0)</f>
        <v>7.9938000000000002</v>
      </c>
      <c r="S11" s="62">
        <f t="shared" si="7"/>
        <v>8</v>
      </c>
    </row>
    <row r="12" spans="1:19" x14ac:dyDescent="0.3">
      <c r="A12" s="77" t="s">
        <v>2061</v>
      </c>
      <c r="B12" s="59">
        <f>VLOOKUP($A12,'Return Data'!$B$7:$R$2292,3,0)</f>
        <v>45014</v>
      </c>
      <c r="C12" s="60">
        <f>VLOOKUP($A12,'Return Data'!$B$7:$R$2292,4,0)</f>
        <v>55.8078</v>
      </c>
      <c r="D12" s="60">
        <f>VLOOKUP($A12,'Return Data'!$B$7:$R$2292,9,0)</f>
        <v>18.153700000000001</v>
      </c>
      <c r="E12" s="61">
        <f t="shared" si="0"/>
        <v>1</v>
      </c>
      <c r="F12" s="60">
        <f>VLOOKUP($A12,'Return Data'!$B$7:$R$2292,10,0)</f>
        <v>6.9939</v>
      </c>
      <c r="G12" s="61">
        <f t="shared" si="1"/>
        <v>3</v>
      </c>
      <c r="H12" s="60">
        <f>VLOOKUP($A12,'Return Data'!$B$7:$R$2292,11,0)</f>
        <v>6.9137000000000004</v>
      </c>
      <c r="I12" s="61">
        <f t="shared" si="2"/>
        <v>9</v>
      </c>
      <c r="J12" s="60">
        <f>VLOOKUP($A12,'Return Data'!$B$7:$R$2292,12,0)</f>
        <v>6.1298000000000004</v>
      </c>
      <c r="K12" s="61">
        <f t="shared" si="3"/>
        <v>21</v>
      </c>
      <c r="L12" s="60">
        <f>VLOOKUP($A12,'Return Data'!$B$7:$R$2292,13,0)</f>
        <v>1.9177</v>
      </c>
      <c r="M12" s="61">
        <f t="shared" si="4"/>
        <v>26</v>
      </c>
      <c r="N12" s="60">
        <f>VLOOKUP($A12,'Return Data'!$B$7:$R$2292,17,0)</f>
        <v>2.7593999999999999</v>
      </c>
      <c r="O12" s="61">
        <f t="shared" si="5"/>
        <v>22</v>
      </c>
      <c r="P12" s="60">
        <f>VLOOKUP($A12,'Return Data'!$B$7:$R$2292,14,0)</f>
        <v>3.91</v>
      </c>
      <c r="Q12" s="61">
        <f t="shared" si="6"/>
        <v>21</v>
      </c>
      <c r="R12" s="60">
        <f>VLOOKUP($A12,'Return Data'!$B$7:$R$2292,16,0)</f>
        <v>7.8609999999999998</v>
      </c>
      <c r="S12" s="62">
        <f t="shared" si="7"/>
        <v>10</v>
      </c>
    </row>
    <row r="13" spans="1:19" x14ac:dyDescent="0.3">
      <c r="A13" s="77" t="s">
        <v>2059</v>
      </c>
      <c r="B13" s="59">
        <f>VLOOKUP($A13,'Return Data'!$B$7:$R$2292,3,0)</f>
        <v>45014</v>
      </c>
      <c r="C13" s="60">
        <f>VLOOKUP($A13,'Return Data'!$B$7:$R$2292,4,0)</f>
        <v>38.896500000000003</v>
      </c>
      <c r="D13" s="60">
        <f>VLOOKUP($A13,'Return Data'!$B$7:$R$2292,9,0)</f>
        <v>17.360099999999999</v>
      </c>
      <c r="E13" s="61">
        <f t="shared" si="0"/>
        <v>3</v>
      </c>
      <c r="F13" s="60">
        <f>VLOOKUP($A13,'Return Data'!$B$7:$R$2292,10,0)</f>
        <v>6.9863</v>
      </c>
      <c r="G13" s="61">
        <f t="shared" si="1"/>
        <v>4</v>
      </c>
      <c r="H13" s="60">
        <f>VLOOKUP($A13,'Return Data'!$B$7:$R$2292,11,0)</f>
        <v>7.2573999999999996</v>
      </c>
      <c r="I13" s="61">
        <f t="shared" si="2"/>
        <v>2</v>
      </c>
      <c r="J13" s="60">
        <f>VLOOKUP($A13,'Return Data'!$B$7:$R$2292,12,0)</f>
        <v>6.1585999999999999</v>
      </c>
      <c r="K13" s="61">
        <f t="shared" si="3"/>
        <v>20</v>
      </c>
      <c r="L13" s="60">
        <f>VLOOKUP($A13,'Return Data'!$B$7:$R$2292,13,0)</f>
        <v>2.2707000000000002</v>
      </c>
      <c r="M13" s="61">
        <f t="shared" si="4"/>
        <v>24</v>
      </c>
      <c r="N13" s="60">
        <f>VLOOKUP($A13,'Return Data'!$B$7:$R$2292,17,0)</f>
        <v>3.1762999999999999</v>
      </c>
      <c r="O13" s="61">
        <f t="shared" si="5"/>
        <v>20</v>
      </c>
      <c r="P13" s="60">
        <f>VLOOKUP($A13,'Return Data'!$B$7:$R$2292,14,0)</f>
        <v>4.4405999999999999</v>
      </c>
      <c r="Q13" s="61">
        <f t="shared" si="6"/>
        <v>15</v>
      </c>
      <c r="R13" s="60">
        <f>VLOOKUP($A13,'Return Data'!$B$7:$R$2292,16,0)</f>
        <v>7.1243999999999996</v>
      </c>
      <c r="S13" s="62">
        <f t="shared" si="7"/>
        <v>21</v>
      </c>
    </row>
    <row r="14" spans="1:19" x14ac:dyDescent="0.3">
      <c r="A14" s="77" t="s">
        <v>1870</v>
      </c>
      <c r="B14" s="59">
        <f>VLOOKUP($A14,'Return Data'!$B$7:$R$2292,3,0)</f>
        <v>45014</v>
      </c>
      <c r="C14" s="60">
        <f>VLOOKUP($A14,'Return Data'!$B$7:$R$2292,4,0)</f>
        <v>15.961600000000001</v>
      </c>
      <c r="D14" s="60">
        <f>VLOOKUP($A14,'Return Data'!$B$7:$R$2292,9,0)</f>
        <v>13.646000000000001</v>
      </c>
      <c r="E14" s="61">
        <f t="shared" si="0"/>
        <v>15</v>
      </c>
      <c r="F14" s="60">
        <f>VLOOKUP($A14,'Return Data'!$B$7:$R$2292,10,0)</f>
        <v>6.2172000000000001</v>
      </c>
      <c r="G14" s="61">
        <f t="shared" si="1"/>
        <v>15</v>
      </c>
      <c r="H14" s="60">
        <f>VLOOKUP($A14,'Return Data'!$B$7:$R$2292,11,0)</f>
        <v>6.7126000000000001</v>
      </c>
      <c r="I14" s="61">
        <f t="shared" si="2"/>
        <v>13</v>
      </c>
      <c r="J14" s="60">
        <f>VLOOKUP($A14,'Return Data'!$B$7:$R$2292,12,0)</f>
        <v>7.2946</v>
      </c>
      <c r="K14" s="61">
        <f t="shared" si="3"/>
        <v>7</v>
      </c>
      <c r="L14" s="60">
        <f>VLOOKUP($A14,'Return Data'!$B$7:$R$2292,13,0)</f>
        <v>3.9498000000000002</v>
      </c>
      <c r="M14" s="61">
        <f t="shared" si="4"/>
        <v>11</v>
      </c>
      <c r="N14" s="60">
        <f>VLOOKUP($A14,'Return Data'!$B$7:$R$2292,17,0)</f>
        <v>3.6665000000000001</v>
      </c>
      <c r="O14" s="61">
        <f t="shared" si="5"/>
        <v>17</v>
      </c>
      <c r="P14" s="60">
        <f>VLOOKUP($A14,'Return Data'!$B$7:$R$2292,14,0)</f>
        <v>4.1337000000000002</v>
      </c>
      <c r="Q14" s="61">
        <f t="shared" si="6"/>
        <v>19</v>
      </c>
      <c r="R14" s="60">
        <f>VLOOKUP($A14,'Return Data'!$B$7:$R$2292,16,0)</f>
        <v>5.2828999999999997</v>
      </c>
      <c r="S14" s="62">
        <f t="shared" si="7"/>
        <v>26</v>
      </c>
    </row>
    <row r="15" spans="1:19" x14ac:dyDescent="0.3">
      <c r="A15" s="77" t="s">
        <v>996</v>
      </c>
      <c r="B15" s="59">
        <f>VLOOKUP($A15,'Return Data'!$B$7:$R$2292,3,0)</f>
        <v>45014</v>
      </c>
      <c r="C15" s="60">
        <f>VLOOKUP($A15,'Return Data'!$B$7:$R$2292,4,0)</f>
        <v>47.784999999999997</v>
      </c>
      <c r="D15" s="60">
        <f>VLOOKUP($A15,'Return Data'!$B$7:$R$2292,9,0)</f>
        <v>15.135300000000001</v>
      </c>
      <c r="E15" s="61">
        <f t="shared" si="0"/>
        <v>9</v>
      </c>
      <c r="F15" s="60">
        <f>VLOOKUP($A15,'Return Data'!$B$7:$R$2292,10,0)</f>
        <v>6.2121000000000004</v>
      </c>
      <c r="G15" s="61">
        <f t="shared" si="1"/>
        <v>16</v>
      </c>
      <c r="H15" s="60">
        <f>VLOOKUP($A15,'Return Data'!$B$7:$R$2292,11,0)</f>
        <v>6.2662000000000004</v>
      </c>
      <c r="I15" s="61">
        <f t="shared" si="2"/>
        <v>21</v>
      </c>
      <c r="J15" s="60">
        <f>VLOOKUP($A15,'Return Data'!$B$7:$R$2292,12,0)</f>
        <v>5.9345999999999997</v>
      </c>
      <c r="K15" s="61">
        <f t="shared" si="3"/>
        <v>23</v>
      </c>
      <c r="L15" s="60">
        <f>VLOOKUP($A15,'Return Data'!$B$7:$R$2292,13,0)</f>
        <v>3.2058</v>
      </c>
      <c r="M15" s="61">
        <f t="shared" si="4"/>
        <v>18</v>
      </c>
      <c r="N15" s="60">
        <f>VLOOKUP($A15,'Return Data'!$B$7:$R$2292,17,0)</f>
        <v>2.9270999999999998</v>
      </c>
      <c r="O15" s="61">
        <f t="shared" si="5"/>
        <v>21</v>
      </c>
      <c r="P15" s="60">
        <f>VLOOKUP($A15,'Return Data'!$B$7:$R$2292,14,0)</f>
        <v>3.9992000000000001</v>
      </c>
      <c r="Q15" s="61">
        <f t="shared" si="6"/>
        <v>20</v>
      </c>
      <c r="R15" s="60">
        <f>VLOOKUP($A15,'Return Data'!$B$7:$R$2292,16,0)</f>
        <v>7.9137000000000004</v>
      </c>
      <c r="S15" s="62">
        <f t="shared" si="7"/>
        <v>9</v>
      </c>
    </row>
    <row r="16" spans="1:19" x14ac:dyDescent="0.3">
      <c r="A16" s="77" t="s">
        <v>958</v>
      </c>
      <c r="B16" s="59">
        <f>VLOOKUP($A16,'Return Data'!$B$7:$R$2292,3,0)</f>
        <v>45014</v>
      </c>
      <c r="C16" s="60">
        <f>VLOOKUP($A16,'Return Data'!$B$7:$R$2292,4,0)</f>
        <v>68.464299999999994</v>
      </c>
      <c r="D16" s="60">
        <f>VLOOKUP($A16,'Return Data'!$B$7:$R$2292,9,0)</f>
        <v>9.9930000000000003</v>
      </c>
      <c r="E16" s="61">
        <f t="shared" si="0"/>
        <v>24</v>
      </c>
      <c r="F16" s="60">
        <f>VLOOKUP($A16,'Return Data'!$B$7:$R$2292,10,0)</f>
        <v>5.2782</v>
      </c>
      <c r="G16" s="61">
        <f t="shared" si="1"/>
        <v>25</v>
      </c>
      <c r="H16" s="60">
        <f>VLOOKUP($A16,'Return Data'!$B$7:$R$2292,11,0)</f>
        <v>6.5072000000000001</v>
      </c>
      <c r="I16" s="61">
        <f t="shared" si="2"/>
        <v>17</v>
      </c>
      <c r="J16" s="60">
        <f>VLOOKUP($A16,'Return Data'!$B$7:$R$2292,12,0)</f>
        <v>6.2055999999999996</v>
      </c>
      <c r="K16" s="61">
        <f t="shared" si="3"/>
        <v>19</v>
      </c>
      <c r="L16" s="60">
        <f>VLOOKUP($A16,'Return Data'!$B$7:$R$2292,13,0)</f>
        <v>3.5825</v>
      </c>
      <c r="M16" s="61">
        <f t="shared" si="4"/>
        <v>14</v>
      </c>
      <c r="N16" s="60">
        <f>VLOOKUP($A16,'Return Data'!$B$7:$R$2292,17,0)</f>
        <v>3.8572000000000002</v>
      </c>
      <c r="O16" s="61">
        <f t="shared" si="5"/>
        <v>14</v>
      </c>
      <c r="P16" s="60">
        <f>VLOOKUP($A16,'Return Data'!$B$7:$R$2292,14,0)</f>
        <v>5.0335999999999999</v>
      </c>
      <c r="Q16" s="61">
        <f t="shared" si="6"/>
        <v>13</v>
      </c>
      <c r="R16" s="60">
        <f>VLOOKUP($A16,'Return Data'!$B$7:$R$2292,16,0)</f>
        <v>7.7005999999999997</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45014</v>
      </c>
      <c r="C18" s="60">
        <f>VLOOKUP($A18,'Return Data'!$B$7:$R$2292,4,0)</f>
        <v>48.960799999999999</v>
      </c>
      <c r="D18" s="60">
        <f>VLOOKUP($A18,'Return Data'!$B$7:$R$2292,9,0)</f>
        <v>13.6554</v>
      </c>
      <c r="E18" s="61">
        <f t="shared" si="0"/>
        <v>14</v>
      </c>
      <c r="F18" s="60">
        <f>VLOOKUP($A18,'Return Data'!$B$7:$R$2292,10,0)</f>
        <v>5.6566000000000001</v>
      </c>
      <c r="G18" s="61">
        <f t="shared" si="1"/>
        <v>21</v>
      </c>
      <c r="H18" s="60">
        <f>VLOOKUP($A18,'Return Data'!$B$7:$R$2292,11,0)</f>
        <v>6.0185000000000004</v>
      </c>
      <c r="I18" s="61">
        <f t="shared" si="2"/>
        <v>24</v>
      </c>
      <c r="J18" s="60">
        <f>VLOOKUP($A18,'Return Data'!$B$7:$R$2292,12,0)</f>
        <v>6.6440999999999999</v>
      </c>
      <c r="K18" s="61">
        <f t="shared" si="3"/>
        <v>16</v>
      </c>
      <c r="L18" s="60">
        <f>VLOOKUP($A18,'Return Data'!$B$7:$R$2292,13,0)</f>
        <v>2.581</v>
      </c>
      <c r="M18" s="61">
        <f t="shared" si="4"/>
        <v>21</v>
      </c>
      <c r="N18" s="60">
        <f>VLOOKUP($A18,'Return Data'!$B$7:$R$2292,17,0)</f>
        <v>2.6435</v>
      </c>
      <c r="O18" s="61">
        <f t="shared" si="5"/>
        <v>26</v>
      </c>
      <c r="P18" s="60">
        <f>VLOOKUP($A18,'Return Data'!$B$7:$R$2292,14,0)</f>
        <v>3.6396000000000002</v>
      </c>
      <c r="Q18" s="61">
        <f t="shared" si="6"/>
        <v>24</v>
      </c>
      <c r="R18" s="60">
        <f>VLOOKUP($A18,'Return Data'!$B$7:$R$2292,16,0)</f>
        <v>7.2950999999999997</v>
      </c>
      <c r="S18" s="62">
        <f t="shared" si="7"/>
        <v>20</v>
      </c>
    </row>
    <row r="19" spans="1:19" x14ac:dyDescent="0.3">
      <c r="A19" s="77" t="s">
        <v>963</v>
      </c>
      <c r="B19" s="59">
        <f>VLOOKUP($A19,'Return Data'!$B$7:$R$2292,3,0)</f>
        <v>45014</v>
      </c>
      <c r="C19" s="60">
        <f>VLOOKUP($A19,'Return Data'!$B$7:$R$2292,4,0)</f>
        <v>47.345700000000001</v>
      </c>
      <c r="D19" s="60">
        <f>VLOOKUP($A19,'Return Data'!$B$7:$R$2292,9,0)</f>
        <v>10.016</v>
      </c>
      <c r="E19" s="61">
        <f t="shared" si="0"/>
        <v>23</v>
      </c>
      <c r="F19" s="60">
        <f>VLOOKUP($A19,'Return Data'!$B$7:$R$2292,10,0)</f>
        <v>5.7651000000000003</v>
      </c>
      <c r="G19" s="61">
        <f t="shared" si="1"/>
        <v>20</v>
      </c>
      <c r="H19" s="60">
        <f>VLOOKUP($A19,'Return Data'!$B$7:$R$2292,11,0)</f>
        <v>6.4572000000000003</v>
      </c>
      <c r="I19" s="61">
        <f t="shared" si="2"/>
        <v>18</v>
      </c>
      <c r="J19" s="60">
        <f>VLOOKUP($A19,'Return Data'!$B$7:$R$2292,12,0)</f>
        <v>6.5712999999999999</v>
      </c>
      <c r="K19" s="61">
        <f t="shared" si="3"/>
        <v>17</v>
      </c>
      <c r="L19" s="60">
        <f>VLOOKUP($A19,'Return Data'!$B$7:$R$2292,13,0)</f>
        <v>3.5872999999999999</v>
      </c>
      <c r="M19" s="61">
        <f t="shared" si="4"/>
        <v>13</v>
      </c>
      <c r="N19" s="60">
        <f>VLOOKUP($A19,'Return Data'!$B$7:$R$2292,17,0)</f>
        <v>4.5422000000000002</v>
      </c>
      <c r="O19" s="61">
        <f t="shared" si="5"/>
        <v>8</v>
      </c>
      <c r="P19" s="60">
        <f>VLOOKUP($A19,'Return Data'!$B$7:$R$2292,14,0)</f>
        <v>5.6212999999999997</v>
      </c>
      <c r="Q19" s="61">
        <f t="shared" si="6"/>
        <v>8</v>
      </c>
      <c r="R19" s="60">
        <f>VLOOKUP($A19,'Return Data'!$B$7:$R$2292,16,0)</f>
        <v>7.6273999999999997</v>
      </c>
      <c r="S19" s="62">
        <f t="shared" si="7"/>
        <v>15</v>
      </c>
    </row>
    <row r="20" spans="1:19" x14ac:dyDescent="0.3">
      <c r="A20" s="102" t="s">
        <v>1966</v>
      </c>
      <c r="B20" s="59">
        <f>VLOOKUP($A20,'Return Data'!$B$7:$R$2292,3,0)</f>
        <v>45014</v>
      </c>
      <c r="C20" s="60">
        <f>VLOOKUP($A20,'Return Data'!$B$7:$R$2292,4,0)</f>
        <v>17.110700000000001</v>
      </c>
      <c r="D20" s="60">
        <f>VLOOKUP($A20,'Return Data'!$B$7:$R$2292,9,0)</f>
        <v>12.217700000000001</v>
      </c>
      <c r="E20" s="61">
        <f t="shared" si="0"/>
        <v>18</v>
      </c>
      <c r="F20" s="60">
        <f>VLOOKUP($A20,'Return Data'!$B$7:$R$2292,10,0)</f>
        <v>6.6097999999999999</v>
      </c>
      <c r="G20" s="61">
        <f t="shared" si="1"/>
        <v>7</v>
      </c>
      <c r="H20" s="60">
        <f>VLOOKUP($A20,'Return Data'!$B$7:$R$2292,11,0)</f>
        <v>6.9542999999999999</v>
      </c>
      <c r="I20" s="61">
        <f t="shared" si="2"/>
        <v>8</v>
      </c>
      <c r="J20" s="60">
        <f>VLOOKUP($A20,'Return Data'!$B$7:$R$2292,12,0)</f>
        <v>6.6566000000000001</v>
      </c>
      <c r="K20" s="61">
        <f t="shared" si="3"/>
        <v>15</v>
      </c>
      <c r="L20" s="60">
        <f>VLOOKUP($A20,'Return Data'!$B$7:$R$2292,13,0)</f>
        <v>3.5707</v>
      </c>
      <c r="M20" s="61">
        <f t="shared" si="4"/>
        <v>15</v>
      </c>
      <c r="N20" s="60">
        <f>VLOOKUP($A20,'Return Data'!$B$7:$R$2292,17,0)</f>
        <v>4.1214000000000004</v>
      </c>
      <c r="O20" s="61">
        <f t="shared" si="5"/>
        <v>12</v>
      </c>
      <c r="P20" s="60">
        <f>VLOOKUP($A20,'Return Data'!$B$7:$R$2292,14,0)</f>
        <v>5.1932</v>
      </c>
      <c r="Q20" s="61">
        <f t="shared" si="6"/>
        <v>12</v>
      </c>
      <c r="R20" s="60">
        <f>VLOOKUP($A20,'Return Data'!$B$7:$R$2292,16,0)</f>
        <v>6.8071000000000002</v>
      </c>
      <c r="S20" s="62">
        <f t="shared" si="7"/>
        <v>22</v>
      </c>
    </row>
    <row r="21" spans="1:19" x14ac:dyDescent="0.3">
      <c r="A21" s="102" t="s">
        <v>1967</v>
      </c>
      <c r="B21" s="59">
        <f>VLOOKUP($A21,'Return Data'!$B$7:$R$2292,3,0)</f>
        <v>45014</v>
      </c>
      <c r="C21" s="60">
        <f>VLOOKUP($A21,'Return Data'!$B$7:$R$2292,4,0)</f>
        <v>36.095500000000001</v>
      </c>
      <c r="D21" s="60">
        <f>VLOOKUP($A21,'Return Data'!$B$7:$R$2292,9,0)</f>
        <v>16.218299999999999</v>
      </c>
      <c r="E21" s="61">
        <f t="shared" si="0"/>
        <v>6</v>
      </c>
      <c r="F21" s="60">
        <f>VLOOKUP($A21,'Return Data'!$B$7:$R$2292,10,0)</f>
        <v>6.1906999999999996</v>
      </c>
      <c r="G21" s="61">
        <f t="shared" si="1"/>
        <v>17</v>
      </c>
      <c r="H21" s="60">
        <f>VLOOKUP($A21,'Return Data'!$B$7:$R$2292,11,0)</f>
        <v>6.4569999999999999</v>
      </c>
      <c r="I21" s="61">
        <f t="shared" si="2"/>
        <v>19</v>
      </c>
      <c r="J21" s="60">
        <f>VLOOKUP($A21,'Return Data'!$B$7:$R$2292,12,0)</f>
        <v>5.8361000000000001</v>
      </c>
      <c r="K21" s="61">
        <f t="shared" si="3"/>
        <v>24</v>
      </c>
      <c r="L21" s="60">
        <f>VLOOKUP($A21,'Return Data'!$B$7:$R$2292,13,0)</f>
        <v>2.1707999999999998</v>
      </c>
      <c r="M21" s="61">
        <f t="shared" si="4"/>
        <v>25</v>
      </c>
      <c r="N21" s="60">
        <f>VLOOKUP($A21,'Return Data'!$B$7:$R$2292,17,0)</f>
        <v>2.6753999999999998</v>
      </c>
      <c r="O21" s="61">
        <f t="shared" si="5"/>
        <v>24</v>
      </c>
      <c r="P21" s="60">
        <f>VLOOKUP($A21,'Return Data'!$B$7:$R$2292,14,0)</f>
        <v>3.2972000000000001</v>
      </c>
      <c r="Q21" s="61">
        <f t="shared" si="6"/>
        <v>26</v>
      </c>
      <c r="R21" s="60">
        <f>VLOOKUP($A21,'Return Data'!$B$7:$R$2292,16,0)</f>
        <v>6.5232000000000001</v>
      </c>
      <c r="S21" s="62">
        <f t="shared" si="7"/>
        <v>23</v>
      </c>
    </row>
    <row r="22" spans="1:19" x14ac:dyDescent="0.3">
      <c r="A22" s="77" t="s">
        <v>999</v>
      </c>
      <c r="B22" s="59">
        <f>VLOOKUP($A22,'Return Data'!$B$7:$R$2292,3,0)</f>
        <v>45014</v>
      </c>
      <c r="C22" s="60">
        <f>VLOOKUP($A22,'Return Data'!$B$7:$R$2292,4,0)</f>
        <v>33.356000000000002</v>
      </c>
      <c r="D22" s="60">
        <f>VLOOKUP($A22,'Return Data'!$B$7:$R$2292,9,0)</f>
        <v>11.626300000000001</v>
      </c>
      <c r="E22" s="61">
        <f t="shared" si="0"/>
        <v>20</v>
      </c>
      <c r="F22" s="60">
        <f>VLOOKUP($A22,'Return Data'!$B$7:$R$2292,10,0)</f>
        <v>5.9488000000000003</v>
      </c>
      <c r="G22" s="61">
        <f t="shared" si="1"/>
        <v>19</v>
      </c>
      <c r="H22" s="60">
        <f>VLOOKUP($A22,'Return Data'!$B$7:$R$2292,11,0)</f>
        <v>6.5122999999999998</v>
      </c>
      <c r="I22" s="61">
        <f t="shared" si="2"/>
        <v>16</v>
      </c>
      <c r="J22" s="60">
        <f>VLOOKUP($A22,'Return Data'!$B$7:$R$2292,12,0)</f>
        <v>7.6726000000000001</v>
      </c>
      <c r="K22" s="61">
        <f t="shared" si="3"/>
        <v>5</v>
      </c>
      <c r="L22" s="60">
        <f>VLOOKUP($A22,'Return Data'!$B$7:$R$2292,13,0)</f>
        <v>4.7619999999999996</v>
      </c>
      <c r="M22" s="61">
        <f t="shared" si="4"/>
        <v>6</v>
      </c>
      <c r="N22" s="60">
        <f>VLOOKUP($A22,'Return Data'!$B$7:$R$2292,17,0)</f>
        <v>3.9942000000000002</v>
      </c>
      <c r="O22" s="61">
        <f t="shared" si="5"/>
        <v>13</v>
      </c>
      <c r="P22" s="60">
        <f>VLOOKUP($A22,'Return Data'!$B$7:$R$2292,14,0)</f>
        <v>5.3601000000000001</v>
      </c>
      <c r="Q22" s="61">
        <f t="shared" si="6"/>
        <v>10</v>
      </c>
      <c r="R22" s="60">
        <f>VLOOKUP($A22,'Return Data'!$B$7:$R$2292,16,0)</f>
        <v>8.5891999999999999</v>
      </c>
      <c r="S22" s="62">
        <f t="shared" si="7"/>
        <v>3</v>
      </c>
    </row>
    <row r="23" spans="1:19" x14ac:dyDescent="0.3">
      <c r="A23" s="77" t="s">
        <v>901</v>
      </c>
      <c r="B23" s="59">
        <f>VLOOKUP($A23,'Return Data'!$B$7:$R$2292,3,0)</f>
        <v>45014</v>
      </c>
      <c r="C23" s="60">
        <f>VLOOKUP($A23,'Return Data'!$B$7:$R$2292,4,0)</f>
        <v>74.494500000000002</v>
      </c>
      <c r="D23" s="60">
        <f>VLOOKUP($A23,'Return Data'!$B$7:$R$2292,9,0)</f>
        <v>17.618500000000001</v>
      </c>
      <c r="E23" s="61">
        <f t="shared" si="0"/>
        <v>2</v>
      </c>
      <c r="F23" s="60">
        <f>VLOOKUP($A23,'Return Data'!$B$7:$R$2292,10,0)</f>
        <v>7.0068999999999999</v>
      </c>
      <c r="G23" s="61">
        <f t="shared" si="1"/>
        <v>2</v>
      </c>
      <c r="H23" s="60">
        <f>VLOOKUP($A23,'Return Data'!$B$7:$R$2292,11,0)</f>
        <v>6.6599000000000004</v>
      </c>
      <c r="I23" s="61">
        <f t="shared" si="2"/>
        <v>14</v>
      </c>
      <c r="J23" s="60">
        <f>VLOOKUP($A23,'Return Data'!$B$7:$R$2292,12,0)</f>
        <v>8.0965000000000007</v>
      </c>
      <c r="K23" s="61">
        <f t="shared" si="3"/>
        <v>4</v>
      </c>
      <c r="L23" s="60">
        <f>VLOOKUP($A23,'Return Data'!$B$7:$R$2292,13,0)</f>
        <v>3.6461000000000001</v>
      </c>
      <c r="M23" s="61">
        <f t="shared" si="4"/>
        <v>12</v>
      </c>
      <c r="N23" s="60">
        <f>VLOOKUP($A23,'Return Data'!$B$7:$R$2292,17,0)</f>
        <v>2.6648000000000001</v>
      </c>
      <c r="O23" s="61">
        <f t="shared" si="5"/>
        <v>25</v>
      </c>
      <c r="P23" s="60">
        <f>VLOOKUP($A23,'Return Data'!$B$7:$R$2292,14,0)</f>
        <v>3.4428999999999998</v>
      </c>
      <c r="Q23" s="61">
        <f t="shared" si="6"/>
        <v>25</v>
      </c>
      <c r="R23" s="60">
        <f>VLOOKUP($A23,'Return Data'!$B$7:$R$2292,16,0)</f>
        <v>8.4565999999999999</v>
      </c>
      <c r="S23" s="62">
        <f t="shared" si="7"/>
        <v>5</v>
      </c>
    </row>
    <row r="24" spans="1:19" x14ac:dyDescent="0.3">
      <c r="A24" s="77" t="s">
        <v>965</v>
      </c>
      <c r="B24" s="59">
        <f>VLOOKUP($A24,'Return Data'!$B$7:$R$2292,3,0)</f>
        <v>45014</v>
      </c>
      <c r="C24" s="60">
        <f>VLOOKUP($A24,'Return Data'!$B$7:$R$2292,4,0)</f>
        <v>37.521999999999998</v>
      </c>
      <c r="D24" s="60">
        <f>VLOOKUP($A24,'Return Data'!$B$7:$R$2292,9,0)</f>
        <v>9.3912999999999993</v>
      </c>
      <c r="E24" s="61">
        <f t="shared" si="0"/>
        <v>26</v>
      </c>
      <c r="F24" s="60">
        <f>VLOOKUP($A24,'Return Data'!$B$7:$R$2292,10,0)</f>
        <v>6.1166</v>
      </c>
      <c r="G24" s="61">
        <f t="shared" si="1"/>
        <v>18</v>
      </c>
      <c r="H24" s="60">
        <f>VLOOKUP($A24,'Return Data'!$B$7:$R$2292,11,0)</f>
        <v>6.5918000000000001</v>
      </c>
      <c r="I24" s="61">
        <f t="shared" si="2"/>
        <v>15</v>
      </c>
      <c r="J24" s="60">
        <f>VLOOKUP($A24,'Return Data'!$B$7:$R$2292,12,0)</f>
        <v>7.0566000000000004</v>
      </c>
      <c r="K24" s="61">
        <f t="shared" si="3"/>
        <v>11</v>
      </c>
      <c r="L24" s="60">
        <f>VLOOKUP($A24,'Return Data'!$B$7:$R$2292,13,0)</f>
        <v>5.0218999999999996</v>
      </c>
      <c r="M24" s="61">
        <f t="shared" si="4"/>
        <v>5</v>
      </c>
      <c r="N24" s="60">
        <f>VLOOKUP($A24,'Return Data'!$B$7:$R$2292,17,0)</f>
        <v>5.1791999999999998</v>
      </c>
      <c r="O24" s="61">
        <f t="shared" si="5"/>
        <v>4</v>
      </c>
      <c r="P24" s="60">
        <f>VLOOKUP($A24,'Return Data'!$B$7:$R$2292,14,0)</f>
        <v>6.2758000000000003</v>
      </c>
      <c r="Q24" s="61">
        <f t="shared" si="6"/>
        <v>4</v>
      </c>
      <c r="R24" s="60">
        <f>VLOOKUP($A24,'Return Data'!$B$7:$R$2292,16,0)</f>
        <v>7.3906999999999998</v>
      </c>
      <c r="S24" s="62">
        <f t="shared" si="7"/>
        <v>17</v>
      </c>
    </row>
    <row r="25" spans="1:19" x14ac:dyDescent="0.3">
      <c r="A25" s="77" t="s">
        <v>1872</v>
      </c>
      <c r="B25" s="59">
        <f>VLOOKUP($A25,'Return Data'!$B$7:$R$2292,3,0)</f>
        <v>45014</v>
      </c>
      <c r="C25" s="60">
        <f>VLOOKUP($A25,'Return Data'!$B$7:$R$2292,4,0)</f>
        <v>52.320700000000002</v>
      </c>
      <c r="D25" s="60">
        <f>VLOOKUP($A25,'Return Data'!$B$7:$R$2292,9,0)</f>
        <v>16.751200000000001</v>
      </c>
      <c r="E25" s="61">
        <f t="shared" si="0"/>
        <v>4</v>
      </c>
      <c r="F25" s="60">
        <f>VLOOKUP($A25,'Return Data'!$B$7:$R$2292,10,0)</f>
        <v>6.5332999999999997</v>
      </c>
      <c r="G25" s="61">
        <f t="shared" si="1"/>
        <v>10</v>
      </c>
      <c r="H25" s="60">
        <f>VLOOKUP($A25,'Return Data'!$B$7:$R$2292,11,0)</f>
        <v>6.8563000000000001</v>
      </c>
      <c r="I25" s="61">
        <f t="shared" si="2"/>
        <v>10</v>
      </c>
      <c r="J25" s="60">
        <f>VLOOKUP($A25,'Return Data'!$B$7:$R$2292,12,0)</f>
        <v>6.2614999999999998</v>
      </c>
      <c r="K25" s="61">
        <f t="shared" si="3"/>
        <v>18</v>
      </c>
      <c r="L25" s="60">
        <f>VLOOKUP($A25,'Return Data'!$B$7:$R$2292,13,0)</f>
        <v>2.4367999999999999</v>
      </c>
      <c r="M25" s="61">
        <f t="shared" si="4"/>
        <v>22</v>
      </c>
      <c r="N25" s="60">
        <f>VLOOKUP($A25,'Return Data'!$B$7:$R$2292,17,0)</f>
        <v>2.7284999999999999</v>
      </c>
      <c r="O25" s="61">
        <f t="shared" si="5"/>
        <v>23</v>
      </c>
      <c r="P25" s="60">
        <f>VLOOKUP($A25,'Return Data'!$B$7:$R$2292,14,0)</f>
        <v>3.7033</v>
      </c>
      <c r="Q25" s="61">
        <f t="shared" si="6"/>
        <v>23</v>
      </c>
      <c r="R25" s="60">
        <f>VLOOKUP($A25,'Return Data'!$B$7:$R$2292,16,0)</f>
        <v>6.0498000000000003</v>
      </c>
      <c r="S25" s="62">
        <f t="shared" si="7"/>
        <v>24</v>
      </c>
    </row>
    <row r="26" spans="1:19" x14ac:dyDescent="0.3">
      <c r="A26" s="77" t="s">
        <v>1002</v>
      </c>
      <c r="B26" s="59">
        <f>VLOOKUP($A26,'Return Data'!$B$7:$R$2292,3,0)</f>
        <v>45014</v>
      </c>
      <c r="C26" s="60">
        <f>VLOOKUP($A26,'Return Data'!$B$7:$R$2292,4,0)</f>
        <v>64.821799999999996</v>
      </c>
      <c r="D26" s="60">
        <f>VLOOKUP($A26,'Return Data'!$B$7:$R$2292,9,0)</f>
        <v>15.2479</v>
      </c>
      <c r="E26" s="61">
        <f t="shared" si="0"/>
        <v>8</v>
      </c>
      <c r="F26" s="60">
        <f>VLOOKUP($A26,'Return Data'!$B$7:$R$2292,10,0)</f>
        <v>6.2313000000000001</v>
      </c>
      <c r="G26" s="61">
        <f t="shared" si="1"/>
        <v>14</v>
      </c>
      <c r="H26" s="60">
        <f>VLOOKUP($A26,'Return Data'!$B$7:$R$2292,11,0)</f>
        <v>6.3250000000000002</v>
      </c>
      <c r="I26" s="61">
        <f t="shared" si="2"/>
        <v>20</v>
      </c>
      <c r="J26" s="60">
        <f>VLOOKUP($A26,'Return Data'!$B$7:$R$2292,12,0)</f>
        <v>7.2778999999999998</v>
      </c>
      <c r="K26" s="61">
        <f t="shared" si="3"/>
        <v>8</v>
      </c>
      <c r="L26" s="60">
        <f>VLOOKUP($A26,'Return Data'!$B$7:$R$2292,13,0)</f>
        <v>3.2517</v>
      </c>
      <c r="M26" s="61">
        <f t="shared" si="4"/>
        <v>17</v>
      </c>
      <c r="N26" s="60">
        <f>VLOOKUP($A26,'Return Data'!$B$7:$R$2292,17,0)</f>
        <v>3.7029000000000001</v>
      </c>
      <c r="O26" s="61">
        <f t="shared" si="5"/>
        <v>16</v>
      </c>
      <c r="P26" s="60">
        <f>VLOOKUP($A26,'Return Data'!$B$7:$R$2292,14,0)</f>
        <v>4.8334000000000001</v>
      </c>
      <c r="Q26" s="61">
        <f t="shared" si="6"/>
        <v>14</v>
      </c>
      <c r="R26" s="60">
        <f>VLOOKUP($A26,'Return Data'!$B$7:$R$2292,16,0)</f>
        <v>8.3313000000000006</v>
      </c>
      <c r="S26" s="62">
        <f t="shared" si="7"/>
        <v>7</v>
      </c>
    </row>
    <row r="27" spans="1:19" x14ac:dyDescent="0.3">
      <c r="A27" s="77" t="s">
        <v>969</v>
      </c>
      <c r="B27" s="59">
        <f>VLOOKUP($A27,'Return Data'!$B$7:$R$2292,3,0)</f>
        <v>45014</v>
      </c>
      <c r="C27" s="60">
        <f>VLOOKUP($A27,'Return Data'!$B$7:$R$2292,4,0)</f>
        <v>18.913900000000002</v>
      </c>
      <c r="D27" s="60">
        <f>VLOOKUP($A27,'Return Data'!$B$7:$R$2292,9,0)</f>
        <v>10.5282</v>
      </c>
      <c r="E27" s="61">
        <f t="shared" si="0"/>
        <v>22</v>
      </c>
      <c r="F27" s="60">
        <f>VLOOKUP($A27,'Return Data'!$B$7:$R$2292,10,0)</f>
        <v>3.7896000000000001</v>
      </c>
      <c r="G27" s="61">
        <f t="shared" si="1"/>
        <v>27</v>
      </c>
      <c r="H27" s="60">
        <f>VLOOKUP($A27,'Return Data'!$B$7:$R$2292,11,0)</f>
        <v>4.9359999999999999</v>
      </c>
      <c r="I27" s="61">
        <f t="shared" si="2"/>
        <v>27</v>
      </c>
      <c r="J27" s="60">
        <f>VLOOKUP($A27,'Return Data'!$B$7:$R$2292,12,0)</f>
        <v>5.6539999999999999</v>
      </c>
      <c r="K27" s="61">
        <f t="shared" si="3"/>
        <v>25</v>
      </c>
      <c r="L27" s="60">
        <f>VLOOKUP($A27,'Return Data'!$B$7:$R$2292,13,0)</f>
        <v>3.0230999999999999</v>
      </c>
      <c r="M27" s="61">
        <f t="shared" si="4"/>
        <v>20</v>
      </c>
      <c r="N27" s="60">
        <f>VLOOKUP($A27,'Return Data'!$B$7:$R$2292,17,0)</f>
        <v>4.4861000000000004</v>
      </c>
      <c r="O27" s="61">
        <f t="shared" si="5"/>
        <v>9</v>
      </c>
      <c r="P27" s="60">
        <f>VLOOKUP($A27,'Return Data'!$B$7:$R$2292,14,0)</f>
        <v>5.2416999999999998</v>
      </c>
      <c r="Q27" s="61">
        <f t="shared" si="6"/>
        <v>11</v>
      </c>
      <c r="R27" s="60">
        <f>VLOOKUP($A27,'Return Data'!$B$7:$R$2292,16,0)</f>
        <v>7.3148999999999997</v>
      </c>
      <c r="S27" s="62">
        <f t="shared" si="7"/>
        <v>19</v>
      </c>
    </row>
    <row r="28" spans="1:19" x14ac:dyDescent="0.3">
      <c r="A28" s="109" t="s">
        <v>1759</v>
      </c>
      <c r="B28" s="59">
        <f>VLOOKUP($A28,'Return Data'!$B$7:$R$2292,3,0)</f>
        <v>45014</v>
      </c>
      <c r="C28" s="60">
        <f>VLOOKUP($A28,'Return Data'!$B$7:$R$2292,4,0)</f>
        <v>60.401499999999999</v>
      </c>
      <c r="D28" s="60">
        <f>VLOOKUP($A28,'Return Data'!$B$7:$R$2292,9,0)</f>
        <v>13.6896</v>
      </c>
      <c r="E28" s="61">
        <f t="shared" si="0"/>
        <v>13</v>
      </c>
      <c r="F28" s="60">
        <f>VLOOKUP($A28,'Return Data'!$B$7:$R$2292,10,0)</f>
        <v>5.4408000000000003</v>
      </c>
      <c r="G28" s="61">
        <f t="shared" si="1"/>
        <v>23</v>
      </c>
      <c r="H28" s="60">
        <f>VLOOKUP($A28,'Return Data'!$B$7:$R$2292,11,0)</f>
        <v>6.1539999999999999</v>
      </c>
      <c r="I28" s="61">
        <f t="shared" si="2"/>
        <v>22</v>
      </c>
      <c r="J28" s="60">
        <f>VLOOKUP($A28,'Return Data'!$B$7:$R$2292,12,0)</f>
        <v>7.2644000000000002</v>
      </c>
      <c r="K28" s="61">
        <f t="shared" si="3"/>
        <v>9</v>
      </c>
      <c r="L28" s="60">
        <f>VLOOKUP($A28,'Return Data'!$B$7:$R$2292,13,0)</f>
        <v>4.1249000000000002</v>
      </c>
      <c r="M28" s="61">
        <f t="shared" si="4"/>
        <v>10</v>
      </c>
      <c r="N28" s="60">
        <f>VLOOKUP($A28,'Return Data'!$B$7:$R$2292,17,0)</f>
        <v>3.177</v>
      </c>
      <c r="O28" s="61">
        <f t="shared" si="5"/>
        <v>19</v>
      </c>
      <c r="P28" s="60">
        <f>VLOOKUP($A28,'Return Data'!$B$7:$R$2292,14,0)</f>
        <v>3.8163999999999998</v>
      </c>
      <c r="Q28" s="61">
        <f t="shared" si="6"/>
        <v>22</v>
      </c>
      <c r="R28" s="60">
        <f>VLOOKUP($A28,'Return Data'!$B$7:$R$2292,16,0)</f>
        <v>7.7295999999999996</v>
      </c>
      <c r="S28" s="62">
        <f t="shared" si="7"/>
        <v>12</v>
      </c>
    </row>
    <row r="29" spans="1:19" x14ac:dyDescent="0.3">
      <c r="A29" s="77" t="s">
        <v>1004</v>
      </c>
      <c r="B29" s="59">
        <f>VLOOKUP($A29,'Return Data'!$B$7:$R$2292,3,0)</f>
        <v>45014</v>
      </c>
      <c r="C29" s="60">
        <f>VLOOKUP($A29,'Return Data'!$B$7:$R$2292,4,0)</f>
        <v>75.868799999999993</v>
      </c>
      <c r="D29" s="60">
        <f>VLOOKUP($A29,'Return Data'!$B$7:$R$2292,9,0)</f>
        <v>16.3002</v>
      </c>
      <c r="E29" s="61">
        <f t="shared" si="0"/>
        <v>5</v>
      </c>
      <c r="F29" s="60">
        <f>VLOOKUP($A29,'Return Data'!$B$7:$R$2292,10,0)</f>
        <v>6.4916999999999998</v>
      </c>
      <c r="G29" s="61">
        <f t="shared" si="1"/>
        <v>12</v>
      </c>
      <c r="H29" s="60">
        <f>VLOOKUP($A29,'Return Data'!$B$7:$R$2292,11,0)</f>
        <v>7.2435</v>
      </c>
      <c r="I29" s="61">
        <f t="shared" si="2"/>
        <v>3</v>
      </c>
      <c r="J29" s="60">
        <f>VLOOKUP($A29,'Return Data'!$B$7:$R$2292,12,0)</f>
        <v>8.6621000000000006</v>
      </c>
      <c r="K29" s="61">
        <f t="shared" si="3"/>
        <v>3</v>
      </c>
      <c r="L29" s="60">
        <f>VLOOKUP($A29,'Return Data'!$B$7:$R$2292,13,0)</f>
        <v>5.1005000000000003</v>
      </c>
      <c r="M29" s="61">
        <f t="shared" si="4"/>
        <v>3</v>
      </c>
      <c r="N29" s="60">
        <f>VLOOKUP($A29,'Return Data'!$B$7:$R$2292,17,0)</f>
        <v>3.8151999999999999</v>
      </c>
      <c r="O29" s="61">
        <f t="shared" si="5"/>
        <v>15</v>
      </c>
      <c r="P29" s="60">
        <f>VLOOKUP($A29,'Return Data'!$B$7:$R$2292,14,0)</f>
        <v>4.3979999999999997</v>
      </c>
      <c r="Q29" s="61">
        <f t="shared" si="6"/>
        <v>17</v>
      </c>
      <c r="R29" s="60">
        <f>VLOOKUP($A29,'Return Data'!$B$7:$R$2292,16,0)</f>
        <v>8.3674999999999997</v>
      </c>
      <c r="S29" s="62">
        <f t="shared" si="7"/>
        <v>6</v>
      </c>
    </row>
    <row r="30" spans="1:19" x14ac:dyDescent="0.3">
      <c r="A30" s="77" t="s">
        <v>903</v>
      </c>
      <c r="B30" s="59">
        <f>VLOOKUP($A30,'Return Data'!$B$7:$R$2292,3,0)</f>
        <v>45014</v>
      </c>
      <c r="C30" s="60">
        <f>VLOOKUP($A30,'Return Data'!$B$7:$R$2292,4,0)</f>
        <v>14.7523</v>
      </c>
      <c r="D30" s="60">
        <f>VLOOKUP($A30,'Return Data'!$B$7:$R$2292,9,0)</f>
        <v>14.000999999999999</v>
      </c>
      <c r="E30" s="61">
        <f t="shared" si="0"/>
        <v>11</v>
      </c>
      <c r="F30" s="60">
        <f>VLOOKUP($A30,'Return Data'!$B$7:$R$2292,10,0)</f>
        <v>8.8199000000000005</v>
      </c>
      <c r="G30" s="61">
        <f t="shared" si="1"/>
        <v>1</v>
      </c>
      <c r="H30" s="60">
        <f>VLOOKUP($A30,'Return Data'!$B$7:$R$2292,11,0)</f>
        <v>9.4160000000000004</v>
      </c>
      <c r="I30" s="61">
        <f t="shared" si="2"/>
        <v>1</v>
      </c>
      <c r="J30" s="60">
        <f>VLOOKUP($A30,'Return Data'!$B$7:$R$2292,12,0)</f>
        <v>11.164099999999999</v>
      </c>
      <c r="K30" s="61">
        <f t="shared" si="3"/>
        <v>2</v>
      </c>
      <c r="L30" s="60">
        <f>VLOOKUP($A30,'Return Data'!$B$7:$R$2292,13,0)</f>
        <v>5.0972999999999997</v>
      </c>
      <c r="M30" s="61">
        <f t="shared" si="4"/>
        <v>4</v>
      </c>
      <c r="N30" s="60">
        <f>VLOOKUP($A30,'Return Data'!$B$7:$R$2292,17,0)</f>
        <v>3.4784000000000002</v>
      </c>
      <c r="O30" s="61">
        <f t="shared" si="5"/>
        <v>18</v>
      </c>
      <c r="P30" s="60">
        <f>VLOOKUP($A30,'Return Data'!$B$7:$R$2292,14,0)</f>
        <v>4.1662999999999997</v>
      </c>
      <c r="Q30" s="61">
        <f t="shared" si="6"/>
        <v>18</v>
      </c>
      <c r="R30" s="60">
        <f>VLOOKUP($A30,'Return Data'!$B$7:$R$2292,16,0)</f>
        <v>8.5646000000000004</v>
      </c>
      <c r="S30" s="62">
        <f t="shared" si="7"/>
        <v>4</v>
      </c>
    </row>
    <row r="31" spans="1:19" x14ac:dyDescent="0.3">
      <c r="A31" s="77" t="s">
        <v>971</v>
      </c>
      <c r="B31" s="59">
        <f>VLOOKUP($A31,'Return Data'!$B$7:$R$2292,3,0)</f>
        <v>45014</v>
      </c>
      <c r="C31" s="60">
        <f>VLOOKUP($A31,'Return Data'!$B$7:$R$2292,4,0)</f>
        <v>12.893800000000001</v>
      </c>
      <c r="D31" s="60">
        <f>VLOOKUP($A31,'Return Data'!$B$7:$R$2292,9,0)</f>
        <v>7.4725999999999999</v>
      </c>
      <c r="E31" s="61">
        <f t="shared" si="0"/>
        <v>27</v>
      </c>
      <c r="F31" s="60">
        <f>VLOOKUP($A31,'Return Data'!$B$7:$R$2292,10,0)</f>
        <v>4.0632000000000001</v>
      </c>
      <c r="G31" s="61">
        <f t="shared" si="1"/>
        <v>26</v>
      </c>
      <c r="H31" s="60">
        <f>VLOOKUP($A31,'Return Data'!$B$7:$R$2292,11,0)</f>
        <v>5.2210000000000001</v>
      </c>
      <c r="I31" s="61">
        <f t="shared" si="2"/>
        <v>26</v>
      </c>
      <c r="J31" s="60">
        <f>VLOOKUP($A31,'Return Data'!$B$7:$R$2292,12,0)</f>
        <v>4.7614999999999998</v>
      </c>
      <c r="K31" s="61">
        <f t="shared" si="3"/>
        <v>27</v>
      </c>
      <c r="L31" s="60">
        <f>VLOOKUP($A31,'Return Data'!$B$7:$R$2292,13,0)</f>
        <v>2.3698999999999999</v>
      </c>
      <c r="M31" s="61">
        <f t="shared" si="4"/>
        <v>23</v>
      </c>
      <c r="N31" s="60">
        <f>VLOOKUP($A31,'Return Data'!$B$7:$R$2292,17,0)</f>
        <v>9.8248999999999995</v>
      </c>
      <c r="O31" s="61">
        <f t="shared" si="5"/>
        <v>3</v>
      </c>
      <c r="P31" s="60">
        <f>VLOOKUP($A31,'Return Data'!$B$7:$R$2292,14,0)</f>
        <v>7.1486000000000001</v>
      </c>
      <c r="Q31" s="61">
        <f t="shared" si="6"/>
        <v>3</v>
      </c>
      <c r="R31" s="60">
        <f>VLOOKUP($A31,'Return Data'!$B$7:$R$2292,16,0)</f>
        <v>2.9432999999999998</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45014</v>
      </c>
      <c r="C33" s="60">
        <f>VLOOKUP($A33,'Return Data'!$B$7:$R$2292,4,0)</f>
        <v>59.459000000000003</v>
      </c>
      <c r="D33" s="60">
        <f>VLOOKUP($A33,'Return Data'!$B$7:$R$2292,9,0)</f>
        <v>15.562200000000001</v>
      </c>
      <c r="E33" s="61">
        <f t="shared" si="0"/>
        <v>7</v>
      </c>
      <c r="F33" s="60">
        <f>VLOOKUP($A33,'Return Data'!$B$7:$R$2292,10,0)</f>
        <v>6.8605</v>
      </c>
      <c r="G33" s="61">
        <f t="shared" si="1"/>
        <v>6</v>
      </c>
      <c r="H33" s="60">
        <f>VLOOKUP($A33,'Return Data'!$B$7:$R$2292,11,0)</f>
        <v>7.0736999999999997</v>
      </c>
      <c r="I33" s="61">
        <f t="shared" si="2"/>
        <v>4</v>
      </c>
      <c r="J33" s="60">
        <f>VLOOKUP($A33,'Return Data'!$B$7:$R$2292,12,0)</f>
        <v>7.4545000000000003</v>
      </c>
      <c r="K33" s="61">
        <f t="shared" si="3"/>
        <v>6</v>
      </c>
      <c r="L33" s="60">
        <f>VLOOKUP($A33,'Return Data'!$B$7:$R$2292,13,0)</f>
        <v>4.4821</v>
      </c>
      <c r="M33" s="61">
        <f t="shared" si="4"/>
        <v>8</v>
      </c>
      <c r="N33" s="60">
        <f>VLOOKUP($A33,'Return Data'!$B$7:$R$2292,17,0)</f>
        <v>4.2439999999999998</v>
      </c>
      <c r="O33" s="61">
        <f t="shared" si="5"/>
        <v>11</v>
      </c>
      <c r="P33" s="60">
        <f>VLOOKUP($A33,'Return Data'!$B$7:$R$2292,14,0)</f>
        <v>5.5754999999999999</v>
      </c>
      <c r="Q33" s="61">
        <f t="shared" si="6"/>
        <v>9</v>
      </c>
      <c r="R33" s="60">
        <f>VLOOKUP($A33,'Return Data'!$B$7:$R$2292,16,0)</f>
        <v>7.5678999999999998</v>
      </c>
      <c r="S33" s="62">
        <f t="shared" si="7"/>
        <v>16</v>
      </c>
    </row>
    <row r="34" spans="1:19" x14ac:dyDescent="0.3">
      <c r="A34" s="77" t="s">
        <v>978</v>
      </c>
      <c r="B34" s="59">
        <f>VLOOKUP($A34,'Return Data'!$B$7:$R$2292,3,0)</f>
        <v>45014</v>
      </c>
      <c r="C34" s="60">
        <f>VLOOKUP($A34,'Return Data'!$B$7:$R$2292,4,0)</f>
        <v>42.9313</v>
      </c>
      <c r="D34" s="60">
        <f>VLOOKUP($A34,'Return Data'!$B$7:$R$2292,9,0)</f>
        <v>11.64</v>
      </c>
      <c r="E34" s="61">
        <f t="shared" si="0"/>
        <v>19</v>
      </c>
      <c r="F34" s="60">
        <f>VLOOKUP($A34,'Return Data'!$B$7:$R$2292,10,0)</f>
        <v>6.5572999999999997</v>
      </c>
      <c r="G34" s="61">
        <f t="shared" si="1"/>
        <v>8</v>
      </c>
      <c r="H34" s="60">
        <f>VLOOKUP($A34,'Return Data'!$B$7:$R$2292,11,0)</f>
        <v>7.0586000000000002</v>
      </c>
      <c r="I34" s="61">
        <f t="shared" si="2"/>
        <v>5</v>
      </c>
      <c r="J34" s="60">
        <f>VLOOKUP($A34,'Return Data'!$B$7:$R$2292,12,0)</f>
        <v>6.8452999999999999</v>
      </c>
      <c r="K34" s="61">
        <f t="shared" si="3"/>
        <v>13</v>
      </c>
      <c r="L34" s="60">
        <f>VLOOKUP($A34,'Return Data'!$B$7:$R$2292,13,0)</f>
        <v>4.3075000000000001</v>
      </c>
      <c r="M34" s="61">
        <f t="shared" si="4"/>
        <v>9</v>
      </c>
      <c r="N34" s="60">
        <f>VLOOKUP($A34,'Return Data'!$B$7:$R$2292,17,0)</f>
        <v>4.6017999999999999</v>
      </c>
      <c r="O34" s="61">
        <f t="shared" si="5"/>
        <v>7</v>
      </c>
      <c r="P34" s="60">
        <f>VLOOKUP($A34,'Return Data'!$B$7:$R$2292,14,0)</f>
        <v>6.0891999999999999</v>
      </c>
      <c r="Q34" s="61">
        <f t="shared" si="6"/>
        <v>5</v>
      </c>
      <c r="R34" s="60">
        <f>VLOOKUP($A34,'Return Data'!$B$7:$R$2292,16,0)</f>
        <v>7.7961999999999998</v>
      </c>
      <c r="S34" s="62">
        <f t="shared" si="7"/>
        <v>11</v>
      </c>
    </row>
    <row r="35" spans="1:19" x14ac:dyDescent="0.3">
      <c r="A35" s="77" t="s">
        <v>979</v>
      </c>
      <c r="B35" s="59">
        <f>VLOOKUP($A35,'Return Data'!$B$7:$R$2292,3,0)</f>
        <v>45014</v>
      </c>
      <c r="C35" s="60">
        <f>VLOOKUP($A35,'Return Data'!$B$7:$R$2292,4,0)</f>
        <v>60.157499999999999</v>
      </c>
      <c r="D35" s="60">
        <f>VLOOKUP($A35,'Return Data'!$B$7:$R$2292,9,0)</f>
        <v>13.4465</v>
      </c>
      <c r="E35" s="61">
        <f t="shared" si="0"/>
        <v>16</v>
      </c>
      <c r="F35" s="60">
        <f>VLOOKUP($A35,'Return Data'!$B$7:$R$2292,10,0)</f>
        <v>5.3689999999999998</v>
      </c>
      <c r="G35" s="61">
        <f t="shared" si="1"/>
        <v>24</v>
      </c>
      <c r="H35" s="60">
        <f>VLOOKUP($A35,'Return Data'!$B$7:$R$2292,11,0)</f>
        <v>5.5879000000000003</v>
      </c>
      <c r="I35" s="61">
        <f t="shared" si="2"/>
        <v>25</v>
      </c>
      <c r="J35" s="60">
        <f>VLOOKUP($A35,'Return Data'!$B$7:$R$2292,12,0)</f>
        <v>5.1883999999999997</v>
      </c>
      <c r="K35" s="61">
        <f t="shared" si="3"/>
        <v>26</v>
      </c>
      <c r="L35" s="60">
        <f>VLOOKUP($A35,'Return Data'!$B$7:$R$2292,13,0)</f>
        <v>1.7918000000000001</v>
      </c>
      <c r="M35" s="61">
        <f t="shared" si="4"/>
        <v>27</v>
      </c>
      <c r="N35" s="60">
        <f>VLOOKUP($A35,'Return Data'!$B$7:$R$2292,17,0)</f>
        <v>2.1541000000000001</v>
      </c>
      <c r="O35" s="61">
        <f t="shared" si="5"/>
        <v>27</v>
      </c>
      <c r="P35" s="60">
        <f>VLOOKUP($A35,'Return Data'!$B$7:$R$2292,14,0)</f>
        <v>3.161</v>
      </c>
      <c r="Q35" s="61">
        <f t="shared" si="6"/>
        <v>27</v>
      </c>
      <c r="R35" s="60">
        <f>VLOOKUP($A35,'Return Data'!$B$7:$R$2292,16,0)</f>
        <v>7.3520000000000003</v>
      </c>
      <c r="S35" s="62">
        <f t="shared" si="7"/>
        <v>18</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45014</v>
      </c>
      <c r="C37" s="60">
        <f>VLOOKUP($A37,'Return Data'!$B$7:$R$2292,4,0)</f>
        <v>61.948500000000003</v>
      </c>
      <c r="D37" s="60">
        <f>VLOOKUP($A37,'Return Data'!$B$7:$R$2292,9,0)</f>
        <v>13.937900000000001</v>
      </c>
      <c r="E37" s="61">
        <f t="shared" si="0"/>
        <v>12</v>
      </c>
      <c r="F37" s="60">
        <f>VLOOKUP($A37,'Return Data'!$B$7:$R$2292,10,0)</f>
        <v>6.5106999999999999</v>
      </c>
      <c r="G37" s="61">
        <f t="shared" si="1"/>
        <v>11</v>
      </c>
      <c r="H37" s="60">
        <f>VLOOKUP($A37,'Return Data'!$B$7:$R$2292,11,0)</f>
        <v>6.7221000000000002</v>
      </c>
      <c r="I37" s="61">
        <f t="shared" si="2"/>
        <v>12</v>
      </c>
      <c r="J37" s="60">
        <f>VLOOKUP($A37,'Return Data'!$B$7:$R$2292,12,0)</f>
        <v>7.1234000000000002</v>
      </c>
      <c r="K37" s="61">
        <f t="shared" si="3"/>
        <v>10</v>
      </c>
      <c r="L37" s="60">
        <f>VLOOKUP($A37,'Return Data'!$B$7:$R$2292,13,0)</f>
        <v>11.988799999999999</v>
      </c>
      <c r="M37" s="61">
        <f t="shared" si="4"/>
        <v>2</v>
      </c>
      <c r="N37" s="60">
        <f>VLOOKUP($A37,'Return Data'!$B$7:$R$2292,17,0)</f>
        <v>10.7829</v>
      </c>
      <c r="O37" s="61">
        <f t="shared" si="5"/>
        <v>2</v>
      </c>
      <c r="P37" s="60">
        <f>VLOOKUP($A37,'Return Data'!$B$7:$R$2292,14,0)</f>
        <v>9.5211000000000006</v>
      </c>
      <c r="Q37" s="61">
        <f t="shared" si="6"/>
        <v>2</v>
      </c>
      <c r="R37" s="60">
        <f>VLOOKUP($A37,'Return Data'!$B$7:$R$2292,16,0)</f>
        <v>7.6317000000000004</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45014</v>
      </c>
      <c r="C39" s="60">
        <f>VLOOKUP($A39,'Return Data'!$B$7:$R$2292,4,0)</f>
        <v>15.5077</v>
      </c>
      <c r="D39" s="60">
        <f>VLOOKUP($A39,'Return Data'!$B$7:$R$2292,9,0)</f>
        <v>10.557600000000001</v>
      </c>
      <c r="E39" s="61">
        <f t="shared" si="0"/>
        <v>21</v>
      </c>
      <c r="F39" s="60">
        <f>VLOOKUP($A39,'Return Data'!$B$7:$R$2292,10,0)</f>
        <v>5.5941999999999998</v>
      </c>
      <c r="G39" s="61">
        <f t="shared" si="1"/>
        <v>22</v>
      </c>
      <c r="H39" s="60">
        <f>VLOOKUP($A39,'Return Data'!$B$7:$R$2292,11,0)</f>
        <v>6.0678999999999998</v>
      </c>
      <c r="I39" s="61">
        <f t="shared" si="2"/>
        <v>23</v>
      </c>
      <c r="J39" s="60">
        <f>VLOOKUP($A39,'Return Data'!$B$7:$R$2292,12,0)</f>
        <v>5.9741999999999997</v>
      </c>
      <c r="K39" s="61">
        <f t="shared" si="3"/>
        <v>22</v>
      </c>
      <c r="L39" s="60">
        <f>VLOOKUP($A39,'Return Data'!$B$7:$R$2292,13,0)</f>
        <v>3.3289</v>
      </c>
      <c r="M39" s="61">
        <f t="shared" si="4"/>
        <v>16</v>
      </c>
      <c r="N39" s="60">
        <f>VLOOKUP($A39,'Return Data'!$B$7:$R$2292,17,0)</f>
        <v>5.1643999999999997</v>
      </c>
      <c r="O39" s="61">
        <f t="shared" si="5"/>
        <v>5</v>
      </c>
      <c r="P39" s="60">
        <f>VLOOKUP($A39,'Return Data'!$B$7:$R$2292,14,0)</f>
        <v>4.4051</v>
      </c>
      <c r="Q39" s="61">
        <f t="shared" si="6"/>
        <v>16</v>
      </c>
      <c r="R39" s="60">
        <f>VLOOKUP($A39,'Return Data'!$B$7:$R$2292,16,0)</f>
        <v>5.6375999999999999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11.283659375000001</v>
      </c>
      <c r="E41" s="83"/>
      <c r="F41" s="84">
        <f>AVERAGE(F8:F39)</f>
        <v>5.2214031250000001</v>
      </c>
      <c r="G41" s="83"/>
      <c r="H41" s="84">
        <f>AVERAGE(H8:H39)</f>
        <v>5.5873187500000006</v>
      </c>
      <c r="I41" s="83"/>
      <c r="J41" s="84">
        <f>AVERAGE(J8:J39)</f>
        <v>6.4471343750000001</v>
      </c>
      <c r="K41" s="83"/>
      <c r="L41" s="84">
        <f>AVERAGE(L8:L39)</f>
        <v>3.7643718750000006</v>
      </c>
      <c r="M41" s="83"/>
      <c r="N41" s="84">
        <f>AVERAGE(N8:N39)</f>
        <v>3.9050437500000004</v>
      </c>
      <c r="O41" s="83"/>
      <c r="P41" s="84">
        <f>AVERAGE(P8:P39)</f>
        <v>4.4249062500000003</v>
      </c>
      <c r="Q41" s="83"/>
      <c r="R41" s="84">
        <f>AVERAGE(R8:R39)</f>
        <v>6.233762500000001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18.153700000000001</v>
      </c>
      <c r="E43" s="87"/>
      <c r="F43" s="88">
        <f>MAX(F8:F39)</f>
        <v>8.8199000000000005</v>
      </c>
      <c r="G43" s="87"/>
      <c r="H43" s="88">
        <f>MAX(H8:H39)</f>
        <v>9.4160000000000004</v>
      </c>
      <c r="I43" s="87"/>
      <c r="J43" s="88">
        <f>MAX(J8:J39)</f>
        <v>28.674700000000001</v>
      </c>
      <c r="K43" s="87"/>
      <c r="L43" s="88">
        <f>MAX(L8:L39)</f>
        <v>21.136500000000002</v>
      </c>
      <c r="M43" s="87"/>
      <c r="N43" s="88">
        <f>MAX(N8:N39)</f>
        <v>15.1218</v>
      </c>
      <c r="O43" s="87"/>
      <c r="P43" s="88">
        <f>MAX(P8:P39)</f>
        <v>13.368600000000001</v>
      </c>
      <c r="Q43" s="87"/>
      <c r="R43" s="88">
        <f>MAX(R8:R39)</f>
        <v>8.9825999999999997</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45014</v>
      </c>
      <c r="C8" s="60">
        <f>VLOOKUP($A8,'Return Data'!$B$7:$R$2292,4,0)</f>
        <v>362.47</v>
      </c>
      <c r="D8" s="60">
        <f>VLOOKUP($A8,'Return Data'!$B$7:$R$2292,10,0)</f>
        <v>-5.7050000000000001</v>
      </c>
      <c r="E8" s="61">
        <f t="shared" ref="E8:E33" si="0">RANK(D8,D$8:D$33,0)</f>
        <v>16</v>
      </c>
      <c r="F8" s="60">
        <f>VLOOKUP($A8,'Return Data'!$B$7:$R$2292,11,0)</f>
        <v>0.70289999999999997</v>
      </c>
      <c r="G8" s="61">
        <f t="shared" ref="G8:G33" si="1">RANK(F8,F$8:F$33,0)</f>
        <v>15</v>
      </c>
      <c r="H8" s="60">
        <f>VLOOKUP($A8,'Return Data'!$B$7:$R$2292,12,0)</f>
        <v>9.0725999999999996</v>
      </c>
      <c r="I8" s="61">
        <f t="shared" ref="I8:I33" si="2">RANK(H8,H$8:H$33,0)</f>
        <v>16</v>
      </c>
      <c r="J8" s="60">
        <f>VLOOKUP($A8,'Return Data'!$B$7:$R$2292,13,0)</f>
        <v>0.28499999999999998</v>
      </c>
      <c r="K8" s="61">
        <f t="shared" ref="K8:K33" si="3">RANK(J8,J$8:J$33,0)</f>
        <v>13</v>
      </c>
      <c r="L8" s="60">
        <f>VLOOKUP($A8,'Return Data'!$B$7:$R$2292,17,0)</f>
        <v>10.276899999999999</v>
      </c>
      <c r="M8" s="61">
        <f t="shared" ref="M8:M33" si="4">RANK(L8,L$8:L$33,0)</f>
        <v>9</v>
      </c>
      <c r="N8" s="60">
        <f>VLOOKUP($A8,'Return Data'!$B$7:$R$2292,14,0)</f>
        <v>27.077200000000001</v>
      </c>
      <c r="O8" s="61">
        <f t="shared" ref="O8:O33" si="5">RANK(N8,N$8:N$33,0)</f>
        <v>6</v>
      </c>
      <c r="P8" s="60">
        <f>VLOOKUP($A8,'Return Data'!$B$7:$R$2292,15,0)</f>
        <v>10.516999999999999</v>
      </c>
      <c r="Q8" s="61">
        <f t="shared" ref="Q8:Q24" si="6">RANK(P8,P$8:P$33,0)</f>
        <v>19</v>
      </c>
      <c r="R8" s="60">
        <f>VLOOKUP($A8,'Return Data'!$B$7:$R$2292,16,0)</f>
        <v>13.369</v>
      </c>
      <c r="S8" s="62">
        <f t="shared" ref="S8:S33" si="7">RANK(R8,R$8:R$33,0)</f>
        <v>11</v>
      </c>
    </row>
    <row r="9" spans="1:20" x14ac:dyDescent="0.3">
      <c r="A9" s="58" t="s">
        <v>861</v>
      </c>
      <c r="B9" s="59">
        <f>VLOOKUP($A9,'Return Data'!$B$7:$R$2292,3,0)</f>
        <v>45014</v>
      </c>
      <c r="C9" s="60">
        <f>VLOOKUP($A9,'Return Data'!$B$7:$R$2292,4,0)</f>
        <v>46.05</v>
      </c>
      <c r="D9" s="60">
        <f>VLOOKUP($A9,'Return Data'!$B$7:$R$2292,10,0)</f>
        <v>-6.7058</v>
      </c>
      <c r="E9" s="61">
        <f t="shared" si="0"/>
        <v>25</v>
      </c>
      <c r="F9" s="60">
        <f>VLOOKUP($A9,'Return Data'!$B$7:$R$2292,11,0)</f>
        <v>-3.4186000000000001</v>
      </c>
      <c r="G9" s="61">
        <f t="shared" si="1"/>
        <v>25</v>
      </c>
      <c r="H9" s="60">
        <f>VLOOKUP($A9,'Return Data'!$B$7:$R$2292,12,0)</f>
        <v>5.2812000000000001</v>
      </c>
      <c r="I9" s="61">
        <f t="shared" si="2"/>
        <v>26</v>
      </c>
      <c r="J9" s="60">
        <f>VLOOKUP($A9,'Return Data'!$B$7:$R$2292,13,0)</f>
        <v>-6.8756000000000004</v>
      </c>
      <c r="K9" s="61">
        <f t="shared" si="3"/>
        <v>26</v>
      </c>
      <c r="L9" s="60">
        <f>VLOOKUP($A9,'Return Data'!$B$7:$R$2292,17,0)</f>
        <v>4.4557000000000002</v>
      </c>
      <c r="M9" s="61">
        <f t="shared" si="4"/>
        <v>26</v>
      </c>
      <c r="N9" s="60">
        <f>VLOOKUP($A9,'Return Data'!$B$7:$R$2292,14,0)</f>
        <v>17.187000000000001</v>
      </c>
      <c r="O9" s="61">
        <f t="shared" si="5"/>
        <v>26</v>
      </c>
      <c r="P9" s="60">
        <f>VLOOKUP($A9,'Return Data'!$B$7:$R$2292,15,0)</f>
        <v>11.934799999999999</v>
      </c>
      <c r="Q9" s="61">
        <f t="shared" si="6"/>
        <v>9</v>
      </c>
      <c r="R9" s="60">
        <f>VLOOKUP($A9,'Return Data'!$B$7:$R$2292,16,0)</f>
        <v>13.863200000000001</v>
      </c>
      <c r="S9" s="62">
        <f t="shared" si="7"/>
        <v>6</v>
      </c>
    </row>
    <row r="10" spans="1:20" x14ac:dyDescent="0.3">
      <c r="A10" s="58" t="s">
        <v>2052</v>
      </c>
      <c r="B10" s="59">
        <f>VLOOKUP($A10,'Return Data'!$B$7:$R$2292,3,0)</f>
        <v>45014</v>
      </c>
      <c r="C10" s="60">
        <f>VLOOKUP($A10,'Return Data'!$B$7:$R$2292,4,0)</f>
        <v>52.503</v>
      </c>
      <c r="D10" s="60">
        <f>VLOOKUP($A10,'Return Data'!$B$7:$R$2292,10,0)</f>
        <v>-4.9255000000000004</v>
      </c>
      <c r="E10" s="61">
        <f t="shared" si="0"/>
        <v>12</v>
      </c>
      <c r="F10" s="60">
        <f>VLOOKUP($A10,'Return Data'!$B$7:$R$2292,11,0)</f>
        <v>-1.2952999999999999</v>
      </c>
      <c r="G10" s="61">
        <f t="shared" si="1"/>
        <v>22</v>
      </c>
      <c r="H10" s="60">
        <f>VLOOKUP($A10,'Return Data'!$B$7:$R$2292,12,0)</f>
        <v>7.6764000000000001</v>
      </c>
      <c r="I10" s="61">
        <f t="shared" si="2"/>
        <v>18</v>
      </c>
      <c r="J10" s="60">
        <f>VLOOKUP($A10,'Return Data'!$B$7:$R$2292,13,0)</f>
        <v>-2.4470000000000001</v>
      </c>
      <c r="K10" s="61">
        <f t="shared" si="3"/>
        <v>21</v>
      </c>
      <c r="L10" s="60">
        <f>VLOOKUP($A10,'Return Data'!$B$7:$R$2292,17,0)</f>
        <v>8.2934000000000001</v>
      </c>
      <c r="M10" s="61">
        <f t="shared" si="4"/>
        <v>19</v>
      </c>
      <c r="N10" s="60">
        <f>VLOOKUP($A10,'Return Data'!$B$7:$R$2292,14,0)</f>
        <v>23.383299999999998</v>
      </c>
      <c r="O10" s="61">
        <f t="shared" si="5"/>
        <v>20</v>
      </c>
      <c r="P10" s="60">
        <f>VLOOKUP($A10,'Return Data'!$B$7:$R$2292,15,0)</f>
        <v>10.7842</v>
      </c>
      <c r="Q10" s="61">
        <f t="shared" si="6"/>
        <v>16</v>
      </c>
      <c r="R10" s="60">
        <f>VLOOKUP($A10,'Return Data'!$B$7:$R$2292,16,0)</f>
        <v>11.5062</v>
      </c>
      <c r="S10" s="62">
        <f t="shared" si="7"/>
        <v>21</v>
      </c>
    </row>
    <row r="11" spans="1:20" x14ac:dyDescent="0.3">
      <c r="A11" s="58" t="s">
        <v>1845</v>
      </c>
      <c r="B11" s="59">
        <f>VLOOKUP($A11,'Return Data'!$B$7:$R$2292,3,0)</f>
        <v>45014</v>
      </c>
      <c r="C11" s="60">
        <f>VLOOKUP($A11,'Return Data'!$B$7:$R$2292,4,0)</f>
        <v>155.6765</v>
      </c>
      <c r="D11" s="60">
        <f>VLOOKUP($A11,'Return Data'!$B$7:$R$2292,10,0)</f>
        <v>-4.2918000000000003</v>
      </c>
      <c r="E11" s="61">
        <f t="shared" si="0"/>
        <v>4</v>
      </c>
      <c r="F11" s="60">
        <f>VLOOKUP($A11,'Return Data'!$B$7:$R$2292,11,0)</f>
        <v>2.7585999999999999</v>
      </c>
      <c r="G11" s="61">
        <f t="shared" si="1"/>
        <v>6</v>
      </c>
      <c r="H11" s="60">
        <f>VLOOKUP($A11,'Return Data'!$B$7:$R$2292,12,0)</f>
        <v>10.0266</v>
      </c>
      <c r="I11" s="61">
        <f t="shared" si="2"/>
        <v>9</v>
      </c>
      <c r="J11" s="60">
        <f>VLOOKUP($A11,'Return Data'!$B$7:$R$2292,13,0)</f>
        <v>2.4184999999999999</v>
      </c>
      <c r="K11" s="61">
        <f t="shared" si="3"/>
        <v>8</v>
      </c>
      <c r="L11" s="60">
        <f>VLOOKUP($A11,'Return Data'!$B$7:$R$2292,17,0)</f>
        <v>10.3887</v>
      </c>
      <c r="M11" s="61">
        <f t="shared" si="4"/>
        <v>7</v>
      </c>
      <c r="N11" s="60">
        <f>VLOOKUP($A11,'Return Data'!$B$7:$R$2292,14,0)</f>
        <v>23.65</v>
      </c>
      <c r="O11" s="61">
        <f t="shared" si="5"/>
        <v>18</v>
      </c>
      <c r="P11" s="60">
        <f>VLOOKUP($A11,'Return Data'!$B$7:$R$2292,15,0)</f>
        <v>12.6447</v>
      </c>
      <c r="Q11" s="61">
        <f t="shared" si="6"/>
        <v>3</v>
      </c>
      <c r="R11" s="60">
        <f>VLOOKUP($A11,'Return Data'!$B$7:$R$2292,16,0)</f>
        <v>14.1981</v>
      </c>
      <c r="S11" s="62">
        <f t="shared" si="7"/>
        <v>4</v>
      </c>
    </row>
    <row r="12" spans="1:20" x14ac:dyDescent="0.3">
      <c r="A12" s="58" t="s">
        <v>865</v>
      </c>
      <c r="B12" s="59">
        <f>VLOOKUP($A12,'Return Data'!$B$7:$R$2292,3,0)</f>
        <v>45014</v>
      </c>
      <c r="C12" s="60">
        <f>VLOOKUP($A12,'Return Data'!$B$7:$R$2292,4,0)</f>
        <v>45</v>
      </c>
      <c r="D12" s="60">
        <f>VLOOKUP($A12,'Return Data'!$B$7:$R$2292,10,0)</f>
        <v>-4.7013999999999996</v>
      </c>
      <c r="E12" s="61">
        <f t="shared" si="0"/>
        <v>8</v>
      </c>
      <c r="F12" s="60">
        <f>VLOOKUP($A12,'Return Data'!$B$7:$R$2292,11,0)</f>
        <v>1.5343</v>
      </c>
      <c r="G12" s="61">
        <f t="shared" si="1"/>
        <v>12</v>
      </c>
      <c r="H12" s="60">
        <f>VLOOKUP($A12,'Return Data'!$B$7:$R$2292,12,0)</f>
        <v>9.4358000000000004</v>
      </c>
      <c r="I12" s="61">
        <f t="shared" si="2"/>
        <v>15</v>
      </c>
      <c r="J12" s="60">
        <f>VLOOKUP($A12,'Return Data'!$B$7:$R$2292,13,0)</f>
        <v>0.67110000000000003</v>
      </c>
      <c r="K12" s="61">
        <f t="shared" si="3"/>
        <v>12</v>
      </c>
      <c r="L12" s="60">
        <f>VLOOKUP($A12,'Return Data'!$B$7:$R$2292,17,0)</f>
        <v>9.0268999999999995</v>
      </c>
      <c r="M12" s="61">
        <f t="shared" si="4"/>
        <v>15</v>
      </c>
      <c r="N12" s="60">
        <f>VLOOKUP($A12,'Return Data'!$B$7:$R$2292,14,0)</f>
        <v>24.805099999999999</v>
      </c>
      <c r="O12" s="61">
        <f t="shared" si="5"/>
        <v>14</v>
      </c>
      <c r="P12" s="60">
        <f>VLOOKUP($A12,'Return Data'!$B$7:$R$2292,15,0)</f>
        <v>14.2699</v>
      </c>
      <c r="Q12" s="61">
        <f t="shared" si="6"/>
        <v>1</v>
      </c>
      <c r="R12" s="60">
        <f>VLOOKUP($A12,'Return Data'!$B$7:$R$2292,16,0)</f>
        <v>13.7539</v>
      </c>
      <c r="S12" s="62">
        <f t="shared" si="7"/>
        <v>7</v>
      </c>
    </row>
    <row r="13" spans="1:20" x14ac:dyDescent="0.3">
      <c r="A13" s="58" t="s">
        <v>867</v>
      </c>
      <c r="B13" s="59">
        <f>VLOOKUP($A13,'Return Data'!$B$7:$R$2292,3,0)</f>
        <v>45014</v>
      </c>
      <c r="C13" s="60">
        <f>VLOOKUP($A13,'Return Data'!$B$7:$R$2292,4,0)</f>
        <v>301.81</v>
      </c>
      <c r="D13" s="60">
        <f>VLOOKUP($A13,'Return Data'!$B$7:$R$2292,10,0)</f>
        <v>-4.7325999999999997</v>
      </c>
      <c r="E13" s="61">
        <f t="shared" si="0"/>
        <v>9</v>
      </c>
      <c r="F13" s="60">
        <f>VLOOKUP($A13,'Return Data'!$B$7:$R$2292,11,0)</f>
        <v>0.41120000000000001</v>
      </c>
      <c r="G13" s="61">
        <f t="shared" si="1"/>
        <v>17</v>
      </c>
      <c r="H13" s="60">
        <f>VLOOKUP($A13,'Return Data'!$B$7:$R$2292,12,0)</f>
        <v>10.3704</v>
      </c>
      <c r="I13" s="61">
        <f t="shared" si="2"/>
        <v>6</v>
      </c>
      <c r="J13" s="60">
        <f>VLOOKUP($A13,'Return Data'!$B$7:$R$2292,13,0)</f>
        <v>2.9738000000000002</v>
      </c>
      <c r="K13" s="61">
        <f t="shared" si="3"/>
        <v>5</v>
      </c>
      <c r="L13" s="60">
        <f>VLOOKUP($A13,'Return Data'!$B$7:$R$2292,17,0)</f>
        <v>7.0683999999999996</v>
      </c>
      <c r="M13" s="61">
        <f t="shared" si="4"/>
        <v>23</v>
      </c>
      <c r="N13" s="60">
        <f>VLOOKUP($A13,'Return Data'!$B$7:$R$2292,14,0)</f>
        <v>22.6663</v>
      </c>
      <c r="O13" s="61">
        <f t="shared" si="5"/>
        <v>21</v>
      </c>
      <c r="P13" s="60">
        <f>VLOOKUP($A13,'Return Data'!$B$7:$R$2292,15,0)</f>
        <v>8.5490999999999993</v>
      </c>
      <c r="Q13" s="61">
        <f t="shared" si="6"/>
        <v>24</v>
      </c>
      <c r="R13" s="60">
        <f>VLOOKUP($A13,'Return Data'!$B$7:$R$2292,16,0)</f>
        <v>10.2408</v>
      </c>
      <c r="S13" s="62">
        <f t="shared" si="7"/>
        <v>24</v>
      </c>
    </row>
    <row r="14" spans="1:20" x14ac:dyDescent="0.3">
      <c r="A14" s="58" t="s">
        <v>869</v>
      </c>
      <c r="B14" s="59">
        <f>VLOOKUP($A14,'Return Data'!$B$7:$R$2292,3,0)</f>
        <v>45014</v>
      </c>
      <c r="C14" s="60">
        <f>VLOOKUP($A14,'Return Data'!$B$7:$R$2292,4,0)</f>
        <v>60.41</v>
      </c>
      <c r="D14" s="60">
        <f>VLOOKUP($A14,'Return Data'!$B$7:$R$2292,10,0)</f>
        <v>-3.3285</v>
      </c>
      <c r="E14" s="61">
        <f t="shared" si="0"/>
        <v>1</v>
      </c>
      <c r="F14" s="60">
        <f>VLOOKUP($A14,'Return Data'!$B$7:$R$2292,11,0)</f>
        <v>4.2809999999999997</v>
      </c>
      <c r="G14" s="61">
        <f t="shared" si="1"/>
        <v>2</v>
      </c>
      <c r="H14" s="60">
        <f>VLOOKUP($A14,'Return Data'!$B$7:$R$2292,12,0)</f>
        <v>12.8315</v>
      </c>
      <c r="I14" s="61">
        <f t="shared" si="2"/>
        <v>2</v>
      </c>
      <c r="J14" s="60">
        <f>VLOOKUP($A14,'Return Data'!$B$7:$R$2292,13,0)</f>
        <v>3.7616000000000001</v>
      </c>
      <c r="K14" s="61">
        <f t="shared" si="3"/>
        <v>4</v>
      </c>
      <c r="L14" s="60">
        <f>VLOOKUP($A14,'Return Data'!$B$7:$R$2292,17,0)</f>
        <v>11.2582</v>
      </c>
      <c r="M14" s="61">
        <f t="shared" si="4"/>
        <v>5</v>
      </c>
      <c r="N14" s="60">
        <f>VLOOKUP($A14,'Return Data'!$B$7:$R$2292,14,0)</f>
        <v>27.0473</v>
      </c>
      <c r="O14" s="61">
        <f t="shared" si="5"/>
        <v>7</v>
      </c>
      <c r="P14" s="60">
        <f>VLOOKUP($A14,'Return Data'!$B$7:$R$2292,15,0)</f>
        <v>12.7578</v>
      </c>
      <c r="Q14" s="61">
        <f t="shared" si="6"/>
        <v>2</v>
      </c>
      <c r="R14" s="60">
        <f>VLOOKUP($A14,'Return Data'!$B$7:$R$2292,16,0)</f>
        <v>13.6447</v>
      </c>
      <c r="S14" s="62">
        <f t="shared" si="7"/>
        <v>8</v>
      </c>
    </row>
    <row r="15" spans="1:20" x14ac:dyDescent="0.3">
      <c r="A15" s="58" t="s">
        <v>871</v>
      </c>
      <c r="B15" s="59">
        <f>VLOOKUP($A15,'Return Data'!$B$7:$R$2292,3,0)</f>
        <v>45014</v>
      </c>
      <c r="C15" s="60">
        <f>VLOOKUP($A15,'Return Data'!$B$7:$R$2292,4,0)</f>
        <v>719.28420000000006</v>
      </c>
      <c r="D15" s="60">
        <f>VLOOKUP($A15,'Return Data'!$B$7:$R$2292,10,0)</f>
        <v>-4.8941999999999997</v>
      </c>
      <c r="E15" s="61">
        <f t="shared" si="0"/>
        <v>10</v>
      </c>
      <c r="F15" s="60">
        <f>VLOOKUP($A15,'Return Data'!$B$7:$R$2292,11,0)</f>
        <v>0.13059999999999999</v>
      </c>
      <c r="G15" s="61">
        <f t="shared" si="1"/>
        <v>18</v>
      </c>
      <c r="H15" s="60">
        <f>VLOOKUP($A15,'Return Data'!$B$7:$R$2292,12,0)</f>
        <v>5.8524000000000003</v>
      </c>
      <c r="I15" s="61">
        <f t="shared" si="2"/>
        <v>25</v>
      </c>
      <c r="J15" s="60">
        <f>VLOOKUP($A15,'Return Data'!$B$7:$R$2292,13,0)</f>
        <v>-1.1927000000000001</v>
      </c>
      <c r="K15" s="61">
        <f t="shared" si="3"/>
        <v>19</v>
      </c>
      <c r="L15" s="60">
        <f>VLOOKUP($A15,'Return Data'!$B$7:$R$2292,17,0)</f>
        <v>6.7751000000000001</v>
      </c>
      <c r="M15" s="61">
        <f t="shared" si="4"/>
        <v>24</v>
      </c>
      <c r="N15" s="60">
        <f>VLOOKUP($A15,'Return Data'!$B$7:$R$2292,14,0)</f>
        <v>26.7974</v>
      </c>
      <c r="O15" s="61">
        <f t="shared" si="5"/>
        <v>8</v>
      </c>
      <c r="P15" s="60">
        <f>VLOOKUP($A15,'Return Data'!$B$7:$R$2292,15,0)</f>
        <v>9.6567000000000007</v>
      </c>
      <c r="Q15" s="61">
        <f t="shared" si="6"/>
        <v>22</v>
      </c>
      <c r="R15" s="60">
        <f>VLOOKUP($A15,'Return Data'!$B$7:$R$2292,16,0)</f>
        <v>11.385300000000001</v>
      </c>
      <c r="S15" s="62">
        <f t="shared" si="7"/>
        <v>22</v>
      </c>
    </row>
    <row r="16" spans="1:20" x14ac:dyDescent="0.3">
      <c r="A16" s="108" t="s">
        <v>873</v>
      </c>
      <c r="B16" s="59">
        <f>VLOOKUP($A16,'Return Data'!$B$7:$R$2292,3,0)</f>
        <v>45014</v>
      </c>
      <c r="C16" s="60">
        <f>VLOOKUP($A16,'Return Data'!$B$7:$R$2292,4,0)</f>
        <v>774.82899999999995</v>
      </c>
      <c r="D16" s="60">
        <f>VLOOKUP($A16,'Return Data'!$B$7:$R$2292,10,0)</f>
        <v>-3.8315999999999999</v>
      </c>
      <c r="E16" s="61">
        <f t="shared" si="0"/>
        <v>3</v>
      </c>
      <c r="F16" s="60">
        <f>VLOOKUP($A16,'Return Data'!$B$7:$R$2292,11,0)</f>
        <v>5.2737999999999996</v>
      </c>
      <c r="G16" s="61">
        <f t="shared" si="1"/>
        <v>1</v>
      </c>
      <c r="H16" s="60">
        <f>VLOOKUP($A16,'Return Data'!$B$7:$R$2292,12,0)</f>
        <v>12.2357</v>
      </c>
      <c r="I16" s="61">
        <f t="shared" si="2"/>
        <v>3</v>
      </c>
      <c r="J16" s="60">
        <f>VLOOKUP($A16,'Return Data'!$B$7:$R$2292,13,0)</f>
        <v>5.9713000000000003</v>
      </c>
      <c r="K16" s="61">
        <f t="shared" si="3"/>
        <v>2</v>
      </c>
      <c r="L16" s="60">
        <f>VLOOKUP($A16,'Return Data'!$B$7:$R$2292,17,0)</f>
        <v>13.695600000000001</v>
      </c>
      <c r="M16" s="61">
        <f t="shared" si="4"/>
        <v>2</v>
      </c>
      <c r="N16" s="60">
        <f>VLOOKUP($A16,'Return Data'!$B$7:$R$2292,14,0)</f>
        <v>29.412800000000001</v>
      </c>
      <c r="O16" s="61">
        <f t="shared" si="5"/>
        <v>2</v>
      </c>
      <c r="P16" s="60">
        <f>VLOOKUP($A16,'Return Data'!$B$7:$R$2292,15,0)</f>
        <v>11.7681</v>
      </c>
      <c r="Q16" s="61">
        <f t="shared" si="6"/>
        <v>10</v>
      </c>
      <c r="R16" s="60">
        <f>VLOOKUP($A16,'Return Data'!$B$7:$R$2292,16,0)</f>
        <v>12.765700000000001</v>
      </c>
      <c r="S16" s="62">
        <f t="shared" si="7"/>
        <v>14</v>
      </c>
    </row>
    <row r="17" spans="1:19" x14ac:dyDescent="0.3">
      <c r="A17" s="102" t="s">
        <v>1958</v>
      </c>
      <c r="B17" s="59">
        <f>VLOOKUP($A17,'Return Data'!$B$7:$R$2292,3,0)</f>
        <v>45014</v>
      </c>
      <c r="C17" s="60">
        <f>VLOOKUP($A17,'Return Data'!$B$7:$R$2292,4,0)</f>
        <v>332.06180000000001</v>
      </c>
      <c r="D17" s="60">
        <f>VLOOKUP($A17,'Return Data'!$B$7:$R$2292,10,0)</f>
        <v>-5.5412999999999997</v>
      </c>
      <c r="E17" s="61">
        <f t="shared" si="0"/>
        <v>14</v>
      </c>
      <c r="F17" s="60">
        <f>VLOOKUP($A17,'Return Data'!$B$7:$R$2292,11,0)</f>
        <v>0.78449999999999998</v>
      </c>
      <c r="G17" s="61">
        <f t="shared" si="1"/>
        <v>14</v>
      </c>
      <c r="H17" s="60">
        <f>VLOOKUP($A17,'Return Data'!$B$7:$R$2292,12,0)</f>
        <v>9.7484999999999999</v>
      </c>
      <c r="I17" s="61">
        <f t="shared" si="2"/>
        <v>10</v>
      </c>
      <c r="J17" s="60">
        <f>VLOOKUP($A17,'Return Data'!$B$7:$R$2292,13,0)</f>
        <v>-0.26900000000000002</v>
      </c>
      <c r="K17" s="61">
        <f t="shared" si="3"/>
        <v>15</v>
      </c>
      <c r="L17" s="60">
        <f>VLOOKUP($A17,'Return Data'!$B$7:$R$2292,17,0)</f>
        <v>7.6020000000000003</v>
      </c>
      <c r="M17" s="61">
        <f t="shared" si="4"/>
        <v>22</v>
      </c>
      <c r="N17" s="60">
        <f>VLOOKUP($A17,'Return Data'!$B$7:$R$2292,14,0)</f>
        <v>23.6816</v>
      </c>
      <c r="O17" s="61">
        <f t="shared" si="5"/>
        <v>17</v>
      </c>
      <c r="P17" s="60">
        <f>VLOOKUP($A17,'Return Data'!$B$7:$R$2292,15,0)</f>
        <v>10.5616</v>
      </c>
      <c r="Q17" s="61">
        <f t="shared" si="6"/>
        <v>18</v>
      </c>
      <c r="R17" s="60">
        <f>VLOOKUP($A17,'Return Data'!$B$7:$R$2292,16,0)</f>
        <v>11.669499999999999</v>
      </c>
      <c r="S17" s="62">
        <f t="shared" si="7"/>
        <v>19</v>
      </c>
    </row>
    <row r="18" spans="1:19" x14ac:dyDescent="0.3">
      <c r="A18" s="58" t="s">
        <v>875</v>
      </c>
      <c r="B18" s="59">
        <f>VLOOKUP($A18,'Return Data'!$B$7:$R$2292,3,0)</f>
        <v>45014</v>
      </c>
      <c r="C18" s="60">
        <f>VLOOKUP($A18,'Return Data'!$B$7:$R$2292,4,0)</f>
        <v>72.09</v>
      </c>
      <c r="D18" s="60">
        <f>VLOOKUP($A18,'Return Data'!$B$7:$R$2292,10,0)</f>
        <v>-4.907</v>
      </c>
      <c r="E18" s="61">
        <f t="shared" si="0"/>
        <v>11</v>
      </c>
      <c r="F18" s="60">
        <f>VLOOKUP($A18,'Return Data'!$B$7:$R$2292,11,0)</f>
        <v>3.5627</v>
      </c>
      <c r="G18" s="61">
        <f t="shared" si="1"/>
        <v>4</v>
      </c>
      <c r="H18" s="60">
        <f>VLOOKUP($A18,'Return Data'!$B$7:$R$2292,12,0)</f>
        <v>10.499700000000001</v>
      </c>
      <c r="I18" s="61">
        <f t="shared" si="2"/>
        <v>5</v>
      </c>
      <c r="J18" s="60">
        <f>VLOOKUP($A18,'Return Data'!$B$7:$R$2292,13,0)</f>
        <v>2.7654999999999998</v>
      </c>
      <c r="K18" s="61">
        <f t="shared" si="3"/>
        <v>7</v>
      </c>
      <c r="L18" s="60">
        <f>VLOOKUP($A18,'Return Data'!$B$7:$R$2292,17,0)</f>
        <v>12.5245</v>
      </c>
      <c r="M18" s="61">
        <f t="shared" si="4"/>
        <v>3</v>
      </c>
      <c r="N18" s="60">
        <f>VLOOKUP($A18,'Return Data'!$B$7:$R$2292,14,0)</f>
        <v>28.738800000000001</v>
      </c>
      <c r="O18" s="61">
        <f t="shared" si="5"/>
        <v>3</v>
      </c>
      <c r="P18" s="60">
        <f>VLOOKUP($A18,'Return Data'!$B$7:$R$2292,15,0)</f>
        <v>12.220499999999999</v>
      </c>
      <c r="Q18" s="61">
        <f t="shared" si="6"/>
        <v>6</v>
      </c>
      <c r="R18" s="60">
        <f>VLOOKUP($A18,'Return Data'!$B$7:$R$2292,16,0)</f>
        <v>14.1694</v>
      </c>
      <c r="S18" s="62">
        <f t="shared" si="7"/>
        <v>5</v>
      </c>
    </row>
    <row r="19" spans="1:19" x14ac:dyDescent="0.3">
      <c r="A19" s="58" t="s">
        <v>877</v>
      </c>
      <c r="B19" s="59">
        <f>VLOOKUP($A19,'Return Data'!$B$7:$R$2292,3,0)</f>
        <v>45014</v>
      </c>
      <c r="C19" s="60">
        <f>VLOOKUP($A19,'Return Data'!$B$7:$R$2292,4,0)</f>
        <v>42.82</v>
      </c>
      <c r="D19" s="60">
        <f>VLOOKUP($A19,'Return Data'!$B$7:$R$2292,10,0)</f>
        <v>-5.9108000000000001</v>
      </c>
      <c r="E19" s="61">
        <f t="shared" si="0"/>
        <v>17</v>
      </c>
      <c r="F19" s="60">
        <f>VLOOKUP($A19,'Return Data'!$B$7:$R$2292,11,0)</f>
        <v>0.65820000000000001</v>
      </c>
      <c r="G19" s="61">
        <f t="shared" si="1"/>
        <v>16</v>
      </c>
      <c r="H19" s="60">
        <f>VLOOKUP($A19,'Return Data'!$B$7:$R$2292,12,0)</f>
        <v>9.4581</v>
      </c>
      <c r="I19" s="61">
        <f t="shared" si="2"/>
        <v>14</v>
      </c>
      <c r="J19" s="60">
        <f>VLOOKUP($A19,'Return Data'!$B$7:$R$2292,13,0)</f>
        <v>-0.71879999999999999</v>
      </c>
      <c r="K19" s="61">
        <f t="shared" si="3"/>
        <v>17</v>
      </c>
      <c r="L19" s="60">
        <f>VLOOKUP($A19,'Return Data'!$B$7:$R$2292,17,0)</f>
        <v>11.680899999999999</v>
      </c>
      <c r="M19" s="61">
        <f t="shared" si="4"/>
        <v>4</v>
      </c>
      <c r="N19" s="60">
        <f>VLOOKUP($A19,'Return Data'!$B$7:$R$2292,14,0)</f>
        <v>26.611599999999999</v>
      </c>
      <c r="O19" s="61">
        <f t="shared" si="5"/>
        <v>9</v>
      </c>
      <c r="P19" s="60">
        <f>VLOOKUP($A19,'Return Data'!$B$7:$R$2292,15,0)</f>
        <v>12.2151</v>
      </c>
      <c r="Q19" s="61">
        <f t="shared" si="6"/>
        <v>7</v>
      </c>
      <c r="R19" s="60">
        <f>VLOOKUP($A19,'Return Data'!$B$7:$R$2292,16,0)</f>
        <v>13.093999999999999</v>
      </c>
      <c r="S19" s="62">
        <f t="shared" si="7"/>
        <v>12</v>
      </c>
    </row>
    <row r="20" spans="1:19" x14ac:dyDescent="0.3">
      <c r="A20" s="58" t="s">
        <v>878</v>
      </c>
      <c r="B20" s="59">
        <f>VLOOKUP($A20,'Return Data'!$B$7:$R$2292,3,0)</f>
        <v>45014</v>
      </c>
      <c r="C20" s="60">
        <f>VLOOKUP($A20,'Return Data'!$B$7:$R$2292,4,0)</f>
        <v>32.71</v>
      </c>
      <c r="D20" s="60">
        <f>VLOOKUP($A20,'Return Data'!$B$7:$R$2292,10,0)</f>
        <v>-6.1406000000000001</v>
      </c>
      <c r="E20" s="61">
        <f t="shared" si="0"/>
        <v>21</v>
      </c>
      <c r="F20" s="60">
        <f>VLOOKUP($A20,'Return Data'!$B$7:$R$2292,11,0)</f>
        <v>1.5523</v>
      </c>
      <c r="G20" s="61">
        <f t="shared" si="1"/>
        <v>11</v>
      </c>
      <c r="H20" s="60">
        <f>VLOOKUP($A20,'Return Data'!$B$7:$R$2292,12,0)</f>
        <v>9.5812000000000008</v>
      </c>
      <c r="I20" s="61">
        <f t="shared" si="2"/>
        <v>12</v>
      </c>
      <c r="J20" s="60">
        <f>VLOOKUP($A20,'Return Data'!$B$7:$R$2292,13,0)</f>
        <v>2.2187999999999999</v>
      </c>
      <c r="K20" s="61">
        <f t="shared" si="3"/>
        <v>9</v>
      </c>
      <c r="L20" s="60">
        <f>VLOOKUP($A20,'Return Data'!$B$7:$R$2292,17,0)</f>
        <v>8.6892999999999994</v>
      </c>
      <c r="M20" s="61">
        <f t="shared" si="4"/>
        <v>16</v>
      </c>
      <c r="N20" s="60">
        <f>VLOOKUP($A20,'Return Data'!$B$7:$R$2292,14,0)</f>
        <v>21.694700000000001</v>
      </c>
      <c r="O20" s="61">
        <f t="shared" si="5"/>
        <v>22</v>
      </c>
      <c r="P20" s="60">
        <f>VLOOKUP($A20,'Return Data'!$B$7:$R$2292,15,0)</f>
        <v>9.0197000000000003</v>
      </c>
      <c r="Q20" s="61">
        <f t="shared" si="6"/>
        <v>23</v>
      </c>
      <c r="R20" s="60">
        <f>VLOOKUP($A20,'Return Data'!$B$7:$R$2292,16,0)</f>
        <v>11.5154</v>
      </c>
      <c r="S20" s="62">
        <f t="shared" si="7"/>
        <v>20</v>
      </c>
    </row>
    <row r="21" spans="1:19" x14ac:dyDescent="0.3">
      <c r="A21" s="58" t="s">
        <v>880</v>
      </c>
      <c r="B21" s="59">
        <f>VLOOKUP($A21,'Return Data'!$B$7:$R$2292,3,0)</f>
        <v>45014</v>
      </c>
      <c r="C21" s="60">
        <f>VLOOKUP($A21,'Return Data'!$B$7:$R$2292,4,0)</f>
        <v>48.12</v>
      </c>
      <c r="D21" s="60">
        <f>VLOOKUP($A21,'Return Data'!$B$7:$R$2292,10,0)</f>
        <v>-5.6840000000000002</v>
      </c>
      <c r="E21" s="61">
        <f t="shared" si="0"/>
        <v>15</v>
      </c>
      <c r="F21" s="60">
        <f>VLOOKUP($A21,'Return Data'!$B$7:$R$2292,11,0)</f>
        <v>-0.90610000000000002</v>
      </c>
      <c r="G21" s="61">
        <f t="shared" si="1"/>
        <v>21</v>
      </c>
      <c r="H21" s="60">
        <f>VLOOKUP($A21,'Return Data'!$B$7:$R$2292,12,0)</f>
        <v>7.4107000000000003</v>
      </c>
      <c r="I21" s="61">
        <f t="shared" si="2"/>
        <v>19</v>
      </c>
      <c r="J21" s="60">
        <f>VLOOKUP($A21,'Return Data'!$B$7:$R$2292,13,0)</f>
        <v>-3.218</v>
      </c>
      <c r="K21" s="61">
        <f t="shared" si="3"/>
        <v>22</v>
      </c>
      <c r="L21" s="60">
        <f>VLOOKUP($A21,'Return Data'!$B$7:$R$2292,17,0)</f>
        <v>10.426299999999999</v>
      </c>
      <c r="M21" s="61">
        <f t="shared" si="4"/>
        <v>6</v>
      </c>
      <c r="N21" s="60">
        <f>VLOOKUP($A21,'Return Data'!$B$7:$R$2292,14,0)</f>
        <v>24.3764</v>
      </c>
      <c r="O21" s="61">
        <f t="shared" si="5"/>
        <v>16</v>
      </c>
      <c r="P21" s="60">
        <f>VLOOKUP($A21,'Return Data'!$B$7:$R$2292,15,0)</f>
        <v>10.8611</v>
      </c>
      <c r="Q21" s="61">
        <f t="shared" si="6"/>
        <v>15</v>
      </c>
      <c r="R21" s="60">
        <f>VLOOKUP($A21,'Return Data'!$B$7:$R$2292,16,0)</f>
        <v>13.610900000000001</v>
      </c>
      <c r="S21" s="62">
        <f t="shared" si="7"/>
        <v>9</v>
      </c>
    </row>
    <row r="22" spans="1:19" x14ac:dyDescent="0.3">
      <c r="A22" s="58" t="s">
        <v>881</v>
      </c>
      <c r="B22" s="59">
        <f>VLOOKUP($A22,'Return Data'!$B$7:$R$2292,3,0)</f>
        <v>45014</v>
      </c>
      <c r="C22" s="60">
        <f>VLOOKUP($A22,'Return Data'!$B$7:$R$2292,4,0)</f>
        <v>108.25700000000001</v>
      </c>
      <c r="D22" s="60">
        <f>VLOOKUP($A22,'Return Data'!$B$7:$R$2292,10,0)</f>
        <v>-5.1322000000000001</v>
      </c>
      <c r="E22" s="61">
        <f t="shared" si="0"/>
        <v>13</v>
      </c>
      <c r="F22" s="60">
        <f>VLOOKUP($A22,'Return Data'!$B$7:$R$2292,11,0)</f>
        <v>1.661</v>
      </c>
      <c r="G22" s="61">
        <f t="shared" si="1"/>
        <v>10</v>
      </c>
      <c r="H22" s="60">
        <f>VLOOKUP($A22,'Return Data'!$B$7:$R$2292,12,0)</f>
        <v>10.361000000000001</v>
      </c>
      <c r="I22" s="61">
        <f t="shared" si="2"/>
        <v>7</v>
      </c>
      <c r="J22" s="60">
        <f>VLOOKUP($A22,'Return Data'!$B$7:$R$2292,13,0)</f>
        <v>0.90149999999999997</v>
      </c>
      <c r="K22" s="61">
        <f t="shared" si="3"/>
        <v>11</v>
      </c>
      <c r="L22" s="60">
        <f>VLOOKUP($A22,'Return Data'!$B$7:$R$2292,17,0)</f>
        <v>9.7768999999999995</v>
      </c>
      <c r="M22" s="61">
        <f t="shared" si="4"/>
        <v>12</v>
      </c>
      <c r="N22" s="60">
        <f>VLOOKUP($A22,'Return Data'!$B$7:$R$2292,14,0)</f>
        <v>18.4633</v>
      </c>
      <c r="O22" s="61">
        <f t="shared" si="5"/>
        <v>25</v>
      </c>
      <c r="P22" s="60">
        <f>VLOOKUP($A22,'Return Data'!$B$7:$R$2292,15,0)</f>
        <v>10.285</v>
      </c>
      <c r="Q22" s="61">
        <f t="shared" si="6"/>
        <v>20</v>
      </c>
      <c r="R22" s="60">
        <f>VLOOKUP($A22,'Return Data'!$B$7:$R$2292,16,0)</f>
        <v>11.288600000000001</v>
      </c>
      <c r="S22" s="62">
        <f t="shared" si="7"/>
        <v>23</v>
      </c>
    </row>
    <row r="23" spans="1:19" x14ac:dyDescent="0.3">
      <c r="A23" s="58" t="s">
        <v>1651</v>
      </c>
      <c r="B23" s="59">
        <f>VLOOKUP($A23,'Return Data'!$B$7:$R$2292,3,0)</f>
        <v>45014</v>
      </c>
      <c r="C23" s="60">
        <f>VLOOKUP($A23,'Return Data'!$B$7:$R$2292,4,0)</f>
        <v>409.44499999999999</v>
      </c>
      <c r="D23" s="60">
        <f>VLOOKUP($A23,'Return Data'!$B$7:$R$2292,10,0)</f>
        <v>-4.4707999999999997</v>
      </c>
      <c r="E23" s="61">
        <f t="shared" si="0"/>
        <v>7</v>
      </c>
      <c r="F23" s="60">
        <f>VLOOKUP($A23,'Return Data'!$B$7:$R$2292,11,0)</f>
        <v>1.8943000000000001</v>
      </c>
      <c r="G23" s="61">
        <f t="shared" si="1"/>
        <v>8</v>
      </c>
      <c r="H23" s="60">
        <f>VLOOKUP($A23,'Return Data'!$B$7:$R$2292,12,0)</f>
        <v>9.5180000000000007</v>
      </c>
      <c r="I23" s="61">
        <f t="shared" si="2"/>
        <v>13</v>
      </c>
      <c r="J23" s="60">
        <f>VLOOKUP($A23,'Return Data'!$B$7:$R$2292,13,0)</f>
        <v>1.7125999999999999</v>
      </c>
      <c r="K23" s="61">
        <f t="shared" si="3"/>
        <v>10</v>
      </c>
      <c r="L23" s="60">
        <f>VLOOKUP($A23,'Return Data'!$B$7:$R$2292,17,0)</f>
        <v>10.014799999999999</v>
      </c>
      <c r="M23" s="61">
        <f t="shared" si="4"/>
        <v>11</v>
      </c>
      <c r="N23" s="60">
        <f>VLOOKUP($A23,'Return Data'!$B$7:$R$2292,14,0)</f>
        <v>27.208400000000001</v>
      </c>
      <c r="O23" s="61">
        <f t="shared" si="5"/>
        <v>5</v>
      </c>
      <c r="P23" s="60">
        <f>VLOOKUP($A23,'Return Data'!$B$7:$R$2292,15,0)</f>
        <v>12.5448</v>
      </c>
      <c r="Q23" s="61">
        <f t="shared" si="6"/>
        <v>4</v>
      </c>
      <c r="R23" s="60">
        <f>VLOOKUP($A23,'Return Data'!$B$7:$R$2292,16,0)</f>
        <v>13.5791</v>
      </c>
      <c r="S23" s="62">
        <f t="shared" si="7"/>
        <v>10</v>
      </c>
    </row>
    <row r="24" spans="1:19" x14ac:dyDescent="0.3">
      <c r="A24" s="58" t="s">
        <v>884</v>
      </c>
      <c r="B24" s="59">
        <f>VLOOKUP($A24,'Return Data'!$B$7:$R$2292,3,0)</f>
        <v>45014</v>
      </c>
      <c r="C24" s="60">
        <f>VLOOKUP($A24,'Return Data'!$B$7:$R$2292,4,0)</f>
        <v>42.090899999999998</v>
      </c>
      <c r="D24" s="60">
        <f>VLOOKUP($A24,'Return Data'!$B$7:$R$2292,10,0)</f>
        <v>-6.4356</v>
      </c>
      <c r="E24" s="61">
        <f t="shared" si="0"/>
        <v>23</v>
      </c>
      <c r="F24" s="60">
        <f>VLOOKUP($A24,'Return Data'!$B$7:$R$2292,11,0)</f>
        <v>-1.3534999999999999</v>
      </c>
      <c r="G24" s="61">
        <f t="shared" si="1"/>
        <v>23</v>
      </c>
      <c r="H24" s="60">
        <f>VLOOKUP($A24,'Return Data'!$B$7:$R$2292,12,0)</f>
        <v>7.0468000000000002</v>
      </c>
      <c r="I24" s="61">
        <f t="shared" si="2"/>
        <v>23</v>
      </c>
      <c r="J24" s="60">
        <f>VLOOKUP($A24,'Return Data'!$B$7:$R$2292,13,0)</f>
        <v>-4.1379999999999999</v>
      </c>
      <c r="K24" s="61">
        <f t="shared" si="3"/>
        <v>24</v>
      </c>
      <c r="L24" s="60">
        <f>VLOOKUP($A24,'Return Data'!$B$7:$R$2292,17,0)</f>
        <v>8.0083000000000002</v>
      </c>
      <c r="M24" s="61">
        <f t="shared" si="4"/>
        <v>20</v>
      </c>
      <c r="N24" s="60">
        <f>VLOOKUP($A24,'Return Data'!$B$7:$R$2292,14,0)</f>
        <v>19.814599999999999</v>
      </c>
      <c r="O24" s="61">
        <f t="shared" si="5"/>
        <v>23</v>
      </c>
      <c r="P24" s="60">
        <f>VLOOKUP($A24,'Return Data'!$B$7:$R$2292,15,0)</f>
        <v>10.9352</v>
      </c>
      <c r="Q24" s="61">
        <f t="shared" si="6"/>
        <v>14</v>
      </c>
      <c r="R24" s="60">
        <f>VLOOKUP($A24,'Return Data'!$B$7:$R$2292,16,0)</f>
        <v>11.806100000000001</v>
      </c>
      <c r="S24" s="62">
        <f t="shared" si="7"/>
        <v>18</v>
      </c>
    </row>
    <row r="25" spans="1:19" x14ac:dyDescent="0.3">
      <c r="A25" s="58" t="s">
        <v>2004</v>
      </c>
      <c r="B25" s="59">
        <f>VLOOKUP($A25,'Return Data'!$B$7:$R$2292,3,0)</f>
        <v>45014</v>
      </c>
      <c r="C25" s="60">
        <f>VLOOKUP($A25,'Return Data'!$B$7:$R$2292,4,0)</f>
        <v>16.0913</v>
      </c>
      <c r="D25" s="60">
        <f>VLOOKUP($A25,'Return Data'!$B$7:$R$2292,10,0)</f>
        <v>-6.3327</v>
      </c>
      <c r="E25" s="61">
        <f t="shared" si="0"/>
        <v>22</v>
      </c>
      <c r="F25" s="60">
        <f>VLOOKUP($A25,'Return Data'!$B$7:$R$2292,11,0)</f>
        <v>-0.30909999999999999</v>
      </c>
      <c r="G25" s="61">
        <f t="shared" si="1"/>
        <v>20</v>
      </c>
      <c r="H25" s="60">
        <f>VLOOKUP($A25,'Return Data'!$B$7:$R$2292,12,0)</f>
        <v>7.0811999999999999</v>
      </c>
      <c r="I25" s="61">
        <f t="shared" si="2"/>
        <v>22</v>
      </c>
      <c r="J25" s="60">
        <f>VLOOKUP($A25,'Return Data'!$B$7:$R$2292,13,0)</f>
        <v>-1.1226</v>
      </c>
      <c r="K25" s="61">
        <f t="shared" si="3"/>
        <v>18</v>
      </c>
      <c r="L25" s="60">
        <f>VLOOKUP($A25,'Return Data'!$B$7:$R$2292,17,0)</f>
        <v>9.7607999999999997</v>
      </c>
      <c r="M25" s="61">
        <f t="shared" si="4"/>
        <v>13</v>
      </c>
      <c r="N25" s="60">
        <f>VLOOKUP($A25,'Return Data'!$B$7:$R$2292,14,0)</f>
        <v>25.985700000000001</v>
      </c>
      <c r="O25" s="61">
        <f t="shared" si="5"/>
        <v>11</v>
      </c>
      <c r="P25" s="60"/>
      <c r="Q25" s="61"/>
      <c r="R25" s="60">
        <f>VLOOKUP($A25,'Return Data'!$B$7:$R$2292,16,0)</f>
        <v>12.4922</v>
      </c>
      <c r="S25" s="62">
        <f t="shared" si="7"/>
        <v>16</v>
      </c>
    </row>
    <row r="26" spans="1:19" x14ac:dyDescent="0.3">
      <c r="A26" s="58" t="s">
        <v>885</v>
      </c>
      <c r="B26" s="59">
        <f>VLOOKUP($A26,'Return Data'!$B$7:$R$2292,3,0)</f>
        <v>45014</v>
      </c>
      <c r="C26" s="60">
        <f>VLOOKUP($A26,'Return Data'!$B$7:$R$2292,4,0)</f>
        <v>83.087999999999994</v>
      </c>
      <c r="D26" s="60">
        <f>VLOOKUP($A26,'Return Data'!$B$7:$R$2292,10,0)</f>
        <v>-6.0537000000000001</v>
      </c>
      <c r="E26" s="61">
        <f t="shared" si="0"/>
        <v>19</v>
      </c>
      <c r="F26" s="60">
        <f>VLOOKUP($A26,'Return Data'!$B$7:$R$2292,11,0)</f>
        <v>-3.5999999999999999E-3</v>
      </c>
      <c r="G26" s="61">
        <f t="shared" si="1"/>
        <v>19</v>
      </c>
      <c r="H26" s="60">
        <f>VLOOKUP($A26,'Return Data'!$B$7:$R$2292,12,0)</f>
        <v>7.1702000000000004</v>
      </c>
      <c r="I26" s="61">
        <f t="shared" si="2"/>
        <v>20</v>
      </c>
      <c r="J26" s="60">
        <f>VLOOKUP($A26,'Return Data'!$B$7:$R$2292,13,0)</f>
        <v>-0.63260000000000005</v>
      </c>
      <c r="K26" s="61">
        <f t="shared" si="3"/>
        <v>16</v>
      </c>
      <c r="L26" s="60">
        <f>VLOOKUP($A26,'Return Data'!$B$7:$R$2292,17,0)</f>
        <v>9.1346000000000007</v>
      </c>
      <c r="M26" s="61">
        <f t="shared" si="4"/>
        <v>14</v>
      </c>
      <c r="N26" s="60">
        <f>VLOOKUP($A26,'Return Data'!$B$7:$R$2292,14,0)</f>
        <v>25.822299999999998</v>
      </c>
      <c r="O26" s="61">
        <f t="shared" si="5"/>
        <v>12</v>
      </c>
      <c r="P26" s="60">
        <f>VLOOKUP($A26,'Return Data'!$B$7:$R$2292,15,0)</f>
        <v>12.1234</v>
      </c>
      <c r="Q26" s="61">
        <f t="shared" ref="Q26:Q33" si="8">RANK(P26,P$8:P$33,0)</f>
        <v>8</v>
      </c>
      <c r="R26" s="60">
        <f>VLOOKUP($A26,'Return Data'!$B$7:$R$2292,16,0)</f>
        <v>15.603899999999999</v>
      </c>
      <c r="S26" s="62">
        <f t="shared" si="7"/>
        <v>1</v>
      </c>
    </row>
    <row r="27" spans="1:19" x14ac:dyDescent="0.3">
      <c r="A27" s="58" t="s">
        <v>888</v>
      </c>
      <c r="B27" s="59">
        <f>VLOOKUP($A27,'Return Data'!$B$7:$R$2292,3,0)</f>
        <v>45014</v>
      </c>
      <c r="C27" s="60">
        <f>VLOOKUP($A27,'Return Data'!$B$7:$R$2292,4,0)</f>
        <v>58.1541</v>
      </c>
      <c r="D27" s="60">
        <f>VLOOKUP($A27,'Return Data'!$B$7:$R$2292,10,0)</f>
        <v>-3.6263000000000001</v>
      </c>
      <c r="E27" s="61">
        <f t="shared" si="0"/>
        <v>2</v>
      </c>
      <c r="F27" s="60">
        <f>VLOOKUP($A27,'Return Data'!$B$7:$R$2292,11,0)</f>
        <v>3.1674000000000002</v>
      </c>
      <c r="G27" s="61">
        <f t="shared" si="1"/>
        <v>5</v>
      </c>
      <c r="H27" s="60">
        <f>VLOOKUP($A27,'Return Data'!$B$7:$R$2292,12,0)</f>
        <v>14.095700000000001</v>
      </c>
      <c r="I27" s="61">
        <f t="shared" si="2"/>
        <v>1</v>
      </c>
      <c r="J27" s="60">
        <f>VLOOKUP($A27,'Return Data'!$B$7:$R$2292,13,0)</f>
        <v>6.6603000000000003</v>
      </c>
      <c r="K27" s="61">
        <f t="shared" si="3"/>
        <v>1</v>
      </c>
      <c r="L27" s="60">
        <f>VLOOKUP($A27,'Return Data'!$B$7:$R$2292,17,0)</f>
        <v>16.226299999999998</v>
      </c>
      <c r="M27" s="61">
        <f t="shared" si="4"/>
        <v>1</v>
      </c>
      <c r="N27" s="60">
        <f>VLOOKUP($A27,'Return Data'!$B$7:$R$2292,14,0)</f>
        <v>31.291699999999999</v>
      </c>
      <c r="O27" s="61">
        <f t="shared" si="5"/>
        <v>1</v>
      </c>
      <c r="P27" s="60">
        <f>VLOOKUP($A27,'Return Data'!$B$7:$R$2292,15,0)</f>
        <v>12.3422</v>
      </c>
      <c r="Q27" s="61">
        <f t="shared" si="8"/>
        <v>5</v>
      </c>
      <c r="R27" s="60">
        <f>VLOOKUP($A27,'Return Data'!$B$7:$R$2292,16,0)</f>
        <v>14.458299999999999</v>
      </c>
      <c r="S27" s="62">
        <f t="shared" si="7"/>
        <v>2</v>
      </c>
    </row>
    <row r="28" spans="1:19" x14ac:dyDescent="0.3">
      <c r="A28" s="58" t="s">
        <v>890</v>
      </c>
      <c r="B28" s="59">
        <f>VLOOKUP($A28,'Return Data'!$B$7:$R$2292,3,0)</f>
        <v>45014</v>
      </c>
      <c r="C28" s="60">
        <f>VLOOKUP($A28,'Return Data'!$B$7:$R$2292,4,0)</f>
        <v>272.67</v>
      </c>
      <c r="D28" s="60">
        <f>VLOOKUP($A28,'Return Data'!$B$7:$R$2292,10,0)</f>
        <v>-4.3666</v>
      </c>
      <c r="E28" s="61">
        <f t="shared" si="0"/>
        <v>5</v>
      </c>
      <c r="F28" s="60">
        <f>VLOOKUP($A28,'Return Data'!$B$7:$R$2292,11,0)</f>
        <v>3.7675999999999998</v>
      </c>
      <c r="G28" s="61">
        <f t="shared" si="1"/>
        <v>3</v>
      </c>
      <c r="H28" s="60">
        <f>VLOOKUP($A28,'Return Data'!$B$7:$R$2292,12,0)</f>
        <v>10.981299999999999</v>
      </c>
      <c r="I28" s="61">
        <f t="shared" si="2"/>
        <v>4</v>
      </c>
      <c r="J28" s="60">
        <f>VLOOKUP($A28,'Return Data'!$B$7:$R$2292,13,0)</f>
        <v>4.0843999999999996</v>
      </c>
      <c r="K28" s="61">
        <f t="shared" si="3"/>
        <v>3</v>
      </c>
      <c r="L28" s="60">
        <f>VLOOKUP($A28,'Return Data'!$B$7:$R$2292,17,0)</f>
        <v>8.3848000000000003</v>
      </c>
      <c r="M28" s="61">
        <f t="shared" si="4"/>
        <v>18</v>
      </c>
      <c r="N28" s="60">
        <f>VLOOKUP($A28,'Return Data'!$B$7:$R$2292,14,0)</f>
        <v>23.5594</v>
      </c>
      <c r="O28" s="61">
        <f t="shared" si="5"/>
        <v>19</v>
      </c>
      <c r="P28" s="60">
        <f>VLOOKUP($A28,'Return Data'!$B$7:$R$2292,15,0)</f>
        <v>10.7148</v>
      </c>
      <c r="Q28" s="61">
        <f t="shared" si="8"/>
        <v>17</v>
      </c>
      <c r="R28" s="60">
        <f>VLOOKUP($A28,'Return Data'!$B$7:$R$2292,16,0)</f>
        <v>13.0123</v>
      </c>
      <c r="S28" s="62">
        <f t="shared" si="7"/>
        <v>13</v>
      </c>
    </row>
    <row r="29" spans="1:19" x14ac:dyDescent="0.3">
      <c r="A29" s="58" t="s">
        <v>891</v>
      </c>
      <c r="B29" s="59">
        <f>VLOOKUP($A29,'Return Data'!$B$7:$R$2292,3,0)</f>
        <v>45014</v>
      </c>
      <c r="C29" s="60">
        <f>VLOOKUP($A29,'Return Data'!$B$7:$R$2292,4,0)</f>
        <v>66.517200000000003</v>
      </c>
      <c r="D29" s="60">
        <f>VLOOKUP($A29,'Return Data'!$B$7:$R$2292,10,0)</f>
        <v>-4.4621000000000004</v>
      </c>
      <c r="E29" s="61">
        <f t="shared" si="0"/>
        <v>6</v>
      </c>
      <c r="F29" s="60">
        <f>VLOOKUP($A29,'Return Data'!$B$7:$R$2292,11,0)</f>
        <v>2.3170000000000002</v>
      </c>
      <c r="G29" s="61">
        <f t="shared" si="1"/>
        <v>7</v>
      </c>
      <c r="H29" s="60">
        <f>VLOOKUP($A29,'Return Data'!$B$7:$R$2292,12,0)</f>
        <v>10.285600000000001</v>
      </c>
      <c r="I29" s="61">
        <f t="shared" si="2"/>
        <v>8</v>
      </c>
      <c r="J29" s="60">
        <f>VLOOKUP($A29,'Return Data'!$B$7:$R$2292,13,0)</f>
        <v>2.8081999999999998</v>
      </c>
      <c r="K29" s="61">
        <f t="shared" si="3"/>
        <v>6</v>
      </c>
      <c r="L29" s="60">
        <f>VLOOKUP($A29,'Return Data'!$B$7:$R$2292,17,0)</f>
        <v>10.0764</v>
      </c>
      <c r="M29" s="61">
        <f t="shared" si="4"/>
        <v>10</v>
      </c>
      <c r="N29" s="60">
        <f>VLOOKUP($A29,'Return Data'!$B$7:$R$2292,14,0)</f>
        <v>27.901900000000001</v>
      </c>
      <c r="O29" s="61">
        <f t="shared" si="5"/>
        <v>4</v>
      </c>
      <c r="P29" s="60">
        <f>VLOOKUP($A29,'Return Data'!$B$7:$R$2292,15,0)</f>
        <v>11.2498</v>
      </c>
      <c r="Q29" s="61">
        <f t="shared" si="8"/>
        <v>12</v>
      </c>
      <c r="R29" s="60">
        <f>VLOOKUP($A29,'Return Data'!$B$7:$R$2292,16,0)</f>
        <v>14.4306</v>
      </c>
      <c r="S29" s="62">
        <f t="shared" si="7"/>
        <v>3</v>
      </c>
    </row>
    <row r="30" spans="1:19" x14ac:dyDescent="0.3">
      <c r="A30" s="58" t="s">
        <v>893</v>
      </c>
      <c r="B30" s="59">
        <f>VLOOKUP($A30,'Return Data'!$B$7:$R$2292,3,0)</f>
        <v>45014</v>
      </c>
      <c r="C30" s="60">
        <f>VLOOKUP($A30,'Return Data'!$B$7:$R$2292,4,0)</f>
        <v>362.54790000000003</v>
      </c>
      <c r="D30" s="60">
        <f>VLOOKUP($A30,'Return Data'!$B$7:$R$2292,10,0)</f>
        <v>-5.9649000000000001</v>
      </c>
      <c r="E30" s="61">
        <f t="shared" si="0"/>
        <v>18</v>
      </c>
      <c r="F30" s="60">
        <f>VLOOKUP($A30,'Return Data'!$B$7:$R$2292,11,0)</f>
        <v>1.6707000000000001</v>
      </c>
      <c r="G30" s="61">
        <f t="shared" si="1"/>
        <v>9</v>
      </c>
      <c r="H30" s="60">
        <f>VLOOKUP($A30,'Return Data'!$B$7:$R$2292,12,0)</f>
        <v>9.6913999999999998</v>
      </c>
      <c r="I30" s="61">
        <f t="shared" si="2"/>
        <v>11</v>
      </c>
      <c r="J30" s="60">
        <f>VLOOKUP($A30,'Return Data'!$B$7:$R$2292,13,0)</f>
        <v>0.12720000000000001</v>
      </c>
      <c r="K30" s="61">
        <f t="shared" si="3"/>
        <v>14</v>
      </c>
      <c r="L30" s="60">
        <f>VLOOKUP($A30,'Return Data'!$B$7:$R$2292,17,0)</f>
        <v>10.386799999999999</v>
      </c>
      <c r="M30" s="61">
        <f t="shared" si="4"/>
        <v>8</v>
      </c>
      <c r="N30" s="60">
        <f>VLOOKUP($A30,'Return Data'!$B$7:$R$2292,14,0)</f>
        <v>26.2257</v>
      </c>
      <c r="O30" s="61">
        <f t="shared" si="5"/>
        <v>10</v>
      </c>
      <c r="P30" s="60">
        <f>VLOOKUP($A30,'Return Data'!$B$7:$R$2292,15,0)</f>
        <v>11.1988</v>
      </c>
      <c r="Q30" s="61">
        <f t="shared" si="8"/>
        <v>13</v>
      </c>
      <c r="R30" s="60">
        <f>VLOOKUP($A30,'Return Data'!$B$7:$R$2292,16,0)</f>
        <v>12.489100000000001</v>
      </c>
      <c r="S30" s="62">
        <f t="shared" si="7"/>
        <v>17</v>
      </c>
    </row>
    <row r="31" spans="1:19" x14ac:dyDescent="0.3">
      <c r="A31" s="58" t="s">
        <v>894</v>
      </c>
      <c r="B31" s="59">
        <f>VLOOKUP($A31,'Return Data'!$B$7:$R$2292,3,0)</f>
        <v>45014</v>
      </c>
      <c r="C31" s="60">
        <f>VLOOKUP($A31,'Return Data'!$B$7:$R$2292,4,0)</f>
        <v>102.46</v>
      </c>
      <c r="D31" s="60">
        <f>VLOOKUP($A31,'Return Data'!$B$7:$R$2292,10,0)</f>
        <v>-9.5435999999999996</v>
      </c>
      <c r="E31" s="61">
        <f t="shared" si="0"/>
        <v>26</v>
      </c>
      <c r="F31" s="60">
        <f>VLOOKUP($A31,'Return Data'!$B$7:$R$2292,11,0)</f>
        <v>-7.9920999999999998</v>
      </c>
      <c r="G31" s="61">
        <f t="shared" si="1"/>
        <v>26</v>
      </c>
      <c r="H31" s="60">
        <f>VLOOKUP($A31,'Return Data'!$B$7:$R$2292,12,0)</f>
        <v>7.1308999999999996</v>
      </c>
      <c r="I31" s="61">
        <f t="shared" si="2"/>
        <v>21</v>
      </c>
      <c r="J31" s="60">
        <f>VLOOKUP($A31,'Return Data'!$B$7:$R$2292,13,0)</f>
        <v>-4.5730000000000004</v>
      </c>
      <c r="K31" s="61">
        <f t="shared" si="3"/>
        <v>25</v>
      </c>
      <c r="L31" s="60">
        <f>VLOOKUP($A31,'Return Data'!$B$7:$R$2292,17,0)</f>
        <v>6.0437000000000003</v>
      </c>
      <c r="M31" s="61">
        <f t="shared" si="4"/>
        <v>25</v>
      </c>
      <c r="N31" s="60">
        <f>VLOOKUP($A31,'Return Data'!$B$7:$R$2292,14,0)</f>
        <v>19.501899999999999</v>
      </c>
      <c r="O31" s="61">
        <f t="shared" si="5"/>
        <v>24</v>
      </c>
      <c r="P31" s="60">
        <f>VLOOKUP($A31,'Return Data'!$B$7:$R$2292,15,0)</f>
        <v>7.1780999999999997</v>
      </c>
      <c r="Q31" s="61">
        <f t="shared" si="8"/>
        <v>25</v>
      </c>
      <c r="R31" s="60">
        <f>VLOOKUP($A31,'Return Data'!$B$7:$R$2292,16,0)</f>
        <v>8.5440000000000005</v>
      </c>
      <c r="S31" s="62">
        <f t="shared" si="7"/>
        <v>26</v>
      </c>
    </row>
    <row r="32" spans="1:19" x14ac:dyDescent="0.3">
      <c r="A32" s="58" t="s">
        <v>896</v>
      </c>
      <c r="B32" s="59">
        <f>VLOOKUP($A32,'Return Data'!$B$7:$R$2292,3,0)</f>
        <v>45014</v>
      </c>
      <c r="C32" s="60">
        <f>VLOOKUP($A32,'Return Data'!$B$7:$R$2292,4,0)</f>
        <v>16.41</v>
      </c>
      <c r="D32" s="60">
        <f>VLOOKUP($A32,'Return Data'!$B$7:$R$2292,10,0)</f>
        <v>-6.0674999999999999</v>
      </c>
      <c r="E32" s="61">
        <f t="shared" si="0"/>
        <v>20</v>
      </c>
      <c r="F32" s="60">
        <f>VLOOKUP($A32,'Return Data'!$B$7:$R$2292,11,0)</f>
        <v>0.79849999999999999</v>
      </c>
      <c r="G32" s="61">
        <f t="shared" si="1"/>
        <v>13</v>
      </c>
      <c r="H32" s="60">
        <f>VLOOKUP($A32,'Return Data'!$B$7:$R$2292,12,0)</f>
        <v>7.8186999999999998</v>
      </c>
      <c r="I32" s="61">
        <f t="shared" si="2"/>
        <v>17</v>
      </c>
      <c r="J32" s="60">
        <f>VLOOKUP($A32,'Return Data'!$B$7:$R$2292,13,0)</f>
        <v>-1.3229</v>
      </c>
      <c r="K32" s="61">
        <f t="shared" si="3"/>
        <v>20</v>
      </c>
      <c r="L32" s="60">
        <f>VLOOKUP($A32,'Return Data'!$B$7:$R$2292,17,0)</f>
        <v>8.6562999999999999</v>
      </c>
      <c r="M32" s="61">
        <f t="shared" si="4"/>
        <v>17</v>
      </c>
      <c r="N32" s="60">
        <f>VLOOKUP($A32,'Return Data'!$B$7:$R$2292,14,0)</f>
        <v>24.614100000000001</v>
      </c>
      <c r="O32" s="61">
        <f t="shared" si="5"/>
        <v>15</v>
      </c>
      <c r="P32" s="60">
        <f>VLOOKUP($A32,'Return Data'!$B$7:$R$2292,15,0)</f>
        <v>9.7727000000000004</v>
      </c>
      <c r="Q32" s="61">
        <f t="shared" si="8"/>
        <v>21</v>
      </c>
      <c r="R32" s="60">
        <f>VLOOKUP($A32,'Return Data'!$B$7:$R$2292,16,0)</f>
        <v>8.7807999999999993</v>
      </c>
      <c r="S32" s="62">
        <f t="shared" si="7"/>
        <v>25</v>
      </c>
    </row>
    <row r="33" spans="1:19" x14ac:dyDescent="0.3">
      <c r="A33" s="58" t="s">
        <v>1654</v>
      </c>
      <c r="B33" s="59">
        <f>VLOOKUP($A33,'Return Data'!$B$7:$R$2292,3,0)</f>
        <v>45014</v>
      </c>
      <c r="C33" s="60">
        <f>VLOOKUP($A33,'Return Data'!$B$7:$R$2292,4,0)</f>
        <v>196.2903</v>
      </c>
      <c r="D33" s="60">
        <f>VLOOKUP($A33,'Return Data'!$B$7:$R$2292,10,0)</f>
        <v>-6.4420000000000002</v>
      </c>
      <c r="E33" s="61">
        <f t="shared" si="0"/>
        <v>24</v>
      </c>
      <c r="F33" s="60">
        <f>VLOOKUP($A33,'Return Data'!$B$7:$R$2292,11,0)</f>
        <v>-1.9883</v>
      </c>
      <c r="G33" s="61">
        <f t="shared" si="1"/>
        <v>24</v>
      </c>
      <c r="H33" s="60">
        <f>VLOOKUP($A33,'Return Data'!$B$7:$R$2292,12,0)</f>
        <v>6.1260000000000003</v>
      </c>
      <c r="I33" s="61">
        <f t="shared" si="2"/>
        <v>24</v>
      </c>
      <c r="J33" s="60">
        <f>VLOOKUP($A33,'Return Data'!$B$7:$R$2292,13,0)</f>
        <v>-3.9236</v>
      </c>
      <c r="K33" s="61">
        <f t="shared" si="3"/>
        <v>23</v>
      </c>
      <c r="L33" s="60">
        <f>VLOOKUP($A33,'Return Data'!$B$7:$R$2292,17,0)</f>
        <v>7.9991000000000003</v>
      </c>
      <c r="M33" s="61">
        <f t="shared" si="4"/>
        <v>21</v>
      </c>
      <c r="N33" s="60">
        <f>VLOOKUP($A33,'Return Data'!$B$7:$R$2292,14,0)</f>
        <v>24.824400000000001</v>
      </c>
      <c r="O33" s="61">
        <f t="shared" si="5"/>
        <v>13</v>
      </c>
      <c r="P33" s="60">
        <f>VLOOKUP($A33,'Return Data'!$B$7:$R$2292,15,0)</f>
        <v>11.3377</v>
      </c>
      <c r="Q33" s="61">
        <f t="shared" si="8"/>
        <v>11</v>
      </c>
      <c r="R33" s="60">
        <f>VLOOKUP($A33,'Return Data'!$B$7:$R$2292,16,0)</f>
        <v>12.6442</v>
      </c>
      <c r="S33" s="62">
        <f t="shared" si="7"/>
        <v>15</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-5.3922346153846155</v>
      </c>
      <c r="E35" s="69"/>
      <c r="F35" s="70">
        <f>AVERAGE(F8:F33)</f>
        <v>0.7561538461538464</v>
      </c>
      <c r="G35" s="69"/>
      <c r="H35" s="70">
        <f>AVERAGE(H8:H33)</f>
        <v>9.1072153846153832</v>
      </c>
      <c r="I35" s="69"/>
      <c r="J35" s="70">
        <f>AVERAGE(J8:J33)</f>
        <v>0.26638461538461516</v>
      </c>
      <c r="K35" s="69"/>
      <c r="L35" s="70">
        <f>AVERAGE(L8:L33)</f>
        <v>9.4857961538461542</v>
      </c>
      <c r="M35" s="69"/>
      <c r="N35" s="70">
        <f>AVERAGE(N8:N33)</f>
        <v>24.705496153846148</v>
      </c>
      <c r="O35" s="69"/>
      <c r="P35" s="70">
        <f>AVERAGE(P8:P33)</f>
        <v>11.097712</v>
      </c>
      <c r="Q35" s="69"/>
      <c r="R35" s="70">
        <f>AVERAGE(R8:R33)</f>
        <v>12.612126923076923</v>
      </c>
      <c r="S35" s="71"/>
    </row>
    <row r="36" spans="1:19" x14ac:dyDescent="0.3">
      <c r="A36" s="68" t="s">
        <v>28</v>
      </c>
      <c r="B36" s="69"/>
      <c r="C36" s="69"/>
      <c r="D36" s="70">
        <f>MIN(D8:D33)</f>
        <v>-9.5435999999999996</v>
      </c>
      <c r="E36" s="69"/>
      <c r="F36" s="70">
        <f>MIN(F8:F33)</f>
        <v>-7.9920999999999998</v>
      </c>
      <c r="G36" s="69"/>
      <c r="H36" s="70">
        <f>MIN(H8:H33)</f>
        <v>5.2812000000000001</v>
      </c>
      <c r="I36" s="69"/>
      <c r="J36" s="70">
        <f>MIN(J8:J33)</f>
        <v>-6.8756000000000004</v>
      </c>
      <c r="K36" s="69"/>
      <c r="L36" s="70">
        <f>MIN(L8:L33)</f>
        <v>4.4557000000000002</v>
      </c>
      <c r="M36" s="69"/>
      <c r="N36" s="70">
        <f>MIN(N8:N33)</f>
        <v>17.187000000000001</v>
      </c>
      <c r="O36" s="69"/>
      <c r="P36" s="70">
        <f>MIN(P8:P33)</f>
        <v>7.1780999999999997</v>
      </c>
      <c r="Q36" s="69"/>
      <c r="R36" s="70">
        <f>MIN(R8:R33)</f>
        <v>8.5440000000000005</v>
      </c>
      <c r="S36" s="71"/>
    </row>
    <row r="37" spans="1:19" ht="15" thickBot="1" x14ac:dyDescent="0.35">
      <c r="A37" s="72" t="s">
        <v>29</v>
      </c>
      <c r="B37" s="73"/>
      <c r="C37" s="73"/>
      <c r="D37" s="74">
        <f>MAX(D8:D33)</f>
        <v>-3.3285</v>
      </c>
      <c r="E37" s="73"/>
      <c r="F37" s="74">
        <f>MAX(F8:F33)</f>
        <v>5.2737999999999996</v>
      </c>
      <c r="G37" s="73"/>
      <c r="H37" s="74">
        <f>MAX(H8:H33)</f>
        <v>14.095700000000001</v>
      </c>
      <c r="I37" s="73"/>
      <c r="J37" s="74">
        <f>MAX(J8:J33)</f>
        <v>6.6603000000000003</v>
      </c>
      <c r="K37" s="73"/>
      <c r="L37" s="74">
        <f>MAX(L8:L33)</f>
        <v>16.226299999999998</v>
      </c>
      <c r="M37" s="73"/>
      <c r="N37" s="74">
        <f>MAX(N8:N33)</f>
        <v>31.291699999999999</v>
      </c>
      <c r="O37" s="73"/>
      <c r="P37" s="74">
        <f>MAX(P8:P33)</f>
        <v>14.2699</v>
      </c>
      <c r="Q37" s="73"/>
      <c r="R37" s="74">
        <f>MAX(R8:R33)</f>
        <v>15.603899999999999</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45014</v>
      </c>
      <c r="C8" s="60">
        <f>VLOOKUP($A8,'Return Data'!$B$7:$R$2292,4,0)</f>
        <v>72.302899999999994</v>
      </c>
      <c r="D8" s="60">
        <f>VLOOKUP($A8,'Return Data'!$B$7:$R$2292,9,0)</f>
        <v>17.415500000000002</v>
      </c>
      <c r="E8" s="61">
        <f t="shared" ref="E8:E31" si="0">RANK(D8,D$8:D$31,0)</f>
        <v>10</v>
      </c>
      <c r="F8" s="60">
        <f>VLOOKUP($A8,'Return Data'!$B$7:$R$2292,10,0)</f>
        <v>7.8113000000000001</v>
      </c>
      <c r="G8" s="61">
        <f t="shared" ref="G8:G31" si="1">RANK(F8,F$8:F$31,0)</f>
        <v>6</v>
      </c>
      <c r="H8" s="60">
        <f>VLOOKUP($A8,'Return Data'!$B$7:$R$2292,11,0)</f>
        <v>8.2426999999999992</v>
      </c>
      <c r="I8" s="61">
        <f t="shared" ref="I8:I31" si="2">RANK(H8,H$8:H$31,0)</f>
        <v>3</v>
      </c>
      <c r="J8" s="60">
        <f>VLOOKUP($A8,'Return Data'!$B$7:$R$2292,12,0)</f>
        <v>7.4756999999999998</v>
      </c>
      <c r="K8" s="61">
        <f t="shared" ref="K8:K31" si="3">RANK(J8,J$8:J$31,0)</f>
        <v>13</v>
      </c>
      <c r="L8" s="60">
        <f>VLOOKUP($A8,'Return Data'!$B$7:$R$2292,13,0)</f>
        <v>3.7873000000000001</v>
      </c>
      <c r="M8" s="61">
        <f t="shared" ref="M8:M31" si="4">RANK(L8,L$8:L$31,0)</f>
        <v>18</v>
      </c>
      <c r="N8" s="60">
        <f>VLOOKUP($A8,'Return Data'!$B$7:$R$2292,17,0)</f>
        <v>4.8152999999999997</v>
      </c>
      <c r="O8" s="61">
        <f t="shared" ref="O8:O31" si="5">RANK(N8,N$8:N$31,0)</f>
        <v>5</v>
      </c>
      <c r="P8" s="60">
        <f>VLOOKUP($A8,'Return Data'!$B$7:$R$2292,14,0)</f>
        <v>5.7468000000000004</v>
      </c>
      <c r="Q8" s="61">
        <f t="shared" ref="Q8:Q31" si="6">RANK(P8,P$8:P$31,0)</f>
        <v>6</v>
      </c>
      <c r="R8" s="60">
        <f>VLOOKUP($A8,'Return Data'!$B$7:$R$2292,16,0)</f>
        <v>8.9074000000000009</v>
      </c>
      <c r="S8" s="62">
        <f t="shared" ref="S8:S31" si="7">RANK(R8,R$8:R$31,0)</f>
        <v>4</v>
      </c>
    </row>
    <row r="9" spans="1:19" x14ac:dyDescent="0.3">
      <c r="A9" s="77" t="s">
        <v>1183</v>
      </c>
      <c r="B9" s="59">
        <f>VLOOKUP($A9,'Return Data'!$B$7:$R$2292,3,0)</f>
        <v>45014</v>
      </c>
      <c r="C9" s="60">
        <f>VLOOKUP($A9,'Return Data'!$B$7:$R$2292,4,0)</f>
        <v>22.342600000000001</v>
      </c>
      <c r="D9" s="60">
        <f>VLOOKUP($A9,'Return Data'!$B$7:$R$2292,9,0)</f>
        <v>15.569100000000001</v>
      </c>
      <c r="E9" s="61">
        <f t="shared" si="0"/>
        <v>18</v>
      </c>
      <c r="F9" s="60">
        <f>VLOOKUP($A9,'Return Data'!$B$7:$R$2292,10,0)</f>
        <v>6.6490999999999998</v>
      </c>
      <c r="G9" s="61">
        <f t="shared" si="1"/>
        <v>21</v>
      </c>
      <c r="H9" s="60">
        <f>VLOOKUP($A9,'Return Data'!$B$7:$R$2292,11,0)</f>
        <v>5.8434999999999997</v>
      </c>
      <c r="I9" s="61">
        <f t="shared" si="2"/>
        <v>23</v>
      </c>
      <c r="J9" s="60">
        <f>VLOOKUP($A9,'Return Data'!$B$7:$R$2292,12,0)</f>
        <v>6.9743000000000004</v>
      </c>
      <c r="K9" s="61">
        <f t="shared" si="3"/>
        <v>19</v>
      </c>
      <c r="L9" s="60">
        <f>VLOOKUP($A9,'Return Data'!$B$7:$R$2292,13,0)</f>
        <v>4.3602999999999996</v>
      </c>
      <c r="M9" s="61">
        <f t="shared" si="4"/>
        <v>13</v>
      </c>
      <c r="N9" s="60">
        <f>VLOOKUP($A9,'Return Data'!$B$7:$R$2292,17,0)</f>
        <v>4.0652999999999997</v>
      </c>
      <c r="O9" s="61">
        <f t="shared" si="5"/>
        <v>15</v>
      </c>
      <c r="P9" s="60">
        <f>VLOOKUP($A9,'Return Data'!$B$7:$R$2292,14,0)</f>
        <v>5.6271000000000004</v>
      </c>
      <c r="Q9" s="61">
        <f t="shared" si="6"/>
        <v>7</v>
      </c>
      <c r="R9" s="60">
        <f>VLOOKUP($A9,'Return Data'!$B$7:$R$2292,16,0)</f>
        <v>7.4657</v>
      </c>
      <c r="S9" s="62">
        <f t="shared" si="7"/>
        <v>20</v>
      </c>
    </row>
    <row r="10" spans="1:19" x14ac:dyDescent="0.3">
      <c r="A10" s="77" t="s">
        <v>2048</v>
      </c>
      <c r="B10" s="59">
        <f>VLOOKUP($A10,'Return Data'!$B$7:$R$2292,3,0)</f>
        <v>45014</v>
      </c>
      <c r="C10" s="60">
        <f>VLOOKUP($A10,'Return Data'!$B$7:$R$2292,4,0)</f>
        <v>38.026499999999999</v>
      </c>
      <c r="D10" s="60">
        <f>VLOOKUP($A10,'Return Data'!$B$7:$R$2292,9,0)</f>
        <v>20.006699999999999</v>
      </c>
      <c r="E10" s="61">
        <f t="shared" si="0"/>
        <v>4</v>
      </c>
      <c r="F10" s="60">
        <f>VLOOKUP($A10,'Return Data'!$B$7:$R$2292,10,0)</f>
        <v>7.3278999999999996</v>
      </c>
      <c r="G10" s="61">
        <f t="shared" si="1"/>
        <v>13</v>
      </c>
      <c r="H10" s="60">
        <f>VLOOKUP($A10,'Return Data'!$B$7:$R$2292,11,0)</f>
        <v>7.3947000000000003</v>
      </c>
      <c r="I10" s="61">
        <f t="shared" si="2"/>
        <v>12</v>
      </c>
      <c r="J10" s="60">
        <f>VLOOKUP($A10,'Return Data'!$B$7:$R$2292,12,0)</f>
        <v>8.2957000000000001</v>
      </c>
      <c r="K10" s="61">
        <f t="shared" si="3"/>
        <v>6</v>
      </c>
      <c r="L10" s="60">
        <f>VLOOKUP($A10,'Return Data'!$B$7:$R$2292,13,0)</f>
        <v>3.4569000000000001</v>
      </c>
      <c r="M10" s="61">
        <f t="shared" si="4"/>
        <v>21</v>
      </c>
      <c r="N10" s="60">
        <f>VLOOKUP($A10,'Return Data'!$B$7:$R$2292,17,0)</f>
        <v>3.1545000000000001</v>
      </c>
      <c r="O10" s="61">
        <f t="shared" si="5"/>
        <v>22</v>
      </c>
      <c r="P10" s="60">
        <f>VLOOKUP($A10,'Return Data'!$B$7:$R$2292,14,0)</f>
        <v>4.4885999999999999</v>
      </c>
      <c r="Q10" s="61">
        <f t="shared" si="6"/>
        <v>20</v>
      </c>
      <c r="R10" s="60">
        <f>VLOOKUP($A10,'Return Data'!$B$7:$R$2292,16,0)</f>
        <v>9.0021000000000004</v>
      </c>
      <c r="S10" s="62">
        <f t="shared" si="7"/>
        <v>3</v>
      </c>
    </row>
    <row r="11" spans="1:19" x14ac:dyDescent="0.3">
      <c r="A11" s="77" t="s">
        <v>2070</v>
      </c>
      <c r="B11" s="59">
        <f>VLOOKUP($A11,'Return Data'!$B$7:$R$2292,3,0)</f>
        <v>45014</v>
      </c>
      <c r="C11" s="60">
        <f>VLOOKUP($A11,'Return Data'!$B$7:$R$2292,4,0)</f>
        <v>31.448499999999999</v>
      </c>
      <c r="D11" s="60">
        <f>VLOOKUP($A11,'Return Data'!$B$7:$R$2292,9,0)</f>
        <v>20.598700000000001</v>
      </c>
      <c r="E11" s="61">
        <f t="shared" si="0"/>
        <v>1</v>
      </c>
      <c r="F11" s="60">
        <f>VLOOKUP($A11,'Return Data'!$B$7:$R$2292,10,0)</f>
        <v>8.9657</v>
      </c>
      <c r="G11" s="61">
        <f t="shared" si="1"/>
        <v>2</v>
      </c>
      <c r="H11" s="60">
        <f>VLOOKUP($A11,'Return Data'!$B$7:$R$2292,11,0)</f>
        <v>8.7121999999999993</v>
      </c>
      <c r="I11" s="61">
        <f t="shared" si="2"/>
        <v>1</v>
      </c>
      <c r="J11" s="60">
        <f>VLOOKUP($A11,'Return Data'!$B$7:$R$2292,12,0)</f>
        <v>7.4268999999999998</v>
      </c>
      <c r="K11" s="61">
        <f t="shared" si="3"/>
        <v>15</v>
      </c>
      <c r="L11" s="60">
        <f>VLOOKUP($A11,'Return Data'!$B$7:$R$2292,13,0)</f>
        <v>3.2214999999999998</v>
      </c>
      <c r="M11" s="61">
        <f t="shared" si="4"/>
        <v>23</v>
      </c>
      <c r="N11" s="60">
        <f>VLOOKUP($A11,'Return Data'!$B$7:$R$2292,17,0)</f>
        <v>4.2675999999999998</v>
      </c>
      <c r="O11" s="61">
        <f t="shared" si="5"/>
        <v>10</v>
      </c>
      <c r="P11" s="60">
        <f>VLOOKUP($A11,'Return Data'!$B$7:$R$2292,14,0)</f>
        <v>5.5960000000000001</v>
      </c>
      <c r="Q11" s="61">
        <f t="shared" si="6"/>
        <v>8</v>
      </c>
      <c r="R11" s="60">
        <f>VLOOKUP($A11,'Return Data'!$B$7:$R$2292,16,0)</f>
        <v>8.8917999999999999</v>
      </c>
      <c r="S11" s="62">
        <f t="shared" si="7"/>
        <v>6</v>
      </c>
    </row>
    <row r="12" spans="1:19" x14ac:dyDescent="0.3">
      <c r="A12" s="77" t="s">
        <v>1857</v>
      </c>
      <c r="B12" s="59">
        <f>VLOOKUP($A12,'Return Data'!$B$7:$R$2292,3,0)</f>
        <v>45014</v>
      </c>
      <c r="C12" s="60">
        <f>VLOOKUP($A12,'Return Data'!$B$7:$R$2292,4,0)</f>
        <v>38.389800000000001</v>
      </c>
      <c r="D12" s="60">
        <f>VLOOKUP($A12,'Return Data'!$B$7:$R$2292,9,0)</f>
        <v>17.3431</v>
      </c>
      <c r="E12" s="61">
        <f t="shared" si="0"/>
        <v>11</v>
      </c>
      <c r="F12" s="60">
        <f>VLOOKUP($A12,'Return Data'!$B$7:$R$2292,10,0)</f>
        <v>7.1905999999999999</v>
      </c>
      <c r="G12" s="61">
        <f t="shared" si="1"/>
        <v>18</v>
      </c>
      <c r="H12" s="60">
        <f>VLOOKUP($A12,'Return Data'!$B$7:$R$2292,11,0)</f>
        <v>7.5148000000000001</v>
      </c>
      <c r="I12" s="61">
        <f t="shared" si="2"/>
        <v>11</v>
      </c>
      <c r="J12" s="60">
        <f>VLOOKUP($A12,'Return Data'!$B$7:$R$2292,12,0)</f>
        <v>7.6364000000000001</v>
      </c>
      <c r="K12" s="61">
        <f t="shared" si="3"/>
        <v>9</v>
      </c>
      <c r="L12" s="60">
        <f>VLOOKUP($A12,'Return Data'!$B$7:$R$2292,13,0)</f>
        <v>4.2263999999999999</v>
      </c>
      <c r="M12" s="61">
        <f t="shared" si="4"/>
        <v>15</v>
      </c>
      <c r="N12" s="60">
        <f>VLOOKUP($A12,'Return Data'!$B$7:$R$2292,17,0)</f>
        <v>4.0742000000000003</v>
      </c>
      <c r="O12" s="61">
        <f t="shared" si="5"/>
        <v>14</v>
      </c>
      <c r="P12" s="60">
        <f>VLOOKUP($A12,'Return Data'!$B$7:$R$2292,14,0)</f>
        <v>4.6772999999999998</v>
      </c>
      <c r="Q12" s="61">
        <f t="shared" si="6"/>
        <v>18</v>
      </c>
      <c r="R12" s="60">
        <f>VLOOKUP($A12,'Return Data'!$B$7:$R$2292,16,0)</f>
        <v>7.6684999999999999</v>
      </c>
      <c r="S12" s="62">
        <f t="shared" si="7"/>
        <v>16</v>
      </c>
    </row>
    <row r="13" spans="1:19" x14ac:dyDescent="0.3">
      <c r="A13" s="77" t="s">
        <v>1751</v>
      </c>
      <c r="B13" s="59">
        <f>VLOOKUP($A13,'Return Data'!$B$7:$R$2292,3,0)</f>
        <v>45014</v>
      </c>
      <c r="C13" s="60">
        <f>VLOOKUP($A13,'Return Data'!$B$7:$R$2292,4,0)</f>
        <v>67.933800000000005</v>
      </c>
      <c r="D13" s="60">
        <f>VLOOKUP($A13,'Return Data'!$B$7:$R$2292,9,0)</f>
        <v>16.885000000000002</v>
      </c>
      <c r="E13" s="61">
        <f t="shared" si="0"/>
        <v>14</v>
      </c>
      <c r="F13" s="60">
        <f>VLOOKUP($A13,'Return Data'!$B$7:$R$2292,10,0)</f>
        <v>8.3569999999999993</v>
      </c>
      <c r="G13" s="61">
        <f t="shared" si="1"/>
        <v>3</v>
      </c>
      <c r="H13" s="60">
        <f>VLOOKUP($A13,'Return Data'!$B$7:$R$2292,11,0)</f>
        <v>8.4441000000000006</v>
      </c>
      <c r="I13" s="61">
        <f t="shared" si="2"/>
        <v>2</v>
      </c>
      <c r="J13" s="60">
        <f>VLOOKUP($A13,'Return Data'!$B$7:$R$2292,12,0)</f>
        <v>7.6096000000000004</v>
      </c>
      <c r="K13" s="61">
        <f t="shared" si="3"/>
        <v>10</v>
      </c>
      <c r="L13" s="60">
        <f>VLOOKUP($A13,'Return Data'!$B$7:$R$2292,13,0)</f>
        <v>4.7026000000000003</v>
      </c>
      <c r="M13" s="61">
        <f t="shared" si="4"/>
        <v>10</v>
      </c>
      <c r="N13" s="60">
        <f>VLOOKUP($A13,'Return Data'!$B$7:$R$2292,17,0)</f>
        <v>4.1441999999999997</v>
      </c>
      <c r="O13" s="61">
        <f t="shared" si="5"/>
        <v>13</v>
      </c>
      <c r="P13" s="60">
        <f>VLOOKUP($A13,'Return Data'!$B$7:$R$2292,14,0)</f>
        <v>4.9484000000000004</v>
      </c>
      <c r="Q13" s="61">
        <f t="shared" si="6"/>
        <v>13</v>
      </c>
      <c r="R13" s="60">
        <f>VLOOKUP($A13,'Return Data'!$B$7:$R$2292,16,0)</f>
        <v>8.1460000000000008</v>
      </c>
      <c r="S13" s="62">
        <f t="shared" si="7"/>
        <v>14</v>
      </c>
    </row>
    <row r="14" spans="1:19" x14ac:dyDescent="0.3">
      <c r="A14" s="77" t="s">
        <v>790</v>
      </c>
      <c r="B14" s="59">
        <f>VLOOKUP($A14,'Return Data'!$B$7:$R$2292,3,0)</f>
        <v>45014</v>
      </c>
      <c r="C14" s="60">
        <f>VLOOKUP($A14,'Return Data'!$B$7:$R$2292,4,0)</f>
        <v>18.409600000000001</v>
      </c>
      <c r="D14" s="60">
        <f>VLOOKUP($A14,'Return Data'!$B$7:$R$2292,9,0)</f>
        <v>20.5534</v>
      </c>
      <c r="E14" s="61">
        <f t="shared" si="0"/>
        <v>2</v>
      </c>
      <c r="F14" s="60">
        <f>VLOOKUP($A14,'Return Data'!$B$7:$R$2292,10,0)</f>
        <v>7.5693000000000001</v>
      </c>
      <c r="G14" s="61">
        <f t="shared" si="1"/>
        <v>10</v>
      </c>
      <c r="H14" s="60">
        <f>VLOOKUP($A14,'Return Data'!$B$7:$R$2292,11,0)</f>
        <v>7.8465999999999996</v>
      </c>
      <c r="I14" s="61">
        <f t="shared" si="2"/>
        <v>7</v>
      </c>
      <c r="J14" s="60">
        <f>VLOOKUP($A14,'Return Data'!$B$7:$R$2292,12,0)</f>
        <v>8.2037999999999993</v>
      </c>
      <c r="K14" s="61">
        <f t="shared" si="3"/>
        <v>7</v>
      </c>
      <c r="L14" s="60">
        <f>VLOOKUP($A14,'Return Data'!$B$7:$R$2292,13,0)</f>
        <v>3.4142999999999999</v>
      </c>
      <c r="M14" s="61">
        <f t="shared" si="4"/>
        <v>22</v>
      </c>
      <c r="N14" s="60">
        <f>VLOOKUP($A14,'Return Data'!$B$7:$R$2292,17,0)</f>
        <v>1.8298000000000001</v>
      </c>
      <c r="O14" s="61">
        <f t="shared" si="5"/>
        <v>23</v>
      </c>
      <c r="P14" s="60">
        <f>VLOOKUP($A14,'Return Data'!$B$7:$R$2292,14,0)</f>
        <v>3.6284999999999998</v>
      </c>
      <c r="Q14" s="61">
        <f t="shared" si="6"/>
        <v>23</v>
      </c>
      <c r="R14" s="60">
        <f>VLOOKUP($A14,'Return Data'!$B$7:$R$2292,16,0)</f>
        <v>7.4352</v>
      </c>
      <c r="S14" s="62">
        <f t="shared" si="7"/>
        <v>21</v>
      </c>
    </row>
    <row r="15" spans="1:19" x14ac:dyDescent="0.3">
      <c r="A15" s="77" t="s">
        <v>1185</v>
      </c>
      <c r="B15" s="59">
        <f>VLOOKUP($A15,'Return Data'!$B$7:$R$2292,3,0)</f>
        <v>45014</v>
      </c>
      <c r="C15" s="60">
        <f>VLOOKUP($A15,'Return Data'!$B$7:$R$2292,4,0)</f>
        <v>83.658900000000003</v>
      </c>
      <c r="D15" s="60">
        <f>VLOOKUP($A15,'Return Data'!$B$7:$R$2292,9,0)</f>
        <v>16.088699999999999</v>
      </c>
      <c r="E15" s="61">
        <f t="shared" si="0"/>
        <v>16</v>
      </c>
      <c r="F15" s="60">
        <f>VLOOKUP($A15,'Return Data'!$B$7:$R$2292,10,0)</f>
        <v>7.2786999999999997</v>
      </c>
      <c r="G15" s="61">
        <f t="shared" si="1"/>
        <v>14</v>
      </c>
      <c r="H15" s="60">
        <f>VLOOKUP($A15,'Return Data'!$B$7:$R$2292,11,0)</f>
        <v>7.1879</v>
      </c>
      <c r="I15" s="61">
        <f t="shared" si="2"/>
        <v>14</v>
      </c>
      <c r="J15" s="60">
        <f>VLOOKUP($A15,'Return Data'!$B$7:$R$2292,12,0)</f>
        <v>7.2807000000000004</v>
      </c>
      <c r="K15" s="61">
        <f t="shared" si="3"/>
        <v>17</v>
      </c>
      <c r="L15" s="60">
        <f>VLOOKUP($A15,'Return Data'!$B$7:$R$2292,13,0)</f>
        <v>4.9257</v>
      </c>
      <c r="M15" s="61">
        <f t="shared" si="4"/>
        <v>8</v>
      </c>
      <c r="N15" s="60">
        <f>VLOOKUP($A15,'Return Data'!$B$7:$R$2292,17,0)</f>
        <v>4.6723999999999997</v>
      </c>
      <c r="O15" s="61">
        <f t="shared" si="5"/>
        <v>6</v>
      </c>
      <c r="P15" s="60">
        <f>VLOOKUP($A15,'Return Data'!$B$7:$R$2292,14,0)</f>
        <v>5.7561</v>
      </c>
      <c r="Q15" s="61">
        <f t="shared" si="6"/>
        <v>5</v>
      </c>
      <c r="R15" s="60">
        <f>VLOOKUP($A15,'Return Data'!$B$7:$R$2292,16,0)</f>
        <v>8.1791999999999998</v>
      </c>
      <c r="S15" s="62">
        <f t="shared" si="7"/>
        <v>13</v>
      </c>
    </row>
    <row r="16" spans="1:19" x14ac:dyDescent="0.3">
      <c r="A16" s="77" t="s">
        <v>1187</v>
      </c>
      <c r="B16" s="59">
        <f>VLOOKUP($A16,'Return Data'!$B$7:$R$2292,3,0)</f>
        <v>45014</v>
      </c>
      <c r="C16" s="60">
        <f>VLOOKUP($A16,'Return Data'!$B$7:$R$2292,4,0)</f>
        <v>21.640799999999999</v>
      </c>
      <c r="D16" s="60">
        <f>VLOOKUP($A16,'Return Data'!$B$7:$R$2292,9,0)</f>
        <v>17.029699999999998</v>
      </c>
      <c r="E16" s="61">
        <f t="shared" si="0"/>
        <v>12</v>
      </c>
      <c r="F16" s="60">
        <f>VLOOKUP($A16,'Return Data'!$B$7:$R$2292,10,0)</f>
        <v>7.2350000000000003</v>
      </c>
      <c r="G16" s="61">
        <f t="shared" si="1"/>
        <v>15</v>
      </c>
      <c r="H16" s="60">
        <f>VLOOKUP($A16,'Return Data'!$B$7:$R$2292,11,0)</f>
        <v>7.0768000000000004</v>
      </c>
      <c r="I16" s="61">
        <f t="shared" si="2"/>
        <v>16</v>
      </c>
      <c r="J16" s="60">
        <f>VLOOKUP($A16,'Return Data'!$B$7:$R$2292,12,0)</f>
        <v>7.5643000000000002</v>
      </c>
      <c r="K16" s="61">
        <f t="shared" si="3"/>
        <v>12</v>
      </c>
      <c r="L16" s="60">
        <f>VLOOKUP($A16,'Return Data'!$B$7:$R$2292,13,0)</f>
        <v>4.5818000000000003</v>
      </c>
      <c r="M16" s="61">
        <f t="shared" si="4"/>
        <v>12</v>
      </c>
      <c r="N16" s="60">
        <f>VLOOKUP($A16,'Return Data'!$B$7:$R$2292,17,0)</f>
        <v>5.0906000000000002</v>
      </c>
      <c r="O16" s="61">
        <f t="shared" si="5"/>
        <v>2</v>
      </c>
      <c r="P16" s="60">
        <f>VLOOKUP($A16,'Return Data'!$B$7:$R$2292,14,0)</f>
        <v>6.5042</v>
      </c>
      <c r="Q16" s="61">
        <f t="shared" si="6"/>
        <v>2</v>
      </c>
      <c r="R16" s="60">
        <f>VLOOKUP($A16,'Return Data'!$B$7:$R$2292,16,0)</f>
        <v>8.8274000000000008</v>
      </c>
      <c r="S16" s="62">
        <f t="shared" si="7"/>
        <v>9</v>
      </c>
    </row>
    <row r="17" spans="1:19" x14ac:dyDescent="0.3">
      <c r="A17" s="77" t="s">
        <v>1190</v>
      </c>
      <c r="B17" s="59">
        <f>VLOOKUP($A17,'Return Data'!$B$7:$R$2292,3,0)</f>
        <v>45014</v>
      </c>
      <c r="C17" s="60">
        <f>VLOOKUP($A17,'Return Data'!$B$7:$R$2292,4,0)</f>
        <v>54.711500000000001</v>
      </c>
      <c r="D17" s="60">
        <f>VLOOKUP($A17,'Return Data'!$B$7:$R$2292,9,0)</f>
        <v>11.4093</v>
      </c>
      <c r="E17" s="61">
        <f t="shared" si="0"/>
        <v>23</v>
      </c>
      <c r="F17" s="60">
        <f>VLOOKUP($A17,'Return Data'!$B$7:$R$2292,10,0)</f>
        <v>6.1837999999999997</v>
      </c>
      <c r="G17" s="61">
        <f t="shared" si="1"/>
        <v>23</v>
      </c>
      <c r="H17" s="60">
        <f>VLOOKUP($A17,'Return Data'!$B$7:$R$2292,11,0)</f>
        <v>6.7042999999999999</v>
      </c>
      <c r="I17" s="61">
        <f t="shared" si="2"/>
        <v>20</v>
      </c>
      <c r="J17" s="60">
        <f>VLOOKUP($A17,'Return Data'!$B$7:$R$2292,12,0)</f>
        <v>6.3411999999999997</v>
      </c>
      <c r="K17" s="61">
        <f t="shared" si="3"/>
        <v>21</v>
      </c>
      <c r="L17" s="60">
        <f>VLOOKUP($A17,'Return Data'!$B$7:$R$2292,13,0)</f>
        <v>3.8342000000000001</v>
      </c>
      <c r="M17" s="61">
        <f t="shared" si="4"/>
        <v>17</v>
      </c>
      <c r="N17" s="60">
        <f>VLOOKUP($A17,'Return Data'!$B$7:$R$2292,17,0)</f>
        <v>4.1467999999999998</v>
      </c>
      <c r="O17" s="61">
        <f t="shared" si="5"/>
        <v>12</v>
      </c>
      <c r="P17" s="60">
        <f>VLOOKUP($A17,'Return Data'!$B$7:$R$2292,14,0)</f>
        <v>3.9302000000000001</v>
      </c>
      <c r="Q17" s="61">
        <f t="shared" si="6"/>
        <v>22</v>
      </c>
      <c r="R17" s="60">
        <f>VLOOKUP($A17,'Return Data'!$B$7:$R$2292,16,0)</f>
        <v>7.2054999999999998</v>
      </c>
      <c r="S17" s="62">
        <f t="shared" si="7"/>
        <v>23</v>
      </c>
    </row>
    <row r="18" spans="1:19" x14ac:dyDescent="0.3">
      <c r="A18" s="77" t="s">
        <v>1192</v>
      </c>
      <c r="B18" s="59">
        <f>VLOOKUP($A18,'Return Data'!$B$7:$R$2292,3,0)</f>
        <v>45014</v>
      </c>
      <c r="C18" s="60">
        <f>VLOOKUP($A18,'Return Data'!$B$7:$R$2292,4,0)</f>
        <v>48.399099999999997</v>
      </c>
      <c r="D18" s="60">
        <f>VLOOKUP($A18,'Return Data'!$B$7:$R$2292,9,0)</f>
        <v>15.4017</v>
      </c>
      <c r="E18" s="61">
        <f t="shared" si="0"/>
        <v>19</v>
      </c>
      <c r="F18" s="60">
        <f>VLOOKUP($A18,'Return Data'!$B$7:$R$2292,10,0)</f>
        <v>7.4930000000000003</v>
      </c>
      <c r="G18" s="61">
        <f t="shared" si="1"/>
        <v>11</v>
      </c>
      <c r="H18" s="60">
        <f>VLOOKUP($A18,'Return Data'!$B$7:$R$2292,11,0)</f>
        <v>7.7382999999999997</v>
      </c>
      <c r="I18" s="61">
        <f t="shared" si="2"/>
        <v>8</v>
      </c>
      <c r="J18" s="60">
        <f>VLOOKUP($A18,'Return Data'!$B$7:$R$2292,12,0)</f>
        <v>7.3167</v>
      </c>
      <c r="K18" s="61">
        <f t="shared" si="3"/>
        <v>16</v>
      </c>
      <c r="L18" s="60">
        <f>VLOOKUP($A18,'Return Data'!$B$7:$R$2292,13,0)</f>
        <v>4.0183</v>
      </c>
      <c r="M18" s="61">
        <f t="shared" si="4"/>
        <v>16</v>
      </c>
      <c r="N18" s="60">
        <f>VLOOKUP($A18,'Return Data'!$B$7:$R$2292,17,0)</f>
        <v>3.9668000000000001</v>
      </c>
      <c r="O18" s="61">
        <f t="shared" si="5"/>
        <v>18</v>
      </c>
      <c r="P18" s="60">
        <f>VLOOKUP($A18,'Return Data'!$B$7:$R$2292,14,0)</f>
        <v>4.8109000000000002</v>
      </c>
      <c r="Q18" s="61">
        <f t="shared" si="6"/>
        <v>15</v>
      </c>
      <c r="R18" s="60">
        <f>VLOOKUP($A18,'Return Data'!$B$7:$R$2292,16,0)</f>
        <v>7.6041999999999996</v>
      </c>
      <c r="S18" s="62">
        <f t="shared" si="7"/>
        <v>18</v>
      </c>
    </row>
    <row r="19" spans="1:19" x14ac:dyDescent="0.3">
      <c r="A19" s="102" t="s">
        <v>1973</v>
      </c>
      <c r="B19" s="59">
        <f>VLOOKUP($A19,'Return Data'!$B$7:$R$2292,3,0)</f>
        <v>45014</v>
      </c>
      <c r="C19" s="60">
        <f>VLOOKUP($A19,'Return Data'!$B$7:$R$2292,4,0)</f>
        <v>63.319000000000003</v>
      </c>
      <c r="D19" s="60">
        <f>VLOOKUP($A19,'Return Data'!$B$7:$R$2292,9,0)</f>
        <v>18.34</v>
      </c>
      <c r="E19" s="61">
        <f t="shared" si="0"/>
        <v>7</v>
      </c>
      <c r="F19" s="60">
        <f>VLOOKUP($A19,'Return Data'!$B$7:$R$2292,10,0)</f>
        <v>7.7558999999999996</v>
      </c>
      <c r="G19" s="61">
        <f t="shared" si="1"/>
        <v>8</v>
      </c>
      <c r="H19" s="60">
        <f>VLOOKUP($A19,'Return Data'!$B$7:$R$2292,11,0)</f>
        <v>7.1436000000000002</v>
      </c>
      <c r="I19" s="61">
        <f t="shared" si="2"/>
        <v>15</v>
      </c>
      <c r="J19" s="60">
        <f>VLOOKUP($A19,'Return Data'!$B$7:$R$2292,12,0)</f>
        <v>7.2431000000000001</v>
      </c>
      <c r="K19" s="61">
        <f t="shared" si="3"/>
        <v>18</v>
      </c>
      <c r="L19" s="60">
        <f>VLOOKUP($A19,'Return Data'!$B$7:$R$2292,13,0)</f>
        <v>5.5164</v>
      </c>
      <c r="M19" s="61">
        <f t="shared" si="4"/>
        <v>4</v>
      </c>
      <c r="N19" s="60">
        <f>VLOOKUP($A19,'Return Data'!$B$7:$R$2292,17,0)</f>
        <v>4.2576000000000001</v>
      </c>
      <c r="O19" s="61">
        <f t="shared" si="5"/>
        <v>11</v>
      </c>
      <c r="P19" s="60">
        <f>VLOOKUP($A19,'Return Data'!$B$7:$R$2292,14,0)</f>
        <v>5.1913</v>
      </c>
      <c r="Q19" s="61">
        <f t="shared" si="6"/>
        <v>11</v>
      </c>
      <c r="R19" s="60">
        <f>VLOOKUP($A19,'Return Data'!$B$7:$R$2292,16,0)</f>
        <v>8.8293999999999997</v>
      </c>
      <c r="S19" s="62">
        <f t="shared" si="7"/>
        <v>8</v>
      </c>
    </row>
    <row r="20" spans="1:19" x14ac:dyDescent="0.3">
      <c r="A20" s="77" t="s">
        <v>793</v>
      </c>
      <c r="B20" s="59">
        <f>VLOOKUP($A20,'Return Data'!$B$7:$R$2292,3,0)</f>
        <v>45014</v>
      </c>
      <c r="C20" s="60">
        <f>VLOOKUP($A20,'Return Data'!$B$7:$R$2292,4,0)</f>
        <v>20.6936</v>
      </c>
      <c r="D20" s="60">
        <f>VLOOKUP($A20,'Return Data'!$B$7:$R$2292,9,0)</f>
        <v>19.938099999999999</v>
      </c>
      <c r="E20" s="61">
        <f t="shared" si="0"/>
        <v>6</v>
      </c>
      <c r="F20" s="60">
        <f>VLOOKUP($A20,'Return Data'!$B$7:$R$2292,10,0)</f>
        <v>7.6334</v>
      </c>
      <c r="G20" s="61">
        <f t="shared" si="1"/>
        <v>9</v>
      </c>
      <c r="H20" s="60">
        <f>VLOOKUP($A20,'Return Data'!$B$7:$R$2292,11,0)</f>
        <v>7.6612</v>
      </c>
      <c r="I20" s="61">
        <f t="shared" si="2"/>
        <v>9</v>
      </c>
      <c r="J20" s="60">
        <f>VLOOKUP($A20,'Return Data'!$B$7:$R$2292,12,0)</f>
        <v>8.4243000000000006</v>
      </c>
      <c r="K20" s="61">
        <f t="shared" si="3"/>
        <v>5</v>
      </c>
      <c r="L20" s="60">
        <f>VLOOKUP($A20,'Return Data'!$B$7:$R$2292,13,0)</f>
        <v>3.7440000000000002</v>
      </c>
      <c r="M20" s="61">
        <f t="shared" si="4"/>
        <v>19</v>
      </c>
      <c r="N20" s="60">
        <f>VLOOKUP($A20,'Return Data'!$B$7:$R$2292,17,0)</f>
        <v>3.8243</v>
      </c>
      <c r="O20" s="61">
        <f t="shared" si="5"/>
        <v>19</v>
      </c>
      <c r="P20" s="60">
        <f>VLOOKUP($A20,'Return Data'!$B$7:$R$2292,14,0)</f>
        <v>5.2256</v>
      </c>
      <c r="Q20" s="61">
        <f t="shared" si="6"/>
        <v>10</v>
      </c>
      <c r="R20" s="60">
        <f>VLOOKUP($A20,'Return Data'!$B$7:$R$2292,16,0)</f>
        <v>8.8802000000000003</v>
      </c>
      <c r="S20" s="62">
        <f t="shared" si="7"/>
        <v>7</v>
      </c>
    </row>
    <row r="21" spans="1:19" x14ac:dyDescent="0.3">
      <c r="A21" s="109" t="s">
        <v>1194</v>
      </c>
      <c r="B21" s="59">
        <f>VLOOKUP($A21,'Return Data'!$B$7:$R$2292,3,0)</f>
        <v>45014</v>
      </c>
      <c r="C21" s="60">
        <f>VLOOKUP($A21,'Return Data'!$B$7:$R$2292,4,0)</f>
        <v>90.86</v>
      </c>
      <c r="D21" s="60">
        <f>VLOOKUP($A21,'Return Data'!$B$7:$R$2292,9,0)</f>
        <v>12.531000000000001</v>
      </c>
      <c r="E21" s="61">
        <f t="shared" si="0"/>
        <v>22</v>
      </c>
      <c r="F21" s="60">
        <f>VLOOKUP($A21,'Return Data'!$B$7:$R$2292,10,0)</f>
        <v>7.8036000000000003</v>
      </c>
      <c r="G21" s="61">
        <f t="shared" si="1"/>
        <v>7</v>
      </c>
      <c r="H21" s="60">
        <f>VLOOKUP($A21,'Return Data'!$B$7:$R$2292,11,0)</f>
        <v>7.1891999999999996</v>
      </c>
      <c r="I21" s="61">
        <f t="shared" si="2"/>
        <v>13</v>
      </c>
      <c r="J21" s="60">
        <f>VLOOKUP($A21,'Return Data'!$B$7:$R$2292,12,0)</f>
        <v>10.064299999999999</v>
      </c>
      <c r="K21" s="61">
        <f t="shared" si="3"/>
        <v>1</v>
      </c>
      <c r="L21" s="60">
        <f>VLOOKUP($A21,'Return Data'!$B$7:$R$2292,13,0)</f>
        <v>6.5396999999999998</v>
      </c>
      <c r="M21" s="61">
        <f t="shared" si="4"/>
        <v>1</v>
      </c>
      <c r="N21" s="60">
        <f>VLOOKUP($A21,'Return Data'!$B$7:$R$2292,17,0)</f>
        <v>5.4177</v>
      </c>
      <c r="O21" s="61">
        <f t="shared" si="5"/>
        <v>1</v>
      </c>
      <c r="P21" s="60">
        <f>VLOOKUP($A21,'Return Data'!$B$7:$R$2292,14,0)</f>
        <v>6.5777000000000001</v>
      </c>
      <c r="Q21" s="61">
        <f t="shared" si="6"/>
        <v>1</v>
      </c>
      <c r="R21" s="60">
        <f>VLOOKUP($A21,'Return Data'!$B$7:$R$2292,16,0)</f>
        <v>8.6123999999999992</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45014</v>
      </c>
      <c r="C23" s="60">
        <f>VLOOKUP($A23,'Return Data'!$B$7:$R$2292,4,0)</f>
        <v>2575.0758000000001</v>
      </c>
      <c r="D23" s="60">
        <f>VLOOKUP($A23,'Return Data'!$B$7:$R$2292,9,0)</f>
        <v>15.849600000000001</v>
      </c>
      <c r="E23" s="61">
        <f t="shared" si="0"/>
        <v>17</v>
      </c>
      <c r="F23" s="60">
        <f>VLOOKUP($A23,'Return Data'!$B$7:$R$2292,10,0)</f>
        <v>6.7180999999999997</v>
      </c>
      <c r="G23" s="61">
        <f t="shared" si="1"/>
        <v>20</v>
      </c>
      <c r="H23" s="60">
        <f>VLOOKUP($A23,'Return Data'!$B$7:$R$2292,11,0)</f>
        <v>6.8307000000000002</v>
      </c>
      <c r="I23" s="61">
        <f t="shared" si="2"/>
        <v>18</v>
      </c>
      <c r="J23" s="60">
        <f>VLOOKUP($A23,'Return Data'!$B$7:$R$2292,12,0)</f>
        <v>6.2504999999999997</v>
      </c>
      <c r="K23" s="61">
        <f t="shared" si="3"/>
        <v>22</v>
      </c>
      <c r="L23" s="60">
        <f>VLOOKUP($A23,'Return Data'!$B$7:$R$2292,13,0)</f>
        <v>5.2775999999999996</v>
      </c>
      <c r="M23" s="61">
        <f t="shared" si="4"/>
        <v>7</v>
      </c>
      <c r="N23" s="60">
        <f>VLOOKUP($A23,'Return Data'!$B$7:$R$2292,17,0)</f>
        <v>3.6461000000000001</v>
      </c>
      <c r="O23" s="61">
        <f t="shared" si="5"/>
        <v>20</v>
      </c>
      <c r="P23" s="60">
        <f>VLOOKUP($A23,'Return Data'!$B$7:$R$2292,14,0)</f>
        <v>4.1323999999999996</v>
      </c>
      <c r="Q23" s="61">
        <f t="shared" si="6"/>
        <v>21</v>
      </c>
      <c r="R23" s="60">
        <f>VLOOKUP($A23,'Return Data'!$B$7:$R$2292,16,0)</f>
        <v>7.3513000000000002</v>
      </c>
      <c r="S23" s="62">
        <f t="shared" si="7"/>
        <v>22</v>
      </c>
    </row>
    <row r="24" spans="1:19" x14ac:dyDescent="0.3">
      <c r="A24" s="77" t="s">
        <v>1199</v>
      </c>
      <c r="B24" s="59">
        <f>VLOOKUP($A24,'Return Data'!$B$7:$R$2292,3,0)</f>
        <v>45014</v>
      </c>
      <c r="C24" s="60">
        <f>VLOOKUP($A24,'Return Data'!$B$7:$R$2292,4,0)</f>
        <v>92.713899999999995</v>
      </c>
      <c r="D24" s="60">
        <f>VLOOKUP($A24,'Return Data'!$B$7:$R$2292,9,0)</f>
        <v>16.307600000000001</v>
      </c>
      <c r="E24" s="61">
        <f t="shared" si="0"/>
        <v>15</v>
      </c>
      <c r="F24" s="60">
        <f>VLOOKUP($A24,'Return Data'!$B$7:$R$2292,10,0)</f>
        <v>8.1843000000000004</v>
      </c>
      <c r="G24" s="61">
        <f t="shared" si="1"/>
        <v>4</v>
      </c>
      <c r="H24" s="60">
        <f>VLOOKUP($A24,'Return Data'!$B$7:$R$2292,11,0)</f>
        <v>7.9489000000000001</v>
      </c>
      <c r="I24" s="61">
        <f t="shared" si="2"/>
        <v>6</v>
      </c>
      <c r="J24" s="60">
        <f>VLOOKUP($A24,'Return Data'!$B$7:$R$2292,12,0)</f>
        <v>9.6068999999999996</v>
      </c>
      <c r="K24" s="61">
        <f t="shared" si="3"/>
        <v>2</v>
      </c>
      <c r="L24" s="60">
        <f>VLOOKUP($A24,'Return Data'!$B$7:$R$2292,13,0)</f>
        <v>5.4569999999999999</v>
      </c>
      <c r="M24" s="61">
        <f t="shared" si="4"/>
        <v>5</v>
      </c>
      <c r="N24" s="60">
        <f>VLOOKUP($A24,'Return Data'!$B$7:$R$2292,17,0)</f>
        <v>4.9919000000000002</v>
      </c>
      <c r="O24" s="61">
        <f t="shared" si="5"/>
        <v>4</v>
      </c>
      <c r="P24" s="60">
        <f>VLOOKUP($A24,'Return Data'!$B$7:$R$2292,14,0)</f>
        <v>6.1212</v>
      </c>
      <c r="Q24" s="61">
        <f t="shared" si="6"/>
        <v>3</v>
      </c>
      <c r="R24" s="60">
        <f>VLOOKUP($A24,'Return Data'!$B$7:$R$2292,16,0)</f>
        <v>8.3552</v>
      </c>
      <c r="S24" s="62">
        <f t="shared" si="7"/>
        <v>12</v>
      </c>
    </row>
    <row r="25" spans="1:19" x14ac:dyDescent="0.3">
      <c r="A25" s="77" t="s">
        <v>1201</v>
      </c>
      <c r="B25" s="59">
        <f>VLOOKUP($A25,'Return Data'!$B$7:$R$2292,3,0)</f>
        <v>45014</v>
      </c>
      <c r="C25" s="60">
        <f>VLOOKUP($A25,'Return Data'!$B$7:$R$2292,4,0)</f>
        <v>54.911099999999998</v>
      </c>
      <c r="D25" s="60">
        <f>VLOOKUP($A25,'Return Data'!$B$7:$R$2292,9,0)</f>
        <v>17.0214</v>
      </c>
      <c r="E25" s="61">
        <f t="shared" si="0"/>
        <v>13</v>
      </c>
      <c r="F25" s="60">
        <f>VLOOKUP($A25,'Return Data'!$B$7:$R$2292,10,0)</f>
        <v>6.2515999999999998</v>
      </c>
      <c r="G25" s="61">
        <f t="shared" si="1"/>
        <v>22</v>
      </c>
      <c r="H25" s="60">
        <f>VLOOKUP($A25,'Return Data'!$B$7:$R$2292,11,0)</f>
        <v>5.9958</v>
      </c>
      <c r="I25" s="61">
        <f t="shared" si="2"/>
        <v>22</v>
      </c>
      <c r="J25" s="60">
        <f>VLOOKUP($A25,'Return Data'!$B$7:$R$2292,12,0)</f>
        <v>5.2622999999999998</v>
      </c>
      <c r="K25" s="61">
        <f t="shared" si="3"/>
        <v>23</v>
      </c>
      <c r="L25" s="60">
        <f>VLOOKUP($A25,'Return Data'!$B$7:$R$2292,13,0)</f>
        <v>3.6732999999999998</v>
      </c>
      <c r="M25" s="61">
        <f t="shared" si="4"/>
        <v>20</v>
      </c>
      <c r="N25" s="60">
        <f>VLOOKUP($A25,'Return Data'!$B$7:$R$2292,17,0)</f>
        <v>3.4859</v>
      </c>
      <c r="O25" s="61">
        <f t="shared" si="5"/>
        <v>21</v>
      </c>
      <c r="P25" s="60">
        <f>VLOOKUP($A25,'Return Data'!$B$7:$R$2292,14,0)</f>
        <v>4.6783000000000001</v>
      </c>
      <c r="Q25" s="61">
        <f t="shared" si="6"/>
        <v>17</v>
      </c>
      <c r="R25" s="60">
        <f>VLOOKUP($A25,'Return Data'!$B$7:$R$2292,16,0)</f>
        <v>7.5111999999999997</v>
      </c>
      <c r="S25" s="62">
        <f t="shared" si="7"/>
        <v>19</v>
      </c>
    </row>
    <row r="26" spans="1:19" x14ac:dyDescent="0.3">
      <c r="A26" s="77" t="s">
        <v>1204</v>
      </c>
      <c r="B26" s="59">
        <f>VLOOKUP($A26,'Return Data'!$B$7:$R$2292,3,0)</f>
        <v>45014</v>
      </c>
      <c r="C26" s="60">
        <f>VLOOKUP($A26,'Return Data'!$B$7:$R$2292,4,0)</f>
        <v>35.652299999999997</v>
      </c>
      <c r="D26" s="60">
        <f>VLOOKUP($A26,'Return Data'!$B$7:$R$2292,9,0)</f>
        <v>17.474</v>
      </c>
      <c r="E26" s="61">
        <f t="shared" si="0"/>
        <v>9</v>
      </c>
      <c r="F26" s="60">
        <f>VLOOKUP($A26,'Return Data'!$B$7:$R$2292,10,0)</f>
        <v>7.3472</v>
      </c>
      <c r="G26" s="61">
        <f t="shared" si="1"/>
        <v>12</v>
      </c>
      <c r="H26" s="60">
        <f>VLOOKUP($A26,'Return Data'!$B$7:$R$2292,11,0)</f>
        <v>7.6082000000000001</v>
      </c>
      <c r="I26" s="61">
        <f t="shared" si="2"/>
        <v>10</v>
      </c>
      <c r="J26" s="60">
        <f>VLOOKUP($A26,'Return Data'!$B$7:$R$2292,12,0)</f>
        <v>8.4667999999999992</v>
      </c>
      <c r="K26" s="61">
        <f t="shared" si="3"/>
        <v>4</v>
      </c>
      <c r="L26" s="60">
        <f>VLOOKUP($A26,'Return Data'!$B$7:$R$2292,13,0)</f>
        <v>4.8818999999999999</v>
      </c>
      <c r="M26" s="61">
        <f t="shared" si="4"/>
        <v>9</v>
      </c>
      <c r="N26" s="60">
        <f>VLOOKUP($A26,'Return Data'!$B$7:$R$2292,17,0)</f>
        <v>4.5133000000000001</v>
      </c>
      <c r="O26" s="61">
        <f t="shared" si="5"/>
        <v>8</v>
      </c>
      <c r="P26" s="60">
        <f>VLOOKUP($A26,'Return Data'!$B$7:$R$2292,14,0)</f>
        <v>5.2919</v>
      </c>
      <c r="Q26" s="61">
        <f t="shared" si="6"/>
        <v>9</v>
      </c>
      <c r="R26" s="60">
        <f>VLOOKUP($A26,'Return Data'!$B$7:$R$2292,16,0)</f>
        <v>9.4733000000000001</v>
      </c>
      <c r="S26" s="62">
        <f t="shared" si="7"/>
        <v>1</v>
      </c>
    </row>
    <row r="27" spans="1:19" x14ac:dyDescent="0.3">
      <c r="A27" s="77" t="s">
        <v>1206</v>
      </c>
      <c r="B27" s="59">
        <f>VLOOKUP($A27,'Return Data'!$B$7:$R$2292,3,0)</f>
        <v>45014</v>
      </c>
      <c r="C27" s="60">
        <f>VLOOKUP($A27,'Return Data'!$B$7:$R$2292,4,0)</f>
        <v>26.923999999999999</v>
      </c>
      <c r="D27" s="60">
        <f>VLOOKUP($A27,'Return Data'!$B$7:$R$2292,9,0)</f>
        <v>15.364100000000001</v>
      </c>
      <c r="E27" s="61">
        <f t="shared" si="0"/>
        <v>20</v>
      </c>
      <c r="F27" s="60">
        <f>VLOOKUP($A27,'Return Data'!$B$7:$R$2292,10,0)</f>
        <v>7.2163000000000004</v>
      </c>
      <c r="G27" s="61">
        <f t="shared" si="1"/>
        <v>17</v>
      </c>
      <c r="H27" s="60">
        <f>VLOOKUP($A27,'Return Data'!$B$7:$R$2292,11,0)</f>
        <v>6.6609999999999996</v>
      </c>
      <c r="I27" s="61">
        <f t="shared" si="2"/>
        <v>21</v>
      </c>
      <c r="J27" s="60">
        <f>VLOOKUP($A27,'Return Data'!$B$7:$R$2292,12,0)</f>
        <v>6.3845000000000001</v>
      </c>
      <c r="K27" s="61">
        <f t="shared" si="3"/>
        <v>20</v>
      </c>
      <c r="L27" s="60">
        <f>VLOOKUP($A27,'Return Data'!$B$7:$R$2292,13,0)</f>
        <v>4.5835999999999997</v>
      </c>
      <c r="M27" s="61">
        <f t="shared" si="4"/>
        <v>11</v>
      </c>
      <c r="N27" s="60">
        <f>VLOOKUP($A27,'Return Data'!$B$7:$R$2292,17,0)</f>
        <v>4.5335999999999999</v>
      </c>
      <c r="O27" s="61">
        <f t="shared" si="5"/>
        <v>7</v>
      </c>
      <c r="P27" s="60">
        <f>VLOOKUP($A27,'Return Data'!$B$7:$R$2292,14,0)</f>
        <v>5.1334</v>
      </c>
      <c r="Q27" s="61">
        <f t="shared" si="6"/>
        <v>12</v>
      </c>
      <c r="R27" s="60">
        <f>VLOOKUP($A27,'Return Data'!$B$7:$R$2292,16,0)</f>
        <v>7.6265999999999998</v>
      </c>
      <c r="S27" s="62">
        <f t="shared" si="7"/>
        <v>17</v>
      </c>
    </row>
    <row r="28" spans="1:19" x14ac:dyDescent="0.3">
      <c r="A28" s="77" t="s">
        <v>794</v>
      </c>
      <c r="B28" s="59">
        <f>VLOOKUP($A28,'Return Data'!$B$7:$R$2292,3,0)</f>
        <v>45014</v>
      </c>
      <c r="C28" s="60">
        <f>VLOOKUP($A28,'Return Data'!$B$7:$R$2292,4,0)</f>
        <v>54.474200000000003</v>
      </c>
      <c r="D28" s="60">
        <f>VLOOKUP($A28,'Return Data'!$B$7:$R$2292,9,0)</f>
        <v>20.005299999999998</v>
      </c>
      <c r="E28" s="61">
        <f t="shared" si="0"/>
        <v>5</v>
      </c>
      <c r="F28" s="60">
        <f>VLOOKUP($A28,'Return Data'!$B$7:$R$2292,10,0)</f>
        <v>7.8787000000000003</v>
      </c>
      <c r="G28" s="61">
        <f t="shared" si="1"/>
        <v>5</v>
      </c>
      <c r="H28" s="60">
        <f>VLOOKUP($A28,'Return Data'!$B$7:$R$2292,11,0)</f>
        <v>7.9935999999999998</v>
      </c>
      <c r="I28" s="61">
        <f t="shared" si="2"/>
        <v>4</v>
      </c>
      <c r="J28" s="60">
        <f>VLOOKUP($A28,'Return Data'!$B$7:$R$2292,12,0)</f>
        <v>8.7010000000000005</v>
      </c>
      <c r="K28" s="61">
        <f t="shared" si="3"/>
        <v>3</v>
      </c>
      <c r="L28" s="60">
        <f>VLOOKUP($A28,'Return Data'!$B$7:$R$2292,13,0)</f>
        <v>4.2934000000000001</v>
      </c>
      <c r="M28" s="61">
        <f t="shared" si="4"/>
        <v>14</v>
      </c>
      <c r="N28" s="60">
        <f>VLOOKUP($A28,'Return Data'!$B$7:$R$2292,17,0)</f>
        <v>3.9754999999999998</v>
      </c>
      <c r="O28" s="61">
        <f t="shared" si="5"/>
        <v>17</v>
      </c>
      <c r="P28" s="60">
        <f>VLOOKUP($A28,'Return Data'!$B$7:$R$2292,14,0)</f>
        <v>4.7832999999999997</v>
      </c>
      <c r="Q28" s="61">
        <f t="shared" si="6"/>
        <v>16</v>
      </c>
      <c r="R28" s="60">
        <f>VLOOKUP($A28,'Return Data'!$B$7:$R$2292,16,0)</f>
        <v>8.9039000000000001</v>
      </c>
      <c r="S28" s="62">
        <f t="shared" si="7"/>
        <v>5</v>
      </c>
    </row>
    <row r="29" spans="1:19" x14ac:dyDescent="0.3">
      <c r="A29" s="77" t="s">
        <v>1207</v>
      </c>
      <c r="B29" s="59">
        <f>VLOOKUP($A29,'Return Data'!$B$7:$R$2292,3,0)</f>
        <v>45014</v>
      </c>
      <c r="C29" s="60">
        <f>VLOOKUP($A29,'Return Data'!$B$7:$R$2292,4,0)</f>
        <v>57.734400000000001</v>
      </c>
      <c r="D29" s="60">
        <f>VLOOKUP($A29,'Return Data'!$B$7:$R$2292,9,0)</f>
        <v>20.1221</v>
      </c>
      <c r="E29" s="61">
        <f t="shared" si="0"/>
        <v>3</v>
      </c>
      <c r="F29" s="60">
        <f>VLOOKUP($A29,'Return Data'!$B$7:$R$2292,10,0)</f>
        <v>7.2210999999999999</v>
      </c>
      <c r="G29" s="61">
        <f t="shared" si="1"/>
        <v>16</v>
      </c>
      <c r="H29" s="60">
        <f>VLOOKUP($A29,'Return Data'!$B$7:$R$2292,11,0)</f>
        <v>7.9611000000000001</v>
      </c>
      <c r="I29" s="61">
        <f t="shared" si="2"/>
        <v>5</v>
      </c>
      <c r="J29" s="60">
        <f>VLOOKUP($A29,'Return Data'!$B$7:$R$2292,12,0)</f>
        <v>8.0061</v>
      </c>
      <c r="K29" s="61">
        <f t="shared" si="3"/>
        <v>8</v>
      </c>
      <c r="L29" s="60">
        <f>VLOOKUP($A29,'Return Data'!$B$7:$R$2292,13,0)</f>
        <v>6.2074999999999996</v>
      </c>
      <c r="M29" s="61">
        <f t="shared" si="4"/>
        <v>2</v>
      </c>
      <c r="N29" s="60">
        <f>VLOOKUP($A29,'Return Data'!$B$7:$R$2292,17,0)</f>
        <v>5.0670999999999999</v>
      </c>
      <c r="O29" s="61">
        <f t="shared" si="5"/>
        <v>3</v>
      </c>
      <c r="P29" s="60">
        <f>VLOOKUP($A29,'Return Data'!$B$7:$R$2292,14,0)</f>
        <v>5.9932999999999996</v>
      </c>
      <c r="Q29" s="61">
        <f t="shared" si="6"/>
        <v>4</v>
      </c>
      <c r="R29" s="60">
        <f>VLOOKUP($A29,'Return Data'!$B$7:$R$2292,16,0)</f>
        <v>9.3461999999999996</v>
      </c>
      <c r="S29" s="62">
        <f t="shared" si="7"/>
        <v>2</v>
      </c>
    </row>
    <row r="30" spans="1:19" x14ac:dyDescent="0.3">
      <c r="A30" s="77" t="s">
        <v>1209</v>
      </c>
      <c r="B30" s="59">
        <f>VLOOKUP($A30,'Return Data'!$B$7:$R$2292,3,0)</f>
        <v>45014</v>
      </c>
      <c r="C30" s="60">
        <f>VLOOKUP($A30,'Return Data'!$B$7:$R$2292,4,0)</f>
        <v>71.861000000000004</v>
      </c>
      <c r="D30" s="60">
        <f>VLOOKUP($A30,'Return Data'!$B$7:$R$2292,9,0)</f>
        <v>17.8447</v>
      </c>
      <c r="E30" s="61">
        <f t="shared" si="0"/>
        <v>8</v>
      </c>
      <c r="F30" s="60">
        <f>VLOOKUP($A30,'Return Data'!$B$7:$R$2292,10,0)</f>
        <v>9.0218000000000007</v>
      </c>
      <c r="G30" s="61">
        <f t="shared" si="1"/>
        <v>1</v>
      </c>
      <c r="H30" s="60">
        <f>VLOOKUP($A30,'Return Data'!$B$7:$R$2292,11,0)</f>
        <v>6.7129000000000003</v>
      </c>
      <c r="I30" s="61">
        <f t="shared" si="2"/>
        <v>19</v>
      </c>
      <c r="J30" s="60">
        <f>VLOOKUP($A30,'Return Data'!$B$7:$R$2292,12,0)</f>
        <v>7.5743999999999998</v>
      </c>
      <c r="K30" s="61">
        <f t="shared" si="3"/>
        <v>11</v>
      </c>
      <c r="L30" s="60">
        <f>VLOOKUP($A30,'Return Data'!$B$7:$R$2292,13,0)</f>
        <v>5.6989000000000001</v>
      </c>
      <c r="M30" s="61">
        <f t="shared" si="4"/>
        <v>3</v>
      </c>
      <c r="N30" s="60">
        <f>VLOOKUP($A30,'Return Data'!$B$7:$R$2292,17,0)</f>
        <v>4.3512000000000004</v>
      </c>
      <c r="O30" s="61">
        <f t="shared" si="5"/>
        <v>9</v>
      </c>
      <c r="P30" s="60">
        <f>VLOOKUP($A30,'Return Data'!$B$7:$R$2292,14,0)</f>
        <v>4.6517999999999997</v>
      </c>
      <c r="Q30" s="61">
        <f t="shared" si="6"/>
        <v>19</v>
      </c>
      <c r="R30" s="60">
        <f>VLOOKUP($A30,'Return Data'!$B$7:$R$2292,16,0)</f>
        <v>8.0471000000000004</v>
      </c>
      <c r="S30" s="62">
        <f t="shared" si="7"/>
        <v>15</v>
      </c>
    </row>
    <row r="31" spans="1:19" x14ac:dyDescent="0.3">
      <c r="A31" s="77" t="s">
        <v>1211</v>
      </c>
      <c r="B31" s="59">
        <f>VLOOKUP($A31,'Return Data'!$B$7:$R$2292,3,0)</f>
        <v>45014</v>
      </c>
      <c r="C31" s="60">
        <f>VLOOKUP($A31,'Return Data'!$B$7:$R$2292,4,0)</f>
        <v>54.382300000000001</v>
      </c>
      <c r="D31" s="60">
        <f>VLOOKUP($A31,'Return Data'!$B$7:$R$2292,9,0)</f>
        <v>14.7682</v>
      </c>
      <c r="E31" s="61">
        <f t="shared" si="0"/>
        <v>21</v>
      </c>
      <c r="F31" s="60">
        <f>VLOOKUP($A31,'Return Data'!$B$7:$R$2292,10,0)</f>
        <v>6.8501000000000003</v>
      </c>
      <c r="G31" s="61">
        <f t="shared" si="1"/>
        <v>19</v>
      </c>
      <c r="H31" s="60">
        <f>VLOOKUP($A31,'Return Data'!$B$7:$R$2292,11,0)</f>
        <v>6.9579000000000004</v>
      </c>
      <c r="I31" s="61">
        <f t="shared" si="2"/>
        <v>17</v>
      </c>
      <c r="J31" s="60">
        <f>VLOOKUP($A31,'Return Data'!$B$7:$R$2292,12,0)</f>
        <v>7.4665999999999997</v>
      </c>
      <c r="K31" s="61">
        <f t="shared" si="3"/>
        <v>14</v>
      </c>
      <c r="L31" s="60">
        <f>VLOOKUP($A31,'Return Data'!$B$7:$R$2292,13,0)</f>
        <v>5.3883999999999999</v>
      </c>
      <c r="M31" s="61">
        <f t="shared" si="4"/>
        <v>6</v>
      </c>
      <c r="N31" s="60">
        <f>VLOOKUP($A31,'Return Data'!$B$7:$R$2292,17,0)</f>
        <v>4.0218999999999996</v>
      </c>
      <c r="O31" s="61">
        <f t="shared" si="5"/>
        <v>16</v>
      </c>
      <c r="P31" s="60">
        <f>VLOOKUP($A31,'Return Data'!$B$7:$R$2292,14,0)</f>
        <v>4.8263999999999996</v>
      </c>
      <c r="Q31" s="61">
        <f t="shared" si="6"/>
        <v>14</v>
      </c>
      <c r="R31" s="60">
        <f>VLOOKUP($A31,'Return Data'!$B$7:$R$2292,16,0)</f>
        <v>8.3855000000000004</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16.411124999999995</v>
      </c>
      <c r="E33" s="83"/>
      <c r="F33" s="84">
        <f>AVERAGE(F8:F31)</f>
        <v>7.1643125000000003</v>
      </c>
      <c r="G33" s="83"/>
      <c r="H33" s="84">
        <f>AVERAGE(H8:H31)</f>
        <v>7.0570833333333312</v>
      </c>
      <c r="I33" s="83"/>
      <c r="J33" s="84">
        <f>AVERAGE(J8:J31)</f>
        <v>7.3156708333333329</v>
      </c>
      <c r="K33" s="83"/>
      <c r="L33" s="84">
        <f>AVERAGE(L8:L31)</f>
        <v>4.4079583333333332</v>
      </c>
      <c r="M33" s="83"/>
      <c r="N33" s="84">
        <f>AVERAGE(N8:N31)</f>
        <v>4.0130666666666661</v>
      </c>
      <c r="O33" s="83"/>
      <c r="P33" s="84">
        <f>AVERAGE(P8:P31)</f>
        <v>4.9300291666666665</v>
      </c>
      <c r="Q33" s="83"/>
      <c r="R33" s="84">
        <f>AVERAGE(R8:R31)</f>
        <v>7.9439708333333323</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20.598700000000001</v>
      </c>
      <c r="E35" s="87"/>
      <c r="F35" s="88">
        <f>MAX(F8:F31)</f>
        <v>9.0218000000000007</v>
      </c>
      <c r="G35" s="87"/>
      <c r="H35" s="88">
        <f>MAX(H8:H31)</f>
        <v>8.7121999999999993</v>
      </c>
      <c r="I35" s="87"/>
      <c r="J35" s="88">
        <f>MAX(J8:J31)</f>
        <v>10.064299999999999</v>
      </c>
      <c r="K35" s="87"/>
      <c r="L35" s="88">
        <f>MAX(L8:L31)</f>
        <v>6.5396999999999998</v>
      </c>
      <c r="M35" s="87"/>
      <c r="N35" s="88">
        <f>MAX(N8:N31)</f>
        <v>5.4177</v>
      </c>
      <c r="O35" s="87"/>
      <c r="P35" s="88">
        <f>MAX(P8:P31)</f>
        <v>6.5777000000000001</v>
      </c>
      <c r="Q35" s="87"/>
      <c r="R35" s="88">
        <f>MAX(R8:R31)</f>
        <v>9.4733000000000001</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45014</v>
      </c>
      <c r="C8" s="60">
        <f>VLOOKUP($A8,'Return Data'!$B$7:$R$2292,4,0)</f>
        <v>68.283299999999997</v>
      </c>
      <c r="D8" s="60">
        <f>VLOOKUP($A8,'Return Data'!$B$7:$R$2292,9,0)</f>
        <v>16.7577</v>
      </c>
      <c r="E8" s="61">
        <f t="shared" ref="E8:E34" si="0">RANK(D8,D$8:D$34,0)</f>
        <v>13</v>
      </c>
      <c r="F8" s="60">
        <f>VLOOKUP($A8,'Return Data'!$B$7:$R$2292,10,0)</f>
        <v>7.1501000000000001</v>
      </c>
      <c r="G8" s="61">
        <f t="shared" ref="G8:G34" si="1">RANK(F8,F$8:F$34,0)</f>
        <v>12</v>
      </c>
      <c r="H8" s="60">
        <f>VLOOKUP($A8,'Return Data'!$B$7:$R$2292,11,0)</f>
        <v>7.5673000000000004</v>
      </c>
      <c r="I8" s="61">
        <f t="shared" ref="I8:I34" si="2">RANK(H8,H$8:H$34,0)</f>
        <v>8</v>
      </c>
      <c r="J8" s="60">
        <f>VLOOKUP($A8,'Return Data'!$B$7:$R$2292,12,0)</f>
        <v>6.7897999999999996</v>
      </c>
      <c r="K8" s="61">
        <f t="shared" ref="K8:K34" si="3">RANK(J8,J$8:J$34,0)</f>
        <v>17</v>
      </c>
      <c r="L8" s="60">
        <f>VLOOKUP($A8,'Return Data'!$B$7:$R$2292,13,0)</f>
        <v>3.1137999999999999</v>
      </c>
      <c r="M8" s="61">
        <f t="shared" ref="M8:M34" si="4">RANK(L8,L$8:L$34,0)</f>
        <v>24</v>
      </c>
      <c r="N8" s="60">
        <f>VLOOKUP($A8,'Return Data'!$B$7:$R$2292,17,0)</f>
        <v>4.1289999999999996</v>
      </c>
      <c r="O8" s="61">
        <f t="shared" ref="O8:O34" si="5">RANK(N8,N$8:N$34,0)</f>
        <v>4</v>
      </c>
      <c r="P8" s="60">
        <f>VLOOKUP($A8,'Return Data'!$B$7:$R$2292,14,0)</f>
        <v>5.0728999999999997</v>
      </c>
      <c r="Q8" s="61">
        <f t="shared" ref="Q8:Q34" si="6">RANK(P8,P$8:P$34,0)</f>
        <v>5</v>
      </c>
      <c r="R8" s="60">
        <f>VLOOKUP($A8,'Return Data'!$B$7:$R$2292,16,0)</f>
        <v>8.5259999999999998</v>
      </c>
      <c r="S8" s="62">
        <f t="shared" ref="S8:S34" si="7">RANK(R8,R$8:R$34,0)</f>
        <v>5</v>
      </c>
    </row>
    <row r="9" spans="1:19" x14ac:dyDescent="0.3">
      <c r="A9" s="77" t="s">
        <v>1184</v>
      </c>
      <c r="B9" s="59">
        <f>VLOOKUP($A9,'Return Data'!$B$7:$R$2292,3,0)</f>
        <v>45014</v>
      </c>
      <c r="C9" s="60">
        <f>VLOOKUP($A9,'Return Data'!$B$7:$R$2292,4,0)</f>
        <v>21.165500000000002</v>
      </c>
      <c r="D9" s="60">
        <f>VLOOKUP($A9,'Return Data'!$B$7:$R$2292,9,0)</f>
        <v>14.9589</v>
      </c>
      <c r="E9" s="61">
        <f t="shared" si="0"/>
        <v>22</v>
      </c>
      <c r="F9" s="60">
        <f>VLOOKUP($A9,'Return Data'!$B$7:$R$2292,10,0)</f>
        <v>6.0361000000000002</v>
      </c>
      <c r="G9" s="61">
        <f t="shared" si="1"/>
        <v>23</v>
      </c>
      <c r="H9" s="60">
        <f>VLOOKUP($A9,'Return Data'!$B$7:$R$2292,11,0)</f>
        <v>5.2234999999999996</v>
      </c>
      <c r="I9" s="61">
        <f t="shared" si="2"/>
        <v>26</v>
      </c>
      <c r="J9" s="60">
        <f>VLOOKUP($A9,'Return Data'!$B$7:$R$2292,12,0)</f>
        <v>6.3411999999999997</v>
      </c>
      <c r="K9" s="61">
        <f t="shared" si="3"/>
        <v>21</v>
      </c>
      <c r="L9" s="60">
        <f>VLOOKUP($A9,'Return Data'!$B$7:$R$2292,13,0)</f>
        <v>3.7326000000000001</v>
      </c>
      <c r="M9" s="61">
        <f t="shared" si="4"/>
        <v>15</v>
      </c>
      <c r="N9" s="60">
        <f>VLOOKUP($A9,'Return Data'!$B$7:$R$2292,17,0)</f>
        <v>3.4399000000000002</v>
      </c>
      <c r="O9" s="61">
        <f t="shared" si="5"/>
        <v>15</v>
      </c>
      <c r="P9" s="60">
        <f>VLOOKUP($A9,'Return Data'!$B$7:$R$2292,14,0)</f>
        <v>5.0149999999999997</v>
      </c>
      <c r="Q9" s="61">
        <f t="shared" si="6"/>
        <v>8</v>
      </c>
      <c r="R9" s="60">
        <f>VLOOKUP($A9,'Return Data'!$B$7:$R$2292,16,0)</f>
        <v>6.9325000000000001</v>
      </c>
      <c r="S9" s="62">
        <f t="shared" si="7"/>
        <v>19</v>
      </c>
    </row>
    <row r="10" spans="1:19" x14ac:dyDescent="0.3">
      <c r="A10" s="77" t="s">
        <v>2049</v>
      </c>
      <c r="B10" s="59">
        <f>VLOOKUP($A10,'Return Data'!$B$7:$R$2292,3,0)</f>
        <v>45014</v>
      </c>
      <c r="C10" s="60">
        <f>VLOOKUP($A10,'Return Data'!$B$7:$R$2292,4,0)</f>
        <v>37.5807</v>
      </c>
      <c r="D10" s="60">
        <f>VLOOKUP($A10,'Return Data'!$B$7:$R$2292,9,0)</f>
        <v>19.836500000000001</v>
      </c>
      <c r="E10" s="61">
        <f t="shared" si="0"/>
        <v>5</v>
      </c>
      <c r="F10" s="60">
        <f>VLOOKUP($A10,'Return Data'!$B$7:$R$2292,10,0)</f>
        <v>7.1615000000000002</v>
      </c>
      <c r="G10" s="61">
        <f t="shared" si="1"/>
        <v>11</v>
      </c>
      <c r="H10" s="60">
        <f>VLOOKUP($A10,'Return Data'!$B$7:$R$2292,11,0)</f>
        <v>7.2337999999999996</v>
      </c>
      <c r="I10" s="61">
        <f t="shared" si="2"/>
        <v>12</v>
      </c>
      <c r="J10" s="60">
        <f>VLOOKUP($A10,'Return Data'!$B$7:$R$2292,12,0)</f>
        <v>8.1387999999999998</v>
      </c>
      <c r="K10" s="61">
        <f t="shared" si="3"/>
        <v>7</v>
      </c>
      <c r="L10" s="60">
        <f>VLOOKUP($A10,'Return Data'!$B$7:$R$2292,13,0)</f>
        <v>3.3077999999999999</v>
      </c>
      <c r="M10" s="61">
        <f t="shared" si="4"/>
        <v>22</v>
      </c>
      <c r="N10" s="60">
        <f>VLOOKUP($A10,'Return Data'!$B$7:$R$2292,17,0)</f>
        <v>3.0108999999999999</v>
      </c>
      <c r="O10" s="61">
        <f t="shared" si="5"/>
        <v>21</v>
      </c>
      <c r="P10" s="60">
        <f>VLOOKUP($A10,'Return Data'!$B$7:$R$2292,14,0)</f>
        <v>4.3455000000000004</v>
      </c>
      <c r="Q10" s="61">
        <f t="shared" si="6"/>
        <v>13</v>
      </c>
      <c r="R10" s="60">
        <f>VLOOKUP($A10,'Return Data'!$B$7:$R$2292,16,0)</f>
        <v>6.4854000000000003</v>
      </c>
      <c r="S10" s="62">
        <f t="shared" si="7"/>
        <v>22</v>
      </c>
    </row>
    <row r="11" spans="1:19" x14ac:dyDescent="0.3">
      <c r="A11" s="77" t="s">
        <v>2071</v>
      </c>
      <c r="B11" s="59">
        <f>VLOOKUP($A11,'Return Data'!$B$7:$R$2292,3,0)</f>
        <v>45014</v>
      </c>
      <c r="C11" s="60">
        <f>VLOOKUP($A11,'Return Data'!$B$7:$R$2292,4,0)</f>
        <v>29.503299999999999</v>
      </c>
      <c r="D11" s="60">
        <f>VLOOKUP($A11,'Return Data'!$B$7:$R$2292,9,0)</f>
        <v>19.965399999999999</v>
      </c>
      <c r="E11" s="61">
        <f t="shared" si="0"/>
        <v>4</v>
      </c>
      <c r="F11" s="60">
        <f>VLOOKUP($A11,'Return Data'!$B$7:$R$2292,10,0)</f>
        <v>8.3300999999999998</v>
      </c>
      <c r="G11" s="61">
        <f t="shared" si="1"/>
        <v>1</v>
      </c>
      <c r="H11" s="60">
        <f>VLOOKUP($A11,'Return Data'!$B$7:$R$2292,11,0)</f>
        <v>8.0638000000000005</v>
      </c>
      <c r="I11" s="61">
        <f t="shared" si="2"/>
        <v>2</v>
      </c>
      <c r="J11" s="60">
        <f>VLOOKUP($A11,'Return Data'!$B$7:$R$2292,12,0)</f>
        <v>6.7718999999999996</v>
      </c>
      <c r="K11" s="61">
        <f t="shared" si="3"/>
        <v>18</v>
      </c>
      <c r="L11" s="60">
        <f>VLOOKUP($A11,'Return Data'!$B$7:$R$2292,13,0)</f>
        <v>2.5809000000000002</v>
      </c>
      <c r="M11" s="61">
        <f t="shared" si="4"/>
        <v>26</v>
      </c>
      <c r="N11" s="60">
        <f>VLOOKUP($A11,'Return Data'!$B$7:$R$2292,17,0)</f>
        <v>3.6196000000000002</v>
      </c>
      <c r="O11" s="61">
        <f t="shared" si="5"/>
        <v>11</v>
      </c>
      <c r="P11" s="60">
        <f>VLOOKUP($A11,'Return Data'!$B$7:$R$2292,14,0)</f>
        <v>4.9409000000000001</v>
      </c>
      <c r="Q11" s="61">
        <f t="shared" si="6"/>
        <v>9</v>
      </c>
      <c r="R11" s="60">
        <f>VLOOKUP($A11,'Return Data'!$B$7:$R$2292,16,0)</f>
        <v>7.8506999999999998</v>
      </c>
      <c r="S11" s="62">
        <f t="shared" si="7"/>
        <v>13</v>
      </c>
    </row>
    <row r="12" spans="1:19" x14ac:dyDescent="0.3">
      <c r="A12" s="77" t="s">
        <v>1875</v>
      </c>
      <c r="B12" s="59">
        <f>VLOOKUP($A12,'Return Data'!$B$7:$R$2292,3,0)</f>
        <v>45014</v>
      </c>
      <c r="C12" s="60">
        <f>VLOOKUP($A12,'Return Data'!$B$7:$R$2292,4,0)</f>
        <v>35.234299999999998</v>
      </c>
      <c r="D12" s="60">
        <f>VLOOKUP($A12,'Return Data'!$B$7:$R$2292,9,0)</f>
        <v>17.0307</v>
      </c>
      <c r="E12" s="61">
        <f t="shared" si="0"/>
        <v>11</v>
      </c>
      <c r="F12" s="60">
        <f>VLOOKUP($A12,'Return Data'!$B$7:$R$2292,10,0)</f>
        <v>6.6711</v>
      </c>
      <c r="G12" s="61">
        <f t="shared" si="1"/>
        <v>16</v>
      </c>
      <c r="H12" s="60">
        <f>VLOOKUP($A12,'Return Data'!$B$7:$R$2292,11,0)</f>
        <v>6.8491999999999997</v>
      </c>
      <c r="I12" s="61">
        <f t="shared" si="2"/>
        <v>13</v>
      </c>
      <c r="J12" s="60">
        <f>VLOOKUP($A12,'Return Data'!$B$7:$R$2292,12,0)</f>
        <v>6.8948</v>
      </c>
      <c r="K12" s="61">
        <f t="shared" si="3"/>
        <v>13</v>
      </c>
      <c r="L12" s="60">
        <f>VLOOKUP($A12,'Return Data'!$B$7:$R$2292,13,0)</f>
        <v>3.4821</v>
      </c>
      <c r="M12" s="61">
        <f t="shared" si="4"/>
        <v>19</v>
      </c>
      <c r="N12" s="60">
        <f>VLOOKUP($A12,'Return Data'!$B$7:$R$2292,17,0)</f>
        <v>3.3127</v>
      </c>
      <c r="O12" s="61">
        <f t="shared" si="5"/>
        <v>18</v>
      </c>
      <c r="P12" s="60">
        <f>VLOOKUP($A12,'Return Data'!$B$7:$R$2292,14,0)</f>
        <v>3.8953000000000002</v>
      </c>
      <c r="Q12" s="61">
        <f t="shared" si="6"/>
        <v>19</v>
      </c>
      <c r="R12" s="60">
        <f>VLOOKUP($A12,'Return Data'!$B$7:$R$2292,16,0)</f>
        <v>6.17</v>
      </c>
      <c r="S12" s="62">
        <f t="shared" si="7"/>
        <v>24</v>
      </c>
    </row>
    <row r="13" spans="1:19" x14ac:dyDescent="0.3">
      <c r="A13" s="77" t="s">
        <v>1752</v>
      </c>
      <c r="B13" s="59">
        <f>VLOOKUP($A13,'Return Data'!$B$7:$R$2292,3,0)</f>
        <v>45014</v>
      </c>
      <c r="C13" s="60">
        <f>VLOOKUP($A13,'Return Data'!$B$7:$R$2292,4,0)</f>
        <v>64.1053</v>
      </c>
      <c r="D13" s="60">
        <f>VLOOKUP($A13,'Return Data'!$B$7:$R$2292,9,0)</f>
        <v>16.1632</v>
      </c>
      <c r="E13" s="61">
        <f t="shared" si="0"/>
        <v>17</v>
      </c>
      <c r="F13" s="60">
        <f>VLOOKUP($A13,'Return Data'!$B$7:$R$2292,10,0)</f>
        <v>7.6321000000000003</v>
      </c>
      <c r="G13" s="61">
        <f t="shared" si="1"/>
        <v>5</v>
      </c>
      <c r="H13" s="60">
        <f>VLOOKUP($A13,'Return Data'!$B$7:$R$2292,11,0)</f>
        <v>7.7049000000000003</v>
      </c>
      <c r="I13" s="61">
        <f t="shared" si="2"/>
        <v>4</v>
      </c>
      <c r="J13" s="60">
        <f>VLOOKUP($A13,'Return Data'!$B$7:$R$2292,12,0)</f>
        <v>6.8548</v>
      </c>
      <c r="K13" s="61">
        <f t="shared" si="3"/>
        <v>16</v>
      </c>
      <c r="L13" s="60">
        <f>VLOOKUP($A13,'Return Data'!$B$7:$R$2292,13,0)</f>
        <v>3.9685000000000001</v>
      </c>
      <c r="M13" s="61">
        <f t="shared" si="4"/>
        <v>12</v>
      </c>
      <c r="N13" s="60">
        <f>VLOOKUP($A13,'Return Data'!$B$7:$R$2292,17,0)</f>
        <v>3.4296000000000002</v>
      </c>
      <c r="O13" s="61">
        <f t="shared" si="5"/>
        <v>16</v>
      </c>
      <c r="P13" s="60">
        <f>VLOOKUP($A13,'Return Data'!$B$7:$R$2292,14,0)</f>
        <v>4.2168000000000001</v>
      </c>
      <c r="Q13" s="61">
        <f t="shared" si="6"/>
        <v>15</v>
      </c>
      <c r="R13" s="60">
        <f>VLOOKUP($A13,'Return Data'!$B$7:$R$2292,16,0)</f>
        <v>8.3142999999999994</v>
      </c>
      <c r="S13" s="62">
        <f t="shared" si="7"/>
        <v>6</v>
      </c>
    </row>
    <row r="14" spans="1:19" x14ac:dyDescent="0.3">
      <c r="A14" s="77" t="s">
        <v>791</v>
      </c>
      <c r="B14" s="59">
        <f>VLOOKUP($A14,'Return Data'!$B$7:$R$2292,3,0)</f>
        <v>45014</v>
      </c>
      <c r="C14" s="60">
        <f>VLOOKUP($A14,'Return Data'!$B$7:$R$2292,4,0)</f>
        <v>18.052399999999999</v>
      </c>
      <c r="D14" s="60">
        <f>VLOOKUP($A14,'Return Data'!$B$7:$R$2292,9,0)</f>
        <v>20.332999999999998</v>
      </c>
      <c r="E14" s="61">
        <f t="shared" si="0"/>
        <v>1</v>
      </c>
      <c r="F14" s="60">
        <f>VLOOKUP($A14,'Return Data'!$B$7:$R$2292,10,0)</f>
        <v>7.3559000000000001</v>
      </c>
      <c r="G14" s="61">
        <f t="shared" si="1"/>
        <v>8</v>
      </c>
      <c r="H14" s="60">
        <f>VLOOKUP($A14,'Return Data'!$B$7:$R$2292,11,0)</f>
        <v>7.6284000000000001</v>
      </c>
      <c r="I14" s="61">
        <f t="shared" si="2"/>
        <v>6</v>
      </c>
      <c r="J14" s="60">
        <f>VLOOKUP($A14,'Return Data'!$B$7:$R$2292,12,0)</f>
        <v>7.9783999999999997</v>
      </c>
      <c r="K14" s="61">
        <f t="shared" si="3"/>
        <v>9</v>
      </c>
      <c r="L14" s="60">
        <f>VLOOKUP($A14,'Return Data'!$B$7:$R$2292,13,0)</f>
        <v>3.1943000000000001</v>
      </c>
      <c r="M14" s="61">
        <f t="shared" si="4"/>
        <v>23</v>
      </c>
      <c r="N14" s="60">
        <f>VLOOKUP($A14,'Return Data'!$B$7:$R$2292,17,0)</f>
        <v>1.6145</v>
      </c>
      <c r="O14" s="61">
        <f t="shared" si="5"/>
        <v>26</v>
      </c>
      <c r="P14" s="60">
        <f>VLOOKUP($A14,'Return Data'!$B$7:$R$2292,14,0)</f>
        <v>3.4138000000000002</v>
      </c>
      <c r="Q14" s="61">
        <f t="shared" si="6"/>
        <v>24</v>
      </c>
      <c r="R14" s="60">
        <f>VLOOKUP($A14,'Return Data'!$B$7:$R$2292,16,0)</f>
        <v>7.1881000000000004</v>
      </c>
      <c r="S14" s="62">
        <f t="shared" si="7"/>
        <v>18</v>
      </c>
    </row>
    <row r="15" spans="1:19" x14ac:dyDescent="0.3">
      <c r="A15" s="77" t="s">
        <v>1186</v>
      </c>
      <c r="B15" s="59">
        <f>VLOOKUP($A15,'Return Data'!$B$7:$R$2292,3,0)</f>
        <v>45014</v>
      </c>
      <c r="C15" s="60">
        <f>VLOOKUP($A15,'Return Data'!$B$7:$R$2292,4,0)</f>
        <v>79.557000000000002</v>
      </c>
      <c r="D15" s="60">
        <f>VLOOKUP($A15,'Return Data'!$B$7:$R$2292,9,0)</f>
        <v>15.4411</v>
      </c>
      <c r="E15" s="61">
        <f t="shared" si="0"/>
        <v>18</v>
      </c>
      <c r="F15" s="60">
        <f>VLOOKUP($A15,'Return Data'!$B$7:$R$2292,10,0)</f>
        <v>6.6379999999999999</v>
      </c>
      <c r="G15" s="61">
        <f t="shared" si="1"/>
        <v>17</v>
      </c>
      <c r="H15" s="60">
        <f>VLOOKUP($A15,'Return Data'!$B$7:$R$2292,11,0)</f>
        <v>6.5903</v>
      </c>
      <c r="I15" s="61">
        <f t="shared" si="2"/>
        <v>18</v>
      </c>
      <c r="J15" s="60">
        <f>VLOOKUP($A15,'Return Data'!$B$7:$R$2292,12,0)</f>
        <v>6.6931000000000003</v>
      </c>
      <c r="K15" s="61">
        <f t="shared" si="3"/>
        <v>19</v>
      </c>
      <c r="L15" s="60">
        <f>VLOOKUP($A15,'Return Data'!$B$7:$R$2292,13,0)</f>
        <v>4.3516000000000004</v>
      </c>
      <c r="M15" s="61">
        <f t="shared" si="4"/>
        <v>6</v>
      </c>
      <c r="N15" s="60">
        <f>VLOOKUP($A15,'Return Data'!$B$7:$R$2292,17,0)</f>
        <v>4.1132</v>
      </c>
      <c r="O15" s="61">
        <f t="shared" si="5"/>
        <v>5</v>
      </c>
      <c r="P15" s="60">
        <f>VLOOKUP($A15,'Return Data'!$B$7:$R$2292,14,0)</f>
        <v>5.1955</v>
      </c>
      <c r="Q15" s="61">
        <f t="shared" si="6"/>
        <v>4</v>
      </c>
      <c r="R15" s="60">
        <f>VLOOKUP($A15,'Return Data'!$B$7:$R$2292,16,0)</f>
        <v>9.2222000000000008</v>
      </c>
      <c r="S15" s="62">
        <f t="shared" si="7"/>
        <v>2</v>
      </c>
    </row>
    <row r="16" spans="1:19" x14ac:dyDescent="0.3">
      <c r="A16" s="77" t="s">
        <v>1188</v>
      </c>
      <c r="B16" s="59">
        <f>VLOOKUP($A16,'Return Data'!$B$7:$R$2292,3,0)</f>
        <v>45014</v>
      </c>
      <c r="C16" s="60">
        <f>VLOOKUP($A16,'Return Data'!$B$7:$R$2292,4,0)</f>
        <v>20.645800000000001</v>
      </c>
      <c r="D16" s="60">
        <f>VLOOKUP($A16,'Return Data'!$B$7:$R$2292,9,0)</f>
        <v>16.346399999999999</v>
      </c>
      <c r="E16" s="61">
        <f t="shared" si="0"/>
        <v>16</v>
      </c>
      <c r="F16" s="60">
        <f>VLOOKUP($A16,'Return Data'!$B$7:$R$2292,10,0)</f>
        <v>6.5449999999999999</v>
      </c>
      <c r="G16" s="61">
        <f t="shared" si="1"/>
        <v>19</v>
      </c>
      <c r="H16" s="60">
        <f>VLOOKUP($A16,'Return Data'!$B$7:$R$2292,11,0)</f>
        <v>6.3867000000000003</v>
      </c>
      <c r="I16" s="61">
        <f t="shared" si="2"/>
        <v>19</v>
      </c>
      <c r="J16" s="60">
        <f>VLOOKUP($A16,'Return Data'!$B$7:$R$2292,12,0)</f>
        <v>6.8662999999999998</v>
      </c>
      <c r="K16" s="61">
        <f t="shared" si="3"/>
        <v>14</v>
      </c>
      <c r="L16" s="60">
        <f>VLOOKUP($A16,'Return Data'!$B$7:$R$2292,13,0)</f>
        <v>3.895</v>
      </c>
      <c r="M16" s="61">
        <f t="shared" si="4"/>
        <v>13</v>
      </c>
      <c r="N16" s="60">
        <f>VLOOKUP($A16,'Return Data'!$B$7:$R$2292,17,0)</f>
        <v>4.3766999999999996</v>
      </c>
      <c r="O16" s="61">
        <f t="shared" si="5"/>
        <v>3</v>
      </c>
      <c r="P16" s="60">
        <f>VLOOKUP($A16,'Return Data'!$B$7:$R$2292,14,0)</f>
        <v>5.8445</v>
      </c>
      <c r="Q16" s="61">
        <f t="shared" si="6"/>
        <v>2</v>
      </c>
      <c r="R16" s="60">
        <f>VLOOKUP($A16,'Return Data'!$B$7:$R$2292,16,0)</f>
        <v>8.2675000000000001</v>
      </c>
      <c r="S16" s="62">
        <f t="shared" si="7"/>
        <v>9</v>
      </c>
    </row>
    <row r="17" spans="1:19" x14ac:dyDescent="0.3">
      <c r="A17" s="77" t="s">
        <v>1189</v>
      </c>
      <c r="B17" s="59">
        <f>VLOOKUP($A17,'Return Data'!$B$7:$R$2292,3,0)</f>
        <v>45014</v>
      </c>
      <c r="C17" s="60">
        <f>VLOOKUP($A17,'Return Data'!$B$7:$R$2292,4,0)</f>
        <v>50.514800000000001</v>
      </c>
      <c r="D17" s="60">
        <f>VLOOKUP($A17,'Return Data'!$B$7:$R$2292,9,0)</f>
        <v>10.861599999999999</v>
      </c>
      <c r="E17" s="61">
        <f t="shared" si="0"/>
        <v>26</v>
      </c>
      <c r="F17" s="60">
        <f>VLOOKUP($A17,'Return Data'!$B$7:$R$2292,10,0)</f>
        <v>5.6733000000000002</v>
      </c>
      <c r="G17" s="61">
        <f t="shared" si="1"/>
        <v>25</v>
      </c>
      <c r="H17" s="60">
        <f>VLOOKUP($A17,'Return Data'!$B$7:$R$2292,11,0)</f>
        <v>6.2268999999999997</v>
      </c>
      <c r="I17" s="61">
        <f t="shared" si="2"/>
        <v>20</v>
      </c>
      <c r="J17" s="60">
        <f>VLOOKUP($A17,'Return Data'!$B$7:$R$2292,12,0)</f>
        <v>5.8742000000000001</v>
      </c>
      <c r="K17" s="61">
        <f t="shared" si="3"/>
        <v>23</v>
      </c>
      <c r="L17" s="60">
        <f>VLOOKUP($A17,'Return Data'!$B$7:$R$2292,13,0)</f>
        <v>3.3725999999999998</v>
      </c>
      <c r="M17" s="61">
        <f t="shared" si="4"/>
        <v>20</v>
      </c>
      <c r="N17" s="60">
        <f>VLOOKUP($A17,'Return Data'!$B$7:$R$2292,17,0)</f>
        <v>3.6827999999999999</v>
      </c>
      <c r="O17" s="61">
        <f t="shared" si="5"/>
        <v>8</v>
      </c>
      <c r="P17" s="60">
        <f>VLOOKUP($A17,'Return Data'!$B$7:$R$2292,14,0)</f>
        <v>3.4561999999999999</v>
      </c>
      <c r="Q17" s="61">
        <f t="shared" si="6"/>
        <v>23</v>
      </c>
      <c r="R17" s="60">
        <f>VLOOKUP($A17,'Return Data'!$B$7:$R$2292,16,0)</f>
        <v>7.8928000000000003</v>
      </c>
      <c r="S17" s="62">
        <f t="shared" si="7"/>
        <v>12</v>
      </c>
    </row>
    <row r="18" spans="1:19" x14ac:dyDescent="0.3">
      <c r="A18" s="77" t="s">
        <v>1191</v>
      </c>
      <c r="B18" s="59">
        <f>VLOOKUP($A18,'Return Data'!$B$7:$R$2292,3,0)</f>
        <v>45014</v>
      </c>
      <c r="C18" s="60">
        <f>VLOOKUP($A18,'Return Data'!$B$7:$R$2292,4,0)</f>
        <v>46.427999999999997</v>
      </c>
      <c r="D18" s="60">
        <f>VLOOKUP($A18,'Return Data'!$B$7:$R$2292,9,0)</f>
        <v>14.9666</v>
      </c>
      <c r="E18" s="61">
        <f t="shared" si="0"/>
        <v>21</v>
      </c>
      <c r="F18" s="60">
        <f>VLOOKUP($A18,'Return Data'!$B$7:$R$2292,10,0)</f>
        <v>7.0528000000000004</v>
      </c>
      <c r="G18" s="61">
        <f t="shared" si="1"/>
        <v>14</v>
      </c>
      <c r="H18" s="60">
        <f>VLOOKUP($A18,'Return Data'!$B$7:$R$2292,11,0)</f>
        <v>7.2939999999999996</v>
      </c>
      <c r="I18" s="61">
        <f t="shared" si="2"/>
        <v>11</v>
      </c>
      <c r="J18" s="60">
        <f>VLOOKUP($A18,'Return Data'!$B$7:$R$2292,12,0)</f>
        <v>6.8662999999999998</v>
      </c>
      <c r="K18" s="61">
        <f t="shared" si="3"/>
        <v>14</v>
      </c>
      <c r="L18" s="60">
        <f>VLOOKUP($A18,'Return Data'!$B$7:$R$2292,13,0)</f>
        <v>3.5781999999999998</v>
      </c>
      <c r="M18" s="61">
        <f t="shared" si="4"/>
        <v>17</v>
      </c>
      <c r="N18" s="60">
        <f>VLOOKUP($A18,'Return Data'!$B$7:$R$2292,17,0)</f>
        <v>3.5156000000000001</v>
      </c>
      <c r="O18" s="61">
        <f t="shared" si="5"/>
        <v>13</v>
      </c>
      <c r="P18" s="60">
        <f>VLOOKUP($A18,'Return Data'!$B$7:$R$2292,14,0)</f>
        <v>4.3525</v>
      </c>
      <c r="Q18" s="61">
        <f t="shared" si="6"/>
        <v>12</v>
      </c>
      <c r="R18" s="60">
        <f>VLOOKUP($A18,'Return Data'!$B$7:$R$2292,16,0)</f>
        <v>7.3349000000000002</v>
      </c>
      <c r="S18" s="62">
        <f t="shared" si="7"/>
        <v>16</v>
      </c>
    </row>
    <row r="19" spans="1:19" x14ac:dyDescent="0.3">
      <c r="A19" s="102" t="s">
        <v>1974</v>
      </c>
      <c r="B19" s="59">
        <f>VLOOKUP($A19,'Return Data'!$B$7:$R$2292,3,0)</f>
        <v>45014</v>
      </c>
      <c r="C19" s="60">
        <f>VLOOKUP($A19,'Return Data'!$B$7:$R$2292,4,0)</f>
        <v>56.753100000000003</v>
      </c>
      <c r="D19" s="60">
        <f>VLOOKUP($A19,'Return Data'!$B$7:$R$2292,9,0)</f>
        <v>17.101600000000001</v>
      </c>
      <c r="E19" s="61">
        <f t="shared" si="0"/>
        <v>10</v>
      </c>
      <c r="F19" s="60">
        <f>VLOOKUP($A19,'Return Data'!$B$7:$R$2292,10,0)</f>
        <v>6.5151000000000003</v>
      </c>
      <c r="G19" s="61">
        <f t="shared" si="1"/>
        <v>20</v>
      </c>
      <c r="H19" s="60">
        <f>VLOOKUP($A19,'Return Data'!$B$7:$R$2292,11,0)</f>
        <v>5.8952999999999998</v>
      </c>
      <c r="I19" s="61">
        <f t="shared" si="2"/>
        <v>22</v>
      </c>
      <c r="J19" s="60">
        <f>VLOOKUP($A19,'Return Data'!$B$7:$R$2292,12,0)</f>
        <v>5.9771000000000001</v>
      </c>
      <c r="K19" s="61">
        <f t="shared" si="3"/>
        <v>22</v>
      </c>
      <c r="L19" s="60">
        <f>VLOOKUP($A19,'Return Data'!$B$7:$R$2292,13,0)</f>
        <v>4.2526999999999999</v>
      </c>
      <c r="M19" s="61">
        <f t="shared" si="4"/>
        <v>8</v>
      </c>
      <c r="N19" s="60">
        <f>VLOOKUP($A19,'Return Data'!$B$7:$R$2292,17,0)</f>
        <v>3.0114000000000001</v>
      </c>
      <c r="O19" s="61">
        <f t="shared" si="5"/>
        <v>20</v>
      </c>
      <c r="P19" s="60">
        <f>VLOOKUP($A19,'Return Data'!$B$7:$R$2292,14,0)</f>
        <v>3.9422999999999999</v>
      </c>
      <c r="Q19" s="61">
        <f t="shared" si="6"/>
        <v>17</v>
      </c>
      <c r="R19" s="60">
        <f>VLOOKUP($A19,'Return Data'!$B$7:$R$2292,16,0)</f>
        <v>7.8357000000000001</v>
      </c>
      <c r="S19" s="62">
        <f t="shared" si="7"/>
        <v>14</v>
      </c>
    </row>
    <row r="20" spans="1:19" x14ac:dyDescent="0.3">
      <c r="A20" s="77" t="s">
        <v>792</v>
      </c>
      <c r="B20" s="59">
        <f>VLOOKUP($A20,'Return Data'!$B$7:$R$2292,3,0)</f>
        <v>45014</v>
      </c>
      <c r="C20" s="60">
        <f>VLOOKUP($A20,'Return Data'!$B$7:$R$2292,4,0)</f>
        <v>20.313700000000001</v>
      </c>
      <c r="D20" s="60">
        <f>VLOOKUP($A20,'Return Data'!$B$7:$R$2292,9,0)</f>
        <v>19.779800000000002</v>
      </c>
      <c r="E20" s="61">
        <f t="shared" si="0"/>
        <v>6</v>
      </c>
      <c r="F20" s="60">
        <f>VLOOKUP($A20,'Return Data'!$B$7:$R$2292,10,0)</f>
        <v>7.4701000000000004</v>
      </c>
      <c r="G20" s="61">
        <f t="shared" si="1"/>
        <v>7</v>
      </c>
      <c r="H20" s="60">
        <f>VLOOKUP($A20,'Return Data'!$B$7:$R$2292,11,0)</f>
        <v>7.4955999999999996</v>
      </c>
      <c r="I20" s="61">
        <f t="shared" si="2"/>
        <v>9</v>
      </c>
      <c r="J20" s="60">
        <f>VLOOKUP($A20,'Return Data'!$B$7:$R$2292,12,0)</f>
        <v>8.2543000000000006</v>
      </c>
      <c r="K20" s="61">
        <f t="shared" si="3"/>
        <v>6</v>
      </c>
      <c r="L20" s="60">
        <f>VLOOKUP($A20,'Return Data'!$B$7:$R$2292,13,0)</f>
        <v>3.5790000000000002</v>
      </c>
      <c r="M20" s="61">
        <f t="shared" si="4"/>
        <v>16</v>
      </c>
      <c r="N20" s="60">
        <f>VLOOKUP($A20,'Return Data'!$B$7:$R$2292,17,0)</f>
        <v>3.6585999999999999</v>
      </c>
      <c r="O20" s="61">
        <f t="shared" si="5"/>
        <v>9</v>
      </c>
      <c r="P20" s="60">
        <f>VLOOKUP($A20,'Return Data'!$B$7:$R$2292,14,0)</f>
        <v>5.0575000000000001</v>
      </c>
      <c r="Q20" s="61">
        <f t="shared" si="6"/>
        <v>6</v>
      </c>
      <c r="R20" s="60">
        <f>VLOOKUP($A20,'Return Data'!$B$7:$R$2292,16,0)</f>
        <v>8.6443999999999992</v>
      </c>
      <c r="S20" s="62">
        <f t="shared" si="7"/>
        <v>4</v>
      </c>
    </row>
    <row r="21" spans="1:19" x14ac:dyDescent="0.3">
      <c r="A21" s="109" t="s">
        <v>1193</v>
      </c>
      <c r="B21" s="59">
        <f>VLOOKUP($A21,'Return Data'!$B$7:$R$2292,3,0)</f>
        <v>45014</v>
      </c>
      <c r="C21" s="60">
        <f>VLOOKUP($A21,'Return Data'!$B$7:$R$2292,4,0)</f>
        <v>85.329499999999996</v>
      </c>
      <c r="D21" s="60">
        <f>VLOOKUP($A21,'Return Data'!$B$7:$R$2292,9,0)</f>
        <v>11.996</v>
      </c>
      <c r="E21" s="61">
        <f t="shared" si="0"/>
        <v>25</v>
      </c>
      <c r="F21" s="60">
        <f>VLOOKUP($A21,'Return Data'!$B$7:$R$2292,10,0)</f>
        <v>7.2637</v>
      </c>
      <c r="G21" s="61">
        <f t="shared" si="1"/>
        <v>10</v>
      </c>
      <c r="H21" s="60">
        <f>VLOOKUP($A21,'Return Data'!$B$7:$R$2292,11,0)</f>
        <v>6.6200999999999999</v>
      </c>
      <c r="I21" s="61">
        <f t="shared" si="2"/>
        <v>17</v>
      </c>
      <c r="J21" s="60">
        <f>VLOOKUP($A21,'Return Data'!$B$7:$R$2292,12,0)</f>
        <v>9.4631000000000007</v>
      </c>
      <c r="K21" s="61">
        <f t="shared" si="3"/>
        <v>1</v>
      </c>
      <c r="L21" s="60">
        <f>VLOOKUP($A21,'Return Data'!$B$7:$R$2292,13,0)</f>
        <v>5.9391999999999996</v>
      </c>
      <c r="M21" s="61">
        <f t="shared" si="4"/>
        <v>1</v>
      </c>
      <c r="N21" s="60">
        <f>VLOOKUP($A21,'Return Data'!$B$7:$R$2292,17,0)</f>
        <v>4.8023999999999996</v>
      </c>
      <c r="O21" s="61">
        <f t="shared" si="5"/>
        <v>1</v>
      </c>
      <c r="P21" s="60">
        <f>VLOOKUP($A21,'Return Data'!$B$7:$R$2292,14,0)</f>
        <v>5.9729000000000001</v>
      </c>
      <c r="Q21" s="61">
        <f t="shared" si="6"/>
        <v>1</v>
      </c>
      <c r="R21" s="60">
        <f>VLOOKUP($A21,'Return Data'!$B$7:$R$2292,16,0)</f>
        <v>9.4994999999999994</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45014</v>
      </c>
      <c r="C23" s="60">
        <f>VLOOKUP($A23,'Return Data'!$B$7:$R$2292,4,0)</f>
        <v>2368.4270000000001</v>
      </c>
      <c r="D23" s="60">
        <f>VLOOKUP($A23,'Return Data'!$B$7:$R$2292,9,0)</f>
        <v>15.070600000000001</v>
      </c>
      <c r="E23" s="61">
        <f t="shared" si="0"/>
        <v>20</v>
      </c>
      <c r="F23" s="60">
        <f>VLOOKUP($A23,'Return Data'!$B$7:$R$2292,10,0)</f>
        <v>5.9362000000000004</v>
      </c>
      <c r="G23" s="61">
        <f t="shared" si="1"/>
        <v>24</v>
      </c>
      <c r="H23" s="60">
        <f>VLOOKUP($A23,'Return Data'!$B$7:$R$2292,11,0)</f>
        <v>6.0362</v>
      </c>
      <c r="I23" s="61">
        <f t="shared" si="2"/>
        <v>21</v>
      </c>
      <c r="J23" s="60">
        <f>VLOOKUP($A23,'Return Data'!$B$7:$R$2292,12,0)</f>
        <v>5.4469000000000003</v>
      </c>
      <c r="K23" s="61">
        <f t="shared" si="3"/>
        <v>24</v>
      </c>
      <c r="L23" s="60">
        <f>VLOOKUP($A23,'Return Data'!$B$7:$R$2292,13,0)</f>
        <v>4.4701000000000004</v>
      </c>
      <c r="M23" s="61">
        <f t="shared" si="4"/>
        <v>5</v>
      </c>
      <c r="N23" s="60">
        <f>VLOOKUP($A23,'Return Data'!$B$7:$R$2292,17,0)</f>
        <v>2.8511000000000002</v>
      </c>
      <c r="O23" s="61">
        <f t="shared" si="5"/>
        <v>23</v>
      </c>
      <c r="P23" s="60">
        <f>VLOOKUP($A23,'Return Data'!$B$7:$R$2292,14,0)</f>
        <v>3.319</v>
      </c>
      <c r="Q23" s="61">
        <f t="shared" si="6"/>
        <v>25</v>
      </c>
      <c r="R23" s="60">
        <f>VLOOKUP($A23,'Return Data'!$B$7:$R$2292,16,0)</f>
        <v>5.8593000000000002</v>
      </c>
      <c r="S23" s="62">
        <f t="shared" si="7"/>
        <v>25</v>
      </c>
    </row>
    <row r="24" spans="1:19" x14ac:dyDescent="0.3">
      <c r="A24" s="77" t="s">
        <v>1200</v>
      </c>
      <c r="B24" s="59">
        <f>VLOOKUP($A24,'Return Data'!$B$7:$R$2292,3,0)</f>
        <v>45014</v>
      </c>
      <c r="C24" s="60">
        <f>VLOOKUP($A24,'Return Data'!$B$7:$R$2292,4,0)</f>
        <v>81.647999999999996</v>
      </c>
      <c r="D24" s="60">
        <f>VLOOKUP($A24,'Return Data'!$B$7:$R$2292,9,0)</f>
        <v>15.2257</v>
      </c>
      <c r="E24" s="61">
        <f t="shared" si="0"/>
        <v>19</v>
      </c>
      <c r="F24" s="60">
        <f>VLOOKUP($A24,'Return Data'!$B$7:$R$2292,10,0)</f>
        <v>7.0861000000000001</v>
      </c>
      <c r="G24" s="61">
        <f t="shared" si="1"/>
        <v>13</v>
      </c>
      <c r="H24" s="60">
        <f>VLOOKUP($A24,'Return Data'!$B$7:$R$2292,11,0)</f>
        <v>6.8266</v>
      </c>
      <c r="I24" s="61">
        <f t="shared" si="2"/>
        <v>14</v>
      </c>
      <c r="J24" s="60">
        <f>VLOOKUP($A24,'Return Data'!$B$7:$R$2292,12,0)</f>
        <v>8.4528999999999996</v>
      </c>
      <c r="K24" s="61">
        <f t="shared" si="3"/>
        <v>4</v>
      </c>
      <c r="L24" s="60">
        <f>VLOOKUP($A24,'Return Data'!$B$7:$R$2292,13,0)</f>
        <v>4.3285</v>
      </c>
      <c r="M24" s="61">
        <f t="shared" si="4"/>
        <v>7</v>
      </c>
      <c r="N24" s="60">
        <f>VLOOKUP($A24,'Return Data'!$B$7:$R$2292,17,0)</f>
        <v>3.8988999999999998</v>
      </c>
      <c r="O24" s="61">
        <f t="shared" si="5"/>
        <v>6</v>
      </c>
      <c r="P24" s="60">
        <f>VLOOKUP($A24,'Return Data'!$B$7:$R$2292,14,0)</f>
        <v>5.0259999999999998</v>
      </c>
      <c r="Q24" s="61">
        <f t="shared" si="6"/>
        <v>7</v>
      </c>
      <c r="R24" s="60">
        <f>VLOOKUP($A24,'Return Data'!$B$7:$R$2292,16,0)</f>
        <v>9.0399999999999991</v>
      </c>
      <c r="S24" s="62">
        <f t="shared" si="7"/>
        <v>3</v>
      </c>
    </row>
    <row r="25" spans="1:19" x14ac:dyDescent="0.3">
      <c r="A25" s="77" t="s">
        <v>1202</v>
      </c>
      <c r="B25" s="59">
        <f>VLOOKUP($A25,'Return Data'!$B$7:$R$2292,3,0)</f>
        <v>45014</v>
      </c>
      <c r="C25" s="60">
        <f>VLOOKUP($A25,'Return Data'!$B$7:$R$2292,4,0)</f>
        <v>50.661799999999999</v>
      </c>
      <c r="D25" s="60">
        <f>VLOOKUP($A25,'Return Data'!$B$7:$R$2292,9,0)</f>
        <v>16.376100000000001</v>
      </c>
      <c r="E25" s="61">
        <f t="shared" si="0"/>
        <v>15</v>
      </c>
      <c r="F25" s="60">
        <f>VLOOKUP($A25,'Return Data'!$B$7:$R$2292,10,0)</f>
        <v>5.5454999999999997</v>
      </c>
      <c r="G25" s="61">
        <f t="shared" si="1"/>
        <v>26</v>
      </c>
      <c r="H25" s="60">
        <f>VLOOKUP($A25,'Return Data'!$B$7:$R$2292,11,0)</f>
        <v>5.2652000000000001</v>
      </c>
      <c r="I25" s="61">
        <f t="shared" si="2"/>
        <v>25</v>
      </c>
      <c r="J25" s="60">
        <f>VLOOKUP($A25,'Return Data'!$B$7:$R$2292,12,0)</f>
        <v>4.5208000000000004</v>
      </c>
      <c r="K25" s="61">
        <f t="shared" si="3"/>
        <v>26</v>
      </c>
      <c r="L25" s="60">
        <f>VLOOKUP($A25,'Return Data'!$B$7:$R$2292,13,0)</f>
        <v>2.9321999999999999</v>
      </c>
      <c r="M25" s="61">
        <f t="shared" si="4"/>
        <v>25</v>
      </c>
      <c r="N25" s="60">
        <f>VLOOKUP($A25,'Return Data'!$B$7:$R$2292,17,0)</f>
        <v>2.7450000000000001</v>
      </c>
      <c r="O25" s="61">
        <f t="shared" si="5"/>
        <v>24</v>
      </c>
      <c r="P25" s="60">
        <f>VLOOKUP($A25,'Return Data'!$B$7:$R$2292,14,0)</f>
        <v>3.9108000000000001</v>
      </c>
      <c r="Q25" s="61">
        <f t="shared" si="6"/>
        <v>18</v>
      </c>
      <c r="R25" s="60">
        <f>VLOOKUP($A25,'Return Data'!$B$7:$R$2292,16,0)</f>
        <v>7.1976000000000004</v>
      </c>
      <c r="S25" s="62">
        <f t="shared" si="7"/>
        <v>17</v>
      </c>
    </row>
    <row r="26" spans="1:19" x14ac:dyDescent="0.3">
      <c r="A26" s="77" t="s">
        <v>1924</v>
      </c>
      <c r="B26" s="59">
        <f>VLOOKUP($A26,'Return Data'!$B$7:$R$2292,3,0)</f>
        <v>45014</v>
      </c>
      <c r="C26" s="60">
        <f>VLOOKUP($A26,'Return Data'!$B$7:$R$2292,4,0)</f>
        <v>23.127099999999999</v>
      </c>
      <c r="D26" s="60">
        <f>VLOOKUP($A26,'Return Data'!$B$7:$R$2292,9,0)</f>
        <v>20.221800000000002</v>
      </c>
      <c r="E26" s="61">
        <f t="shared" si="0"/>
        <v>3</v>
      </c>
      <c r="F26" s="60">
        <f>VLOOKUP($A26,'Return Data'!$B$7:$R$2292,10,0)</f>
        <v>8.0295000000000005</v>
      </c>
      <c r="G26" s="61">
        <f t="shared" si="1"/>
        <v>4</v>
      </c>
      <c r="H26" s="60">
        <f>VLOOKUP($A26,'Return Data'!$B$7:$R$2292,11,0)</f>
        <v>7.8863000000000003</v>
      </c>
      <c r="I26" s="61">
        <f t="shared" si="2"/>
        <v>3</v>
      </c>
      <c r="J26" s="60">
        <f>VLOOKUP($A26,'Return Data'!$B$7:$R$2292,12,0)</f>
        <v>8.6471</v>
      </c>
      <c r="K26" s="61">
        <f t="shared" si="3"/>
        <v>3</v>
      </c>
      <c r="L26" s="60">
        <f>VLOOKUP($A26,'Return Data'!$B$7:$R$2292,13,0)</f>
        <v>4.0602999999999998</v>
      </c>
      <c r="M26" s="61">
        <f t="shared" si="4"/>
        <v>10</v>
      </c>
      <c r="N26" s="60">
        <f>VLOOKUP($A26,'Return Data'!$B$7:$R$2292,17,0)</f>
        <v>3.0402999999999998</v>
      </c>
      <c r="O26" s="61">
        <f t="shared" si="5"/>
        <v>19</v>
      </c>
      <c r="P26" s="60">
        <f>VLOOKUP($A26,'Return Data'!$B$7:$R$2292,14,0)</f>
        <v>3.7707000000000002</v>
      </c>
      <c r="Q26" s="61">
        <f t="shared" si="6"/>
        <v>21</v>
      </c>
      <c r="R26" s="60">
        <f>VLOOKUP($A26,'Return Data'!$B$7:$R$2292,16,0)</f>
        <v>6.8159999999999998</v>
      </c>
      <c r="S26" s="62">
        <f t="shared" si="7"/>
        <v>20</v>
      </c>
    </row>
    <row r="27" spans="1:19" x14ac:dyDescent="0.3">
      <c r="A27" s="77" t="s">
        <v>1916</v>
      </c>
      <c r="B27" s="59">
        <f>VLOOKUP($A27,'Return Data'!$B$7:$R$2292,3,0)</f>
        <v>45014</v>
      </c>
      <c r="C27" s="60">
        <f>VLOOKUP($A27,'Return Data'!$B$7:$R$2292,4,0)</f>
        <v>23.4758</v>
      </c>
      <c r="D27" s="60">
        <f>VLOOKUP($A27,'Return Data'!$B$7:$R$2292,9,0)</f>
        <v>20.232199999999999</v>
      </c>
      <c r="E27" s="61">
        <f t="shared" si="0"/>
        <v>2</v>
      </c>
      <c r="F27" s="60">
        <f>VLOOKUP($A27,'Return Data'!$B$7:$R$2292,10,0)</f>
        <v>8.0624000000000002</v>
      </c>
      <c r="G27" s="61">
        <f t="shared" si="1"/>
        <v>3</v>
      </c>
      <c r="H27" s="60">
        <f>VLOOKUP($A27,'Return Data'!$B$7:$R$2292,11,0)</f>
        <v>8.0875000000000004</v>
      </c>
      <c r="I27" s="61">
        <f t="shared" si="2"/>
        <v>1</v>
      </c>
      <c r="J27" s="60">
        <f>VLOOKUP($A27,'Return Data'!$B$7:$R$2292,12,0)</f>
        <v>8.8373000000000008</v>
      </c>
      <c r="K27" s="61">
        <f t="shared" si="3"/>
        <v>2</v>
      </c>
      <c r="L27" s="60">
        <f>VLOOKUP($A27,'Return Data'!$B$7:$R$2292,13,0)</f>
        <v>4.1285999999999996</v>
      </c>
      <c r="M27" s="61">
        <f t="shared" si="4"/>
        <v>9</v>
      </c>
      <c r="N27" s="60">
        <f>VLOOKUP($A27,'Return Data'!$B$7:$R$2292,17,0)</f>
        <v>2.9597000000000002</v>
      </c>
      <c r="O27" s="61">
        <f t="shared" si="5"/>
        <v>22</v>
      </c>
      <c r="P27" s="60">
        <f>VLOOKUP($A27,'Return Data'!$B$7:$R$2292,14,0)</f>
        <v>3.7585000000000002</v>
      </c>
      <c r="Q27" s="61">
        <f t="shared" si="6"/>
        <v>22</v>
      </c>
      <c r="R27" s="60">
        <f>VLOOKUP($A27,'Return Data'!$B$7:$R$2292,16,0)</f>
        <v>6.4527999999999999</v>
      </c>
      <c r="S27" s="62">
        <f t="shared" si="7"/>
        <v>23</v>
      </c>
    </row>
    <row r="28" spans="1:19" x14ac:dyDescent="0.3">
      <c r="A28" s="77" t="s">
        <v>1203</v>
      </c>
      <c r="B28" s="59">
        <f>VLOOKUP($A28,'Return Data'!$B$7:$R$2292,3,0)</f>
        <v>45014</v>
      </c>
      <c r="C28" s="60">
        <f>VLOOKUP($A28,'Return Data'!$B$7:$R$2292,4,0)</f>
        <v>32.098399999999998</v>
      </c>
      <c r="D28" s="60">
        <f>VLOOKUP($A28,'Return Data'!$B$7:$R$2292,9,0)</f>
        <v>16.518000000000001</v>
      </c>
      <c r="E28" s="61">
        <f t="shared" si="0"/>
        <v>14</v>
      </c>
      <c r="F28" s="60">
        <f>VLOOKUP($A28,'Return Data'!$B$7:$R$2292,10,0)</f>
        <v>6.3913000000000002</v>
      </c>
      <c r="G28" s="61">
        <f t="shared" si="1"/>
        <v>21</v>
      </c>
      <c r="H28" s="60">
        <f>VLOOKUP($A28,'Return Data'!$B$7:$R$2292,11,0)</f>
        <v>6.6345000000000001</v>
      </c>
      <c r="I28" s="61">
        <f t="shared" si="2"/>
        <v>16</v>
      </c>
      <c r="J28" s="60">
        <f>VLOOKUP($A28,'Return Data'!$B$7:$R$2292,12,0)</f>
        <v>7.4640000000000004</v>
      </c>
      <c r="K28" s="61">
        <f t="shared" si="3"/>
        <v>11</v>
      </c>
      <c r="L28" s="60">
        <f>VLOOKUP($A28,'Return Data'!$B$7:$R$2292,13,0)</f>
        <v>3.8910999999999998</v>
      </c>
      <c r="M28" s="61">
        <f t="shared" si="4"/>
        <v>14</v>
      </c>
      <c r="N28" s="60">
        <f>VLOOKUP($A28,'Return Data'!$B$7:$R$2292,17,0)</f>
        <v>3.5196999999999998</v>
      </c>
      <c r="O28" s="61">
        <f t="shared" si="5"/>
        <v>12</v>
      </c>
      <c r="P28" s="60">
        <f>VLOOKUP($A28,'Return Data'!$B$7:$R$2292,14,0)</f>
        <v>4.2857000000000003</v>
      </c>
      <c r="Q28" s="61">
        <f t="shared" si="6"/>
        <v>14</v>
      </c>
      <c r="R28" s="60">
        <f>VLOOKUP($A28,'Return Data'!$B$7:$R$2292,16,0)</f>
        <v>8.3106000000000009</v>
      </c>
      <c r="S28" s="62">
        <f t="shared" si="7"/>
        <v>8</v>
      </c>
    </row>
    <row r="29" spans="1:19" x14ac:dyDescent="0.3">
      <c r="A29" s="77" t="s">
        <v>1205</v>
      </c>
      <c r="B29" s="59">
        <f>VLOOKUP($A29,'Return Data'!$B$7:$R$2292,3,0)</f>
        <v>45014</v>
      </c>
      <c r="C29" s="60">
        <f>VLOOKUP($A29,'Return Data'!$B$7:$R$2292,4,0)</f>
        <v>25.453099999999999</v>
      </c>
      <c r="D29" s="60">
        <f>VLOOKUP($A29,'Return Data'!$B$7:$R$2292,9,0)</f>
        <v>14.303000000000001</v>
      </c>
      <c r="E29" s="61">
        <f t="shared" si="0"/>
        <v>24</v>
      </c>
      <c r="F29" s="60">
        <f>VLOOKUP($A29,'Return Data'!$B$7:$R$2292,10,0)</f>
        <v>6.1398999999999999</v>
      </c>
      <c r="G29" s="61">
        <f t="shared" si="1"/>
        <v>22</v>
      </c>
      <c r="H29" s="60">
        <f>VLOOKUP($A29,'Return Data'!$B$7:$R$2292,11,0)</f>
        <v>5.5854999999999997</v>
      </c>
      <c r="I29" s="61">
        <f t="shared" si="2"/>
        <v>24</v>
      </c>
      <c r="J29" s="60">
        <f>VLOOKUP($A29,'Return Data'!$B$7:$R$2292,12,0)</f>
        <v>5.3083999999999998</v>
      </c>
      <c r="K29" s="61">
        <f t="shared" si="3"/>
        <v>25</v>
      </c>
      <c r="L29" s="60">
        <f>VLOOKUP($A29,'Return Data'!$B$7:$R$2292,13,0)</f>
        <v>3.5264000000000002</v>
      </c>
      <c r="M29" s="61">
        <f t="shared" si="4"/>
        <v>18</v>
      </c>
      <c r="N29" s="60">
        <f>VLOOKUP($A29,'Return Data'!$B$7:$R$2292,17,0)</f>
        <v>3.4171</v>
      </c>
      <c r="O29" s="61">
        <f t="shared" si="5"/>
        <v>17</v>
      </c>
      <c r="P29" s="60">
        <f>VLOOKUP($A29,'Return Data'!$B$7:$R$2292,14,0)</f>
        <v>4.0225999999999997</v>
      </c>
      <c r="Q29" s="61">
        <f t="shared" si="6"/>
        <v>16</v>
      </c>
      <c r="R29" s="60">
        <f>VLOOKUP($A29,'Return Data'!$B$7:$R$2292,16,0)</f>
        <v>6.6898</v>
      </c>
      <c r="S29" s="62">
        <f t="shared" si="7"/>
        <v>21</v>
      </c>
    </row>
    <row r="30" spans="1:19" x14ac:dyDescent="0.3">
      <c r="A30" s="77" t="s">
        <v>1819</v>
      </c>
      <c r="B30" s="59">
        <f>VLOOKUP($A30,'Return Data'!$B$7:$R$2292,3,0)</f>
        <v>45014</v>
      </c>
      <c r="C30" s="60">
        <f>VLOOKUP($A30,'Return Data'!$B$7:$R$2292,4,0)</f>
        <v>52.776699999999998</v>
      </c>
      <c r="D30" s="60">
        <f>VLOOKUP($A30,'Return Data'!$B$7:$R$2292,9,0)</f>
        <v>19.689299999999999</v>
      </c>
      <c r="E30" s="61">
        <f t="shared" si="0"/>
        <v>8</v>
      </c>
      <c r="F30" s="60">
        <f>VLOOKUP($A30,'Return Data'!$B$7:$R$2292,10,0)</f>
        <v>7.5631000000000004</v>
      </c>
      <c r="G30" s="61">
        <f t="shared" si="1"/>
        <v>6</v>
      </c>
      <c r="H30" s="60">
        <f>VLOOKUP($A30,'Return Data'!$B$7:$R$2292,11,0)</f>
        <v>7.6721000000000004</v>
      </c>
      <c r="I30" s="61">
        <f t="shared" si="2"/>
        <v>5</v>
      </c>
      <c r="J30" s="60">
        <f>VLOOKUP($A30,'Return Data'!$B$7:$R$2292,12,0)</f>
        <v>8.3719000000000001</v>
      </c>
      <c r="K30" s="61">
        <f t="shared" si="3"/>
        <v>5</v>
      </c>
      <c r="L30" s="60">
        <f>VLOOKUP($A30,'Return Data'!$B$7:$R$2292,13,0)</f>
        <v>3.9712000000000001</v>
      </c>
      <c r="M30" s="61">
        <f t="shared" si="4"/>
        <v>11</v>
      </c>
      <c r="N30" s="60">
        <f>VLOOKUP($A30,'Return Data'!$B$7:$R$2292,17,0)</f>
        <v>3.6543999999999999</v>
      </c>
      <c r="O30" s="61">
        <f t="shared" si="5"/>
        <v>10</v>
      </c>
      <c r="P30" s="60">
        <f>VLOOKUP($A30,'Return Data'!$B$7:$R$2292,14,0)</f>
        <v>4.4603999999999999</v>
      </c>
      <c r="Q30" s="61">
        <f t="shared" si="6"/>
        <v>11</v>
      </c>
      <c r="R30" s="60">
        <f>VLOOKUP($A30,'Return Data'!$B$7:$R$2292,16,0)</f>
        <v>7.7552000000000003</v>
      </c>
      <c r="S30" s="62">
        <f t="shared" si="7"/>
        <v>15</v>
      </c>
    </row>
    <row r="31" spans="1:19" x14ac:dyDescent="0.3">
      <c r="A31" s="77" t="s">
        <v>1208</v>
      </c>
      <c r="B31" s="59">
        <f>VLOOKUP($A31,'Return Data'!$B$7:$R$2292,3,0)</f>
        <v>45014</v>
      </c>
      <c r="C31" s="60">
        <f>VLOOKUP($A31,'Return Data'!$B$7:$R$2292,4,0)</f>
        <v>55.106499999999997</v>
      </c>
      <c r="D31" s="60">
        <f>VLOOKUP($A31,'Return Data'!$B$7:$R$2292,9,0)</f>
        <v>19.642600000000002</v>
      </c>
      <c r="E31" s="61">
        <f t="shared" si="0"/>
        <v>9</v>
      </c>
      <c r="F31" s="60">
        <f>VLOOKUP($A31,'Return Data'!$B$7:$R$2292,10,0)</f>
        <v>6.7358000000000002</v>
      </c>
      <c r="G31" s="61">
        <f t="shared" si="1"/>
        <v>15</v>
      </c>
      <c r="H31" s="60">
        <f>VLOOKUP($A31,'Return Data'!$B$7:$R$2292,11,0)</f>
        <v>7.4637000000000002</v>
      </c>
      <c r="I31" s="61">
        <f t="shared" si="2"/>
        <v>10</v>
      </c>
      <c r="J31" s="60">
        <f>VLOOKUP($A31,'Return Data'!$B$7:$R$2292,12,0)</f>
        <v>7.4988000000000001</v>
      </c>
      <c r="K31" s="61">
        <f t="shared" si="3"/>
        <v>10</v>
      </c>
      <c r="L31" s="60">
        <f>VLOOKUP($A31,'Return Data'!$B$7:$R$2292,13,0)</f>
        <v>5.7</v>
      </c>
      <c r="M31" s="61">
        <f t="shared" si="4"/>
        <v>2</v>
      </c>
      <c r="N31" s="60">
        <f>VLOOKUP($A31,'Return Data'!$B$7:$R$2292,17,0)</f>
        <v>4.5648</v>
      </c>
      <c r="O31" s="61">
        <f t="shared" si="5"/>
        <v>2</v>
      </c>
      <c r="P31" s="60">
        <f>VLOOKUP($A31,'Return Data'!$B$7:$R$2292,14,0)</f>
        <v>5.4885000000000002</v>
      </c>
      <c r="Q31" s="61">
        <f t="shared" si="6"/>
        <v>3</v>
      </c>
      <c r="R31" s="60">
        <f>VLOOKUP($A31,'Return Data'!$B$7:$R$2292,16,0)</f>
        <v>7.9623999999999997</v>
      </c>
      <c r="S31" s="62">
        <f t="shared" si="7"/>
        <v>11</v>
      </c>
    </row>
    <row r="32" spans="1:19" x14ac:dyDescent="0.3">
      <c r="A32" s="77" t="s">
        <v>1922</v>
      </c>
      <c r="B32" s="59">
        <f>VLOOKUP($A32,'Return Data'!$B$7:$R$2292,3,0)</f>
        <v>45014</v>
      </c>
      <c r="C32" s="60">
        <f>VLOOKUP($A32,'Return Data'!$B$7:$R$2292,4,0)</f>
        <v>209.8177</v>
      </c>
      <c r="D32" s="60">
        <f>VLOOKUP($A32,'Return Data'!$B$7:$R$2292,9,0)</f>
        <v>19.6922</v>
      </c>
      <c r="E32" s="61">
        <f t="shared" si="0"/>
        <v>7</v>
      </c>
      <c r="F32" s="60">
        <f>VLOOKUP($A32,'Return Data'!$B$7:$R$2292,10,0)</f>
        <v>7.2773000000000003</v>
      </c>
      <c r="G32" s="61">
        <f t="shared" si="1"/>
        <v>9</v>
      </c>
      <c r="H32" s="60">
        <f>VLOOKUP($A32,'Return Data'!$B$7:$R$2292,11,0)</f>
        <v>7.5979000000000001</v>
      </c>
      <c r="I32" s="61">
        <f t="shared" si="2"/>
        <v>7</v>
      </c>
      <c r="J32" s="60">
        <f>VLOOKUP($A32,'Return Data'!$B$7:$R$2292,12,0)</f>
        <v>8.0876000000000001</v>
      </c>
      <c r="K32" s="61">
        <f t="shared" si="3"/>
        <v>8</v>
      </c>
      <c r="L32" s="60">
        <f>VLOOKUP($A32,'Return Data'!$B$7:$R$2292,13,0)</f>
        <v>3.3671000000000002</v>
      </c>
      <c r="M32" s="61">
        <f t="shared" si="4"/>
        <v>21</v>
      </c>
      <c r="N32" s="60">
        <f>VLOOKUP($A32,'Return Data'!$B$7:$R$2292,17,0)</f>
        <v>1.9332</v>
      </c>
      <c r="O32" s="61">
        <f t="shared" si="5"/>
        <v>25</v>
      </c>
      <c r="P32" s="60">
        <f>VLOOKUP($A32,'Return Data'!$B$7:$R$2292,14,0)</f>
        <v>2.4247000000000001</v>
      </c>
      <c r="Q32" s="61">
        <f t="shared" si="6"/>
        <v>26</v>
      </c>
      <c r="R32" s="60">
        <f>VLOOKUP($A32,'Return Data'!$B$7:$R$2292,16,0)</f>
        <v>5.5239000000000003</v>
      </c>
      <c r="S32" s="62">
        <f t="shared" si="7"/>
        <v>26</v>
      </c>
    </row>
    <row r="33" spans="1:19" x14ac:dyDescent="0.3">
      <c r="A33" s="77" t="s">
        <v>1210</v>
      </c>
      <c r="B33" s="59">
        <f>VLOOKUP($A33,'Return Data'!$B$7:$R$2292,3,0)</f>
        <v>45014</v>
      </c>
      <c r="C33" s="60">
        <f>VLOOKUP($A33,'Return Data'!$B$7:$R$2292,4,0)</f>
        <v>65.713099999999997</v>
      </c>
      <c r="D33" s="60">
        <f>VLOOKUP($A33,'Return Data'!$B$7:$R$2292,9,0)</f>
        <v>16.998999999999999</v>
      </c>
      <c r="E33" s="61">
        <f t="shared" si="0"/>
        <v>12</v>
      </c>
      <c r="F33" s="60">
        <f>VLOOKUP($A33,'Return Data'!$B$7:$R$2292,10,0)</f>
        <v>8.1683000000000003</v>
      </c>
      <c r="G33" s="61">
        <f t="shared" si="1"/>
        <v>2</v>
      </c>
      <c r="H33" s="60">
        <f>VLOOKUP($A33,'Return Data'!$B$7:$R$2292,11,0)</f>
        <v>5.8494999999999999</v>
      </c>
      <c r="I33" s="61">
        <f t="shared" si="2"/>
        <v>23</v>
      </c>
      <c r="J33" s="60">
        <f>VLOOKUP($A33,'Return Data'!$B$7:$R$2292,12,0)</f>
        <v>6.6908000000000003</v>
      </c>
      <c r="K33" s="61">
        <f t="shared" si="3"/>
        <v>20</v>
      </c>
      <c r="L33" s="60">
        <f>VLOOKUP($A33,'Return Data'!$B$7:$R$2292,13,0)</f>
        <v>4.7999000000000001</v>
      </c>
      <c r="M33" s="61">
        <f t="shared" si="4"/>
        <v>4</v>
      </c>
      <c r="N33" s="60">
        <f>VLOOKUP($A33,'Return Data'!$B$7:$R$2292,17,0)</f>
        <v>3.4628999999999999</v>
      </c>
      <c r="O33" s="61">
        <f t="shared" si="5"/>
        <v>14</v>
      </c>
      <c r="P33" s="60">
        <f>VLOOKUP($A33,'Return Data'!$B$7:$R$2292,14,0)</f>
        <v>3.7863000000000002</v>
      </c>
      <c r="Q33" s="61">
        <f t="shared" si="6"/>
        <v>20</v>
      </c>
      <c r="R33" s="60">
        <f>VLOOKUP($A33,'Return Data'!$B$7:$R$2292,16,0)</f>
        <v>8.3115000000000006</v>
      </c>
      <c r="S33" s="62">
        <f t="shared" si="7"/>
        <v>7</v>
      </c>
    </row>
    <row r="34" spans="1:19" x14ac:dyDescent="0.3">
      <c r="A34" s="77" t="s">
        <v>1212</v>
      </c>
      <c r="B34" s="59">
        <f>VLOOKUP($A34,'Return Data'!$B$7:$R$2292,3,0)</f>
        <v>45014</v>
      </c>
      <c r="C34" s="60">
        <f>VLOOKUP($A34,'Return Data'!$B$7:$R$2292,4,0)</f>
        <v>52.839399999999998</v>
      </c>
      <c r="D34" s="60">
        <f>VLOOKUP($A34,'Return Data'!$B$7:$R$2292,9,0)</f>
        <v>14.4925</v>
      </c>
      <c r="E34" s="61">
        <f t="shared" si="0"/>
        <v>23</v>
      </c>
      <c r="F34" s="60">
        <f>VLOOKUP($A34,'Return Data'!$B$7:$R$2292,10,0)</f>
        <v>6.5750999999999999</v>
      </c>
      <c r="G34" s="61">
        <f t="shared" si="1"/>
        <v>18</v>
      </c>
      <c r="H34" s="60">
        <f>VLOOKUP($A34,'Return Data'!$B$7:$R$2292,11,0)</f>
        <v>6.6787000000000001</v>
      </c>
      <c r="I34" s="61">
        <f t="shared" si="2"/>
        <v>15</v>
      </c>
      <c r="J34" s="60">
        <f>VLOOKUP($A34,'Return Data'!$B$7:$R$2292,12,0)</f>
        <v>7.1817000000000002</v>
      </c>
      <c r="K34" s="61">
        <f t="shared" si="3"/>
        <v>12</v>
      </c>
      <c r="L34" s="60">
        <f>VLOOKUP($A34,'Return Data'!$B$7:$R$2292,13,0)</f>
        <v>5.1017999999999999</v>
      </c>
      <c r="M34" s="61">
        <f t="shared" si="4"/>
        <v>3</v>
      </c>
      <c r="N34" s="60">
        <f>VLOOKUP($A34,'Return Data'!$B$7:$R$2292,17,0)</f>
        <v>3.7343999999999999</v>
      </c>
      <c r="O34" s="61">
        <f t="shared" si="5"/>
        <v>7</v>
      </c>
      <c r="P34" s="60">
        <f>VLOOKUP($A34,'Return Data'!$B$7:$R$2292,14,0)</f>
        <v>4.5308000000000002</v>
      </c>
      <c r="Q34" s="61">
        <f t="shared" si="6"/>
        <v>10</v>
      </c>
      <c r="R34" s="60">
        <f>VLOOKUP($A34,'Return Data'!$B$7:$R$2292,16,0)</f>
        <v>8.1698000000000004</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16.296351851851856</v>
      </c>
      <c r="E36" s="83"/>
      <c r="F36" s="84">
        <f>AVERAGE(F8:F34)</f>
        <v>6.7039037037037037</v>
      </c>
      <c r="G36" s="83"/>
      <c r="H36" s="84">
        <f>AVERAGE(H8:H34)</f>
        <v>6.6060555555555549</v>
      </c>
      <c r="I36" s="83"/>
      <c r="J36" s="84">
        <f>AVERAGE(J8:J34)</f>
        <v>6.8989740740740739</v>
      </c>
      <c r="K36" s="83"/>
      <c r="L36" s="84">
        <f>AVERAGE(L8:L34)</f>
        <v>3.8009444444444433</v>
      </c>
      <c r="M36" s="83"/>
      <c r="N36" s="84">
        <f>AVERAGE(N8:N34)</f>
        <v>3.3147555555555557</v>
      </c>
      <c r="O36" s="83"/>
      <c r="P36" s="84">
        <f>AVERAGE(P8:P34)</f>
        <v>4.203911111111112</v>
      </c>
      <c r="Q36" s="83"/>
      <c r="R36" s="84">
        <f>AVERAGE(R8:R34)</f>
        <v>7.3426999999999998</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20.332999999999998</v>
      </c>
      <c r="E38" s="87"/>
      <c r="F38" s="88">
        <f>MAX(F8:F34)</f>
        <v>8.3300999999999998</v>
      </c>
      <c r="G38" s="87"/>
      <c r="H38" s="88">
        <f>MAX(H8:H34)</f>
        <v>8.0875000000000004</v>
      </c>
      <c r="I38" s="87"/>
      <c r="J38" s="88">
        <f>MAX(J8:J34)</f>
        <v>9.4631000000000007</v>
      </c>
      <c r="K38" s="87"/>
      <c r="L38" s="88">
        <f>MAX(L8:L34)</f>
        <v>5.9391999999999996</v>
      </c>
      <c r="M38" s="87"/>
      <c r="N38" s="88">
        <f>MAX(N8:N34)</f>
        <v>4.8023999999999996</v>
      </c>
      <c r="O38" s="87"/>
      <c r="P38" s="88">
        <f>MAX(P8:P34)</f>
        <v>5.9729000000000001</v>
      </c>
      <c r="Q38" s="87"/>
      <c r="R38" s="88">
        <f>MAX(R8:R34)</f>
        <v>9.4994999999999994</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45014</v>
      </c>
      <c r="C8" s="60">
        <f>VLOOKUP($A8,'Return Data'!$B$7:$R$2292,4,0)</f>
        <v>318.19749999999999</v>
      </c>
      <c r="D8" s="60">
        <f>VLOOKUP($A8,'Return Data'!$B$7:$R$2292,9,0)</f>
        <v>9.2958999999999996</v>
      </c>
      <c r="E8" s="61">
        <f t="shared" ref="E8:E25" si="0">RANK(D8,D$8:D$25,0)</f>
        <v>17</v>
      </c>
      <c r="F8" s="60">
        <f>VLOOKUP($A8,'Return Data'!$B$7:$R$2292,10,0)</f>
        <v>6.5575000000000001</v>
      </c>
      <c r="G8" s="61">
        <f t="shared" ref="G8:G25" si="1">RANK(F8,F$8:F$25,0)</f>
        <v>7</v>
      </c>
      <c r="H8" s="60">
        <f>VLOOKUP($A8,'Return Data'!$B$7:$R$2292,11,0)</f>
        <v>6.6856999999999998</v>
      </c>
      <c r="I8" s="61">
        <f t="shared" ref="I8:I25" si="2">RANK(H8,H$8:H$25,0)</f>
        <v>11</v>
      </c>
      <c r="J8" s="60">
        <f>VLOOKUP($A8,'Return Data'!$B$7:$R$2292,12,0)</f>
        <v>6.3068999999999997</v>
      </c>
      <c r="K8" s="61">
        <f t="shared" ref="K8:K25" si="3">RANK(J8,J$8:J$25,0)</f>
        <v>9</v>
      </c>
      <c r="L8" s="60">
        <f>VLOOKUP($A8,'Return Data'!$B$7:$R$2292,13,0)</f>
        <v>4.6383999999999999</v>
      </c>
      <c r="M8" s="61">
        <f t="shared" ref="M8:M25" si="4">RANK(L8,L$8:L$25,0)</f>
        <v>5</v>
      </c>
      <c r="N8" s="60">
        <f>VLOOKUP($A8,'Return Data'!$B$7:$R$2292,17,0)</f>
        <v>4.8516000000000004</v>
      </c>
      <c r="O8" s="61">
        <f t="shared" ref="O8:O25" si="5">RANK(N8,N$8:N$25,0)</f>
        <v>4</v>
      </c>
      <c r="P8" s="60">
        <f>VLOOKUP($A8,'Return Data'!$B$7:$R$2292,14,0)</f>
        <v>6.0918000000000001</v>
      </c>
      <c r="Q8" s="61">
        <f t="shared" ref="Q8:Q25" si="6">RANK(P8,P$8:P$25,0)</f>
        <v>5</v>
      </c>
      <c r="R8" s="60">
        <f>VLOOKUP($A8,'Return Data'!$B$7:$R$2292,16,0)</f>
        <v>8.5387000000000004</v>
      </c>
      <c r="S8" s="62">
        <f t="shared" ref="S8:S25" si="7">RANK(R8,R$8:R$25,0)</f>
        <v>1</v>
      </c>
    </row>
    <row r="9" spans="1:19" x14ac:dyDescent="0.3">
      <c r="A9" s="77" t="s">
        <v>547</v>
      </c>
      <c r="B9" s="59">
        <f>VLOOKUP($A9,'Return Data'!$B$7:$R$2292,3,0)</f>
        <v>45014</v>
      </c>
      <c r="C9" s="60">
        <f>VLOOKUP($A9,'Return Data'!$B$7:$R$2292,4,0)</f>
        <v>2286.1197999999999</v>
      </c>
      <c r="D9" s="60">
        <f>VLOOKUP($A9,'Return Data'!$B$7:$R$2292,9,0)</f>
        <v>10.9527</v>
      </c>
      <c r="E9" s="61">
        <f t="shared" si="0"/>
        <v>11</v>
      </c>
      <c r="F9" s="60">
        <f>VLOOKUP($A9,'Return Data'!$B$7:$R$2292,10,0)</f>
        <v>6.1223999999999998</v>
      </c>
      <c r="G9" s="61">
        <f t="shared" si="1"/>
        <v>17</v>
      </c>
      <c r="H9" s="60">
        <f>VLOOKUP($A9,'Return Data'!$B$7:$R$2292,11,0)</f>
        <v>6.4500999999999999</v>
      </c>
      <c r="I9" s="61">
        <f t="shared" si="2"/>
        <v>17</v>
      </c>
      <c r="J9" s="60">
        <f>VLOOKUP($A9,'Return Data'!$B$7:$R$2292,12,0)</f>
        <v>5.4676</v>
      </c>
      <c r="K9" s="61">
        <f t="shared" si="3"/>
        <v>18</v>
      </c>
      <c r="L9" s="60">
        <f>VLOOKUP($A9,'Return Data'!$B$7:$R$2292,13,0)</f>
        <v>4.5906000000000002</v>
      </c>
      <c r="M9" s="61">
        <f t="shared" si="4"/>
        <v>6</v>
      </c>
      <c r="N9" s="60">
        <f>VLOOKUP($A9,'Return Data'!$B$7:$R$2292,17,0)</f>
        <v>4.4463999999999997</v>
      </c>
      <c r="O9" s="61">
        <f t="shared" si="5"/>
        <v>12</v>
      </c>
      <c r="P9" s="60">
        <f>VLOOKUP($A9,'Return Data'!$B$7:$R$2292,14,0)</f>
        <v>5.6577999999999999</v>
      </c>
      <c r="Q9" s="61">
        <f t="shared" si="6"/>
        <v>11</v>
      </c>
      <c r="R9" s="60">
        <f>VLOOKUP($A9,'Return Data'!$B$7:$R$2292,16,0)</f>
        <v>7.8631000000000002</v>
      </c>
      <c r="S9" s="62">
        <f t="shared" si="7"/>
        <v>10</v>
      </c>
    </row>
    <row r="10" spans="1:19" x14ac:dyDescent="0.3">
      <c r="A10" s="77" t="s">
        <v>2020</v>
      </c>
      <c r="B10" s="59">
        <f>VLOOKUP($A10,'Return Data'!$B$7:$R$2292,3,0)</f>
        <v>45014</v>
      </c>
      <c r="C10" s="60">
        <f>VLOOKUP($A10,'Return Data'!$B$7:$R$2292,4,0)</f>
        <v>21.334199999999999</v>
      </c>
      <c r="D10" s="60">
        <f>VLOOKUP($A10,'Return Data'!$B$7:$R$2292,9,0)</f>
        <v>12.1332</v>
      </c>
      <c r="E10" s="61">
        <f t="shared" si="0"/>
        <v>4</v>
      </c>
      <c r="F10" s="60">
        <f>VLOOKUP($A10,'Return Data'!$B$7:$R$2292,10,0)</f>
        <v>6.8586999999999998</v>
      </c>
      <c r="G10" s="61">
        <f t="shared" si="1"/>
        <v>2</v>
      </c>
      <c r="H10" s="60">
        <f>VLOOKUP($A10,'Return Data'!$B$7:$R$2292,11,0)</f>
        <v>6.5868000000000002</v>
      </c>
      <c r="I10" s="61">
        <f t="shared" si="2"/>
        <v>13</v>
      </c>
      <c r="J10" s="60">
        <f>VLOOKUP($A10,'Return Data'!$B$7:$R$2292,12,0)</f>
        <v>6.0876999999999999</v>
      </c>
      <c r="K10" s="61">
        <f t="shared" si="3"/>
        <v>12</v>
      </c>
      <c r="L10" s="60">
        <f>VLOOKUP($A10,'Return Data'!$B$7:$R$2292,13,0)</f>
        <v>4.6604999999999999</v>
      </c>
      <c r="M10" s="61">
        <f t="shared" si="4"/>
        <v>4</v>
      </c>
      <c r="N10" s="60">
        <f>VLOOKUP($A10,'Return Data'!$B$7:$R$2292,17,0)</f>
        <v>4.5439999999999996</v>
      </c>
      <c r="O10" s="61">
        <f t="shared" si="5"/>
        <v>10</v>
      </c>
      <c r="P10" s="60">
        <f>VLOOKUP($A10,'Return Data'!$B$7:$R$2292,14,0)</f>
        <v>5.9789000000000003</v>
      </c>
      <c r="Q10" s="61">
        <f t="shared" si="6"/>
        <v>9</v>
      </c>
      <c r="R10" s="60">
        <f>VLOOKUP($A10,'Return Data'!$B$7:$R$2292,16,0)</f>
        <v>7.8182999999999998</v>
      </c>
      <c r="S10" s="62">
        <f t="shared" si="7"/>
        <v>11</v>
      </c>
    </row>
    <row r="11" spans="1:19" x14ac:dyDescent="0.3">
      <c r="A11" s="77" t="s">
        <v>549</v>
      </c>
      <c r="B11" s="59">
        <f>VLOOKUP($A11,'Return Data'!$B$7:$R$2292,3,0)</f>
        <v>45014</v>
      </c>
      <c r="C11" s="60">
        <f>VLOOKUP($A11,'Return Data'!$B$7:$R$2292,4,0)</f>
        <v>20.8063</v>
      </c>
      <c r="D11" s="60">
        <f>VLOOKUP($A11,'Return Data'!$B$7:$R$2292,9,0)</f>
        <v>11.673400000000001</v>
      </c>
      <c r="E11" s="61">
        <f t="shared" si="0"/>
        <v>6</v>
      </c>
      <c r="F11" s="60">
        <f>VLOOKUP($A11,'Return Data'!$B$7:$R$2292,10,0)</f>
        <v>6.5480999999999998</v>
      </c>
      <c r="G11" s="61">
        <f t="shared" si="1"/>
        <v>9</v>
      </c>
      <c r="H11" s="60">
        <f>VLOOKUP($A11,'Return Data'!$B$7:$R$2292,11,0)</f>
        <v>6.532</v>
      </c>
      <c r="I11" s="61">
        <f t="shared" si="2"/>
        <v>14</v>
      </c>
      <c r="J11" s="60">
        <f>VLOOKUP($A11,'Return Data'!$B$7:$R$2292,12,0)</f>
        <v>5.8772000000000002</v>
      </c>
      <c r="K11" s="61">
        <f t="shared" si="3"/>
        <v>15</v>
      </c>
      <c r="L11" s="60">
        <f>VLOOKUP($A11,'Return Data'!$B$7:$R$2292,13,0)</f>
        <v>4.2488999999999999</v>
      </c>
      <c r="M11" s="61">
        <f t="shared" si="4"/>
        <v>12</v>
      </c>
      <c r="N11" s="60">
        <f>VLOOKUP($A11,'Return Data'!$B$7:$R$2292,17,0)</f>
        <v>4.1904000000000003</v>
      </c>
      <c r="O11" s="61">
        <f t="shared" si="5"/>
        <v>14</v>
      </c>
      <c r="P11" s="60">
        <f>VLOOKUP($A11,'Return Data'!$B$7:$R$2292,14,0)</f>
        <v>5.6144999999999996</v>
      </c>
      <c r="Q11" s="61">
        <f t="shared" si="6"/>
        <v>12</v>
      </c>
      <c r="R11" s="60">
        <f>VLOOKUP($A11,'Return Data'!$B$7:$R$2292,16,0)</f>
        <v>7.9805000000000001</v>
      </c>
      <c r="S11" s="62">
        <f t="shared" si="7"/>
        <v>6</v>
      </c>
    </row>
    <row r="12" spans="1:19" x14ac:dyDescent="0.3">
      <c r="A12" s="77" t="s">
        <v>551</v>
      </c>
      <c r="B12" s="59">
        <f>VLOOKUP($A12,'Return Data'!$B$7:$R$2292,3,0)</f>
        <v>45014</v>
      </c>
      <c r="C12" s="60">
        <f>VLOOKUP($A12,'Return Data'!$B$7:$R$2292,4,0)</f>
        <v>21.3249</v>
      </c>
      <c r="D12" s="60">
        <f>VLOOKUP($A12,'Return Data'!$B$7:$R$2292,9,0)</f>
        <v>12.740500000000001</v>
      </c>
      <c r="E12" s="61">
        <f t="shared" si="0"/>
        <v>2</v>
      </c>
      <c r="F12" s="60">
        <f>VLOOKUP($A12,'Return Data'!$B$7:$R$2292,10,0)</f>
        <v>5.7828999999999997</v>
      </c>
      <c r="G12" s="61">
        <f t="shared" si="1"/>
        <v>18</v>
      </c>
      <c r="H12" s="60">
        <f>VLOOKUP($A12,'Return Data'!$B$7:$R$2292,11,0)</f>
        <v>7.5572999999999997</v>
      </c>
      <c r="I12" s="61">
        <f t="shared" si="2"/>
        <v>1</v>
      </c>
      <c r="J12" s="60">
        <f>VLOOKUP($A12,'Return Data'!$B$7:$R$2292,12,0)</f>
        <v>7.8842999999999996</v>
      </c>
      <c r="K12" s="61">
        <f t="shared" si="3"/>
        <v>1</v>
      </c>
      <c r="L12" s="60">
        <f>VLOOKUP($A12,'Return Data'!$B$7:$R$2292,13,0)</f>
        <v>3.9969999999999999</v>
      </c>
      <c r="M12" s="61">
        <f t="shared" si="4"/>
        <v>15</v>
      </c>
      <c r="N12" s="60">
        <f>VLOOKUP($A12,'Return Data'!$B$7:$R$2292,17,0)</f>
        <v>4.7214</v>
      </c>
      <c r="O12" s="61">
        <f t="shared" si="5"/>
        <v>6</v>
      </c>
      <c r="P12" s="60">
        <f>VLOOKUP($A12,'Return Data'!$B$7:$R$2292,14,0)</f>
        <v>5.9980000000000002</v>
      </c>
      <c r="Q12" s="61">
        <f t="shared" si="6"/>
        <v>8</v>
      </c>
      <c r="R12" s="60">
        <f>VLOOKUP($A12,'Return Data'!$B$7:$R$2292,16,0)</f>
        <v>8.2568999999999999</v>
      </c>
      <c r="S12" s="62">
        <f t="shared" si="7"/>
        <v>2</v>
      </c>
    </row>
    <row r="13" spans="1:19" x14ac:dyDescent="0.3">
      <c r="A13" s="77" t="s">
        <v>554</v>
      </c>
      <c r="B13" s="59">
        <f>VLOOKUP($A13,'Return Data'!$B$7:$R$2292,3,0)</f>
        <v>45014</v>
      </c>
      <c r="C13" s="60">
        <f>VLOOKUP($A13,'Return Data'!$B$7:$R$2292,4,0)</f>
        <v>19.667899999999999</v>
      </c>
      <c r="D13" s="60">
        <f>VLOOKUP($A13,'Return Data'!$B$7:$R$2292,9,0)</f>
        <v>11.364599999999999</v>
      </c>
      <c r="E13" s="61">
        <f t="shared" si="0"/>
        <v>9</v>
      </c>
      <c r="F13" s="60">
        <f>VLOOKUP($A13,'Return Data'!$B$7:$R$2292,10,0)</f>
        <v>6.7076000000000002</v>
      </c>
      <c r="G13" s="61">
        <f t="shared" si="1"/>
        <v>4</v>
      </c>
      <c r="H13" s="60">
        <f>VLOOKUP($A13,'Return Data'!$B$7:$R$2292,11,0)</f>
        <v>6.843</v>
      </c>
      <c r="I13" s="61">
        <f t="shared" si="2"/>
        <v>6</v>
      </c>
      <c r="J13" s="60">
        <f>VLOOKUP($A13,'Return Data'!$B$7:$R$2292,12,0)</f>
        <v>6.3315999999999999</v>
      </c>
      <c r="K13" s="61">
        <f t="shared" si="3"/>
        <v>8</v>
      </c>
      <c r="L13" s="60">
        <f>VLOOKUP($A13,'Return Data'!$B$7:$R$2292,13,0)</f>
        <v>4.3937999999999997</v>
      </c>
      <c r="M13" s="61">
        <f t="shared" si="4"/>
        <v>8</v>
      </c>
      <c r="N13" s="60">
        <f>VLOOKUP($A13,'Return Data'!$B$7:$R$2292,17,0)</f>
        <v>4.5228000000000002</v>
      </c>
      <c r="O13" s="61">
        <f t="shared" si="5"/>
        <v>11</v>
      </c>
      <c r="P13" s="60">
        <f>VLOOKUP($A13,'Return Data'!$B$7:$R$2292,14,0)</f>
        <v>5.2628000000000004</v>
      </c>
      <c r="Q13" s="61">
        <f t="shared" si="6"/>
        <v>14</v>
      </c>
      <c r="R13" s="60">
        <f>VLOOKUP($A13,'Return Data'!$B$7:$R$2292,16,0)</f>
        <v>7.8673999999999999</v>
      </c>
      <c r="S13" s="62">
        <f t="shared" si="7"/>
        <v>9</v>
      </c>
    </row>
    <row r="14" spans="1:19" x14ac:dyDescent="0.3">
      <c r="A14" s="77" t="s">
        <v>555</v>
      </c>
      <c r="B14" s="59">
        <f>VLOOKUP($A14,'Return Data'!$B$7:$R$2292,3,0)</f>
        <v>45014</v>
      </c>
      <c r="C14" s="60">
        <f>VLOOKUP($A14,'Return Data'!$B$7:$R$2292,4,0)</f>
        <v>19.997800000000002</v>
      </c>
      <c r="D14" s="60">
        <f>VLOOKUP($A14,'Return Data'!$B$7:$R$2292,9,0)</f>
        <v>9.0840999999999994</v>
      </c>
      <c r="E14" s="61">
        <f t="shared" si="0"/>
        <v>18</v>
      </c>
      <c r="F14" s="60">
        <f>VLOOKUP($A14,'Return Data'!$B$7:$R$2292,10,0)</f>
        <v>6.3398000000000003</v>
      </c>
      <c r="G14" s="61">
        <f t="shared" si="1"/>
        <v>13</v>
      </c>
      <c r="H14" s="60">
        <f>VLOOKUP($A14,'Return Data'!$B$7:$R$2292,11,0)</f>
        <v>6.4509999999999996</v>
      </c>
      <c r="I14" s="61">
        <f t="shared" si="2"/>
        <v>16</v>
      </c>
      <c r="J14" s="60">
        <f>VLOOKUP($A14,'Return Data'!$B$7:$R$2292,12,0)</f>
        <v>6.2919</v>
      </c>
      <c r="K14" s="61">
        <f t="shared" si="3"/>
        <v>11</v>
      </c>
      <c r="L14" s="60">
        <f>VLOOKUP($A14,'Return Data'!$B$7:$R$2292,13,0)</f>
        <v>4.4861000000000004</v>
      </c>
      <c r="M14" s="61">
        <f t="shared" si="4"/>
        <v>7</v>
      </c>
      <c r="N14" s="60">
        <f>VLOOKUP($A14,'Return Data'!$B$7:$R$2292,17,0)</f>
        <v>4.7168999999999999</v>
      </c>
      <c r="O14" s="61">
        <f t="shared" si="5"/>
        <v>7</v>
      </c>
      <c r="P14" s="60">
        <f>VLOOKUP($A14,'Return Data'!$B$7:$R$2292,14,0)</f>
        <v>6.0175999999999998</v>
      </c>
      <c r="Q14" s="61">
        <f t="shared" si="6"/>
        <v>7</v>
      </c>
      <c r="R14" s="60">
        <f>VLOOKUP($A14,'Return Data'!$B$7:$R$2292,16,0)</f>
        <v>7.992</v>
      </c>
      <c r="S14" s="62">
        <f t="shared" si="7"/>
        <v>5</v>
      </c>
    </row>
    <row r="15" spans="1:19" x14ac:dyDescent="0.3">
      <c r="A15" s="102" t="s">
        <v>1939</v>
      </c>
      <c r="B15" s="59">
        <f>VLOOKUP($A15,'Return Data'!$B$7:$R$2292,3,0)</f>
        <v>45014</v>
      </c>
      <c r="C15" s="60">
        <f>VLOOKUP($A15,'Return Data'!$B$7:$R$2292,4,0)</f>
        <v>21.514399999999998</v>
      </c>
      <c r="D15" s="60">
        <f>VLOOKUP($A15,'Return Data'!$B$7:$R$2292,9,0)</f>
        <v>12.5078</v>
      </c>
      <c r="E15" s="61">
        <f t="shared" si="0"/>
        <v>3</v>
      </c>
      <c r="F15" s="60">
        <f>VLOOKUP($A15,'Return Data'!$B$7:$R$2292,10,0)</f>
        <v>6.3117000000000001</v>
      </c>
      <c r="G15" s="61">
        <f t="shared" si="1"/>
        <v>14</v>
      </c>
      <c r="H15" s="60">
        <f>VLOOKUP($A15,'Return Data'!$B$7:$R$2292,11,0)</f>
        <v>6.8490000000000002</v>
      </c>
      <c r="I15" s="61">
        <f t="shared" si="2"/>
        <v>5</v>
      </c>
      <c r="J15" s="60">
        <f>VLOOKUP($A15,'Return Data'!$B$7:$R$2292,12,0)</f>
        <v>6.4039999999999999</v>
      </c>
      <c r="K15" s="61">
        <f t="shared" si="3"/>
        <v>7</v>
      </c>
      <c r="L15" s="60">
        <f>VLOOKUP($A15,'Return Data'!$B$7:$R$2292,13,0)</f>
        <v>2.492</v>
      </c>
      <c r="M15" s="61">
        <f t="shared" si="4"/>
        <v>18</v>
      </c>
      <c r="N15" s="60">
        <f>VLOOKUP($A15,'Return Data'!$B$7:$R$2292,17,0)</f>
        <v>3.4706000000000001</v>
      </c>
      <c r="O15" s="61">
        <f t="shared" si="5"/>
        <v>17</v>
      </c>
      <c r="P15" s="60">
        <f>VLOOKUP($A15,'Return Data'!$B$7:$R$2292,14,0)</f>
        <v>5.1562999999999999</v>
      </c>
      <c r="Q15" s="61">
        <f t="shared" si="6"/>
        <v>16</v>
      </c>
      <c r="R15" s="60">
        <f>VLOOKUP($A15,'Return Data'!$B$7:$R$2292,16,0)</f>
        <v>7.5041000000000002</v>
      </c>
      <c r="S15" s="62">
        <f t="shared" si="7"/>
        <v>13</v>
      </c>
    </row>
    <row r="16" spans="1:19" x14ac:dyDescent="0.3">
      <c r="A16" s="77" t="s">
        <v>558</v>
      </c>
      <c r="B16" s="59">
        <f>VLOOKUP($A16,'Return Data'!$B$7:$R$2292,3,0)</f>
        <v>45014</v>
      </c>
      <c r="C16" s="60">
        <f>VLOOKUP($A16,'Return Data'!$B$7:$R$2292,4,0)</f>
        <v>28.450600000000001</v>
      </c>
      <c r="D16" s="60">
        <f>VLOOKUP($A16,'Return Data'!$B$7:$R$2292,9,0)</f>
        <v>9.3368000000000002</v>
      </c>
      <c r="E16" s="61">
        <f t="shared" si="0"/>
        <v>16</v>
      </c>
      <c r="F16" s="60">
        <f>VLOOKUP($A16,'Return Data'!$B$7:$R$2292,10,0)</f>
        <v>6.8417000000000003</v>
      </c>
      <c r="G16" s="61">
        <f t="shared" si="1"/>
        <v>3</v>
      </c>
      <c r="H16" s="60">
        <f>VLOOKUP($A16,'Return Data'!$B$7:$R$2292,11,0)</f>
        <v>6.7396000000000003</v>
      </c>
      <c r="I16" s="61">
        <f t="shared" si="2"/>
        <v>9</v>
      </c>
      <c r="J16" s="60">
        <f>VLOOKUP($A16,'Return Data'!$B$7:$R$2292,12,0)</f>
        <v>7.5613999999999999</v>
      </c>
      <c r="K16" s="61">
        <f t="shared" si="3"/>
        <v>2</v>
      </c>
      <c r="L16" s="60">
        <f>VLOOKUP($A16,'Return Data'!$B$7:$R$2292,13,0)</f>
        <v>5.8166000000000002</v>
      </c>
      <c r="M16" s="61">
        <f t="shared" si="4"/>
        <v>2</v>
      </c>
      <c r="N16" s="60">
        <f>VLOOKUP($A16,'Return Data'!$B$7:$R$2292,17,0)</f>
        <v>5.4057000000000004</v>
      </c>
      <c r="O16" s="61">
        <f t="shared" si="5"/>
        <v>2</v>
      </c>
      <c r="P16" s="60">
        <f>VLOOKUP($A16,'Return Data'!$B$7:$R$2292,14,0)</f>
        <v>6.4184000000000001</v>
      </c>
      <c r="Q16" s="61">
        <f t="shared" si="6"/>
        <v>2</v>
      </c>
      <c r="R16" s="60">
        <f>VLOOKUP($A16,'Return Data'!$B$7:$R$2292,16,0)</f>
        <v>8.2075999999999993</v>
      </c>
      <c r="S16" s="62">
        <f t="shared" si="7"/>
        <v>3</v>
      </c>
    </row>
    <row r="17" spans="1:19" x14ac:dyDescent="0.3">
      <c r="A17" s="77" t="s">
        <v>562</v>
      </c>
      <c r="B17" s="59">
        <f>VLOOKUP($A17,'Return Data'!$B$7:$R$2292,3,0)</f>
        <v>45014</v>
      </c>
      <c r="C17" s="60">
        <f>VLOOKUP($A17,'Return Data'!$B$7:$R$2292,4,0)</f>
        <v>2030.02</v>
      </c>
      <c r="D17" s="60">
        <f>VLOOKUP($A17,'Return Data'!$B$7:$R$2292,9,0)</f>
        <v>11.550800000000001</v>
      </c>
      <c r="E17" s="61">
        <f t="shared" si="0"/>
        <v>7</v>
      </c>
      <c r="F17" s="60">
        <f>VLOOKUP($A17,'Return Data'!$B$7:$R$2292,10,0)</f>
        <v>6.6102999999999996</v>
      </c>
      <c r="G17" s="61">
        <f t="shared" si="1"/>
        <v>6</v>
      </c>
      <c r="H17" s="60">
        <f>VLOOKUP($A17,'Return Data'!$B$7:$R$2292,11,0)</f>
        <v>6.8577000000000004</v>
      </c>
      <c r="I17" s="61">
        <f t="shared" si="2"/>
        <v>4</v>
      </c>
      <c r="J17" s="60">
        <f>VLOOKUP($A17,'Return Data'!$B$7:$R$2292,12,0)</f>
        <v>6.3037000000000001</v>
      </c>
      <c r="K17" s="61">
        <f t="shared" si="3"/>
        <v>10</v>
      </c>
      <c r="L17" s="60">
        <f>VLOOKUP($A17,'Return Data'!$B$7:$R$2292,13,0)</f>
        <v>2.6099000000000001</v>
      </c>
      <c r="M17" s="61">
        <f t="shared" si="4"/>
        <v>17</v>
      </c>
      <c r="N17" s="60">
        <f>VLOOKUP($A17,'Return Data'!$B$7:$R$2292,17,0)</f>
        <v>3.4485000000000001</v>
      </c>
      <c r="O17" s="61">
        <f t="shared" si="5"/>
        <v>18</v>
      </c>
      <c r="P17" s="60">
        <f>VLOOKUP($A17,'Return Data'!$B$7:$R$2292,14,0)</f>
        <v>4.843</v>
      </c>
      <c r="Q17" s="61">
        <f t="shared" si="6"/>
        <v>17</v>
      </c>
      <c r="R17" s="60">
        <f>VLOOKUP($A17,'Return Data'!$B$7:$R$2292,16,0)</f>
        <v>7.1176000000000004</v>
      </c>
      <c r="S17" s="62">
        <f t="shared" si="7"/>
        <v>15</v>
      </c>
    </row>
    <row r="18" spans="1:19" x14ac:dyDescent="0.3">
      <c r="A18" s="109" t="s">
        <v>564</v>
      </c>
      <c r="B18" s="59">
        <f>VLOOKUP($A18,'Return Data'!$B$7:$R$2292,3,0)</f>
        <v>45014</v>
      </c>
      <c r="C18" s="60">
        <f>VLOOKUP($A18,'Return Data'!$B$7:$R$2292,4,0)</f>
        <v>56.800699999999999</v>
      </c>
      <c r="D18" s="60">
        <f>VLOOKUP($A18,'Return Data'!$B$7:$R$2292,9,0)</f>
        <v>10.111800000000001</v>
      </c>
      <c r="E18" s="61">
        <f t="shared" si="0"/>
        <v>15</v>
      </c>
      <c r="F18" s="60">
        <f>VLOOKUP($A18,'Return Data'!$B$7:$R$2292,10,0)</f>
        <v>6.2171000000000003</v>
      </c>
      <c r="G18" s="61">
        <f t="shared" si="1"/>
        <v>16</v>
      </c>
      <c r="H18" s="60">
        <f>VLOOKUP($A18,'Return Data'!$B$7:$R$2292,11,0)</f>
        <v>6.7838000000000003</v>
      </c>
      <c r="I18" s="61">
        <f t="shared" si="2"/>
        <v>8</v>
      </c>
      <c r="J18" s="60">
        <f>VLOOKUP($A18,'Return Data'!$B$7:$R$2292,12,0)</f>
        <v>7.0399000000000003</v>
      </c>
      <c r="K18" s="61">
        <f t="shared" si="3"/>
        <v>3</v>
      </c>
      <c r="L18" s="60">
        <f>VLOOKUP($A18,'Return Data'!$B$7:$R$2292,13,0)</f>
        <v>4.7404000000000002</v>
      </c>
      <c r="M18" s="61">
        <f t="shared" si="4"/>
        <v>3</v>
      </c>
      <c r="N18" s="60">
        <f>VLOOKUP($A18,'Return Data'!$B$7:$R$2292,17,0)</f>
        <v>5.0427999999999997</v>
      </c>
      <c r="O18" s="61">
        <f t="shared" si="5"/>
        <v>3</v>
      </c>
      <c r="P18" s="60">
        <f>VLOOKUP($A18,'Return Data'!$B$7:$R$2292,14,0)</f>
        <v>6.1379999999999999</v>
      </c>
      <c r="Q18" s="61">
        <f t="shared" si="6"/>
        <v>3</v>
      </c>
      <c r="R18" s="60">
        <f>VLOOKUP($A18,'Return Data'!$B$7:$R$2292,16,0)</f>
        <v>8.2025000000000006</v>
      </c>
      <c r="S18" s="62">
        <f t="shared" si="7"/>
        <v>4</v>
      </c>
    </row>
    <row r="19" spans="1:19" x14ac:dyDescent="0.3">
      <c r="A19" s="77" t="s">
        <v>566</v>
      </c>
      <c r="B19" s="59">
        <f>VLOOKUP($A19,'Return Data'!$B$7:$R$2292,3,0)</f>
        <v>45014</v>
      </c>
      <c r="C19" s="60">
        <f>VLOOKUP($A19,'Return Data'!$B$7:$R$2292,4,0)</f>
        <v>31.333200000000001</v>
      </c>
      <c r="D19" s="60">
        <f>VLOOKUP($A19,'Return Data'!$B$7:$R$2292,9,0)</f>
        <v>11.7333</v>
      </c>
      <c r="E19" s="61">
        <f t="shared" si="0"/>
        <v>5</v>
      </c>
      <c r="F19" s="60">
        <f>VLOOKUP($A19,'Return Data'!$B$7:$R$2292,10,0)</f>
        <v>6.5365000000000002</v>
      </c>
      <c r="G19" s="61">
        <f t="shared" si="1"/>
        <v>11</v>
      </c>
      <c r="H19" s="60">
        <f>VLOOKUP($A19,'Return Data'!$B$7:$R$2292,11,0)</f>
        <v>6.5965999999999996</v>
      </c>
      <c r="I19" s="61">
        <f t="shared" si="2"/>
        <v>12</v>
      </c>
      <c r="J19" s="60">
        <f>VLOOKUP($A19,'Return Data'!$B$7:$R$2292,12,0)</f>
        <v>5.6266999999999996</v>
      </c>
      <c r="K19" s="61">
        <f t="shared" si="3"/>
        <v>17</v>
      </c>
      <c r="L19" s="60">
        <f>VLOOKUP($A19,'Return Data'!$B$7:$R$2292,13,0)</f>
        <v>4.3903999999999996</v>
      </c>
      <c r="M19" s="61">
        <f t="shared" si="4"/>
        <v>9</v>
      </c>
      <c r="N19" s="60">
        <f>VLOOKUP($A19,'Return Data'!$B$7:$R$2292,17,0)</f>
        <v>4.1336000000000004</v>
      </c>
      <c r="O19" s="61">
        <f t="shared" si="5"/>
        <v>15</v>
      </c>
      <c r="P19" s="60">
        <f>VLOOKUP($A19,'Return Data'!$B$7:$R$2292,14,0)</f>
        <v>5.1829000000000001</v>
      </c>
      <c r="Q19" s="61">
        <f t="shared" si="6"/>
        <v>15</v>
      </c>
      <c r="R19" s="60">
        <f>VLOOKUP($A19,'Return Data'!$B$7:$R$2292,16,0)</f>
        <v>7.3407</v>
      </c>
      <c r="S19" s="62">
        <f t="shared" si="7"/>
        <v>14</v>
      </c>
    </row>
    <row r="20" spans="1:19" x14ac:dyDescent="0.3">
      <c r="A20" s="77" t="s">
        <v>568</v>
      </c>
      <c r="B20" s="59">
        <f>VLOOKUP($A20,'Return Data'!$B$7:$R$2292,3,0)</f>
        <v>45014</v>
      </c>
      <c r="C20" s="60">
        <f>VLOOKUP($A20,'Return Data'!$B$7:$R$2292,4,0)</f>
        <v>17.979800000000001</v>
      </c>
      <c r="D20" s="60">
        <f>VLOOKUP($A20,'Return Data'!$B$7:$R$2292,9,0)</f>
        <v>10.531700000000001</v>
      </c>
      <c r="E20" s="61">
        <f t="shared" si="0"/>
        <v>13</v>
      </c>
      <c r="F20" s="60">
        <f>VLOOKUP($A20,'Return Data'!$B$7:$R$2292,10,0)</f>
        <v>6.5389999999999997</v>
      </c>
      <c r="G20" s="61">
        <f t="shared" si="1"/>
        <v>10</v>
      </c>
      <c r="H20" s="60">
        <f>VLOOKUP($A20,'Return Data'!$B$7:$R$2292,11,0)</f>
        <v>6.8118999999999996</v>
      </c>
      <c r="I20" s="61">
        <f t="shared" si="2"/>
        <v>7</v>
      </c>
      <c r="J20" s="60">
        <f>VLOOKUP($A20,'Return Data'!$B$7:$R$2292,12,0)</f>
        <v>6.4625000000000004</v>
      </c>
      <c r="K20" s="61">
        <f t="shared" si="3"/>
        <v>6</v>
      </c>
      <c r="L20" s="60">
        <f>VLOOKUP($A20,'Return Data'!$B$7:$R$2292,13,0)</f>
        <v>4.3051000000000004</v>
      </c>
      <c r="M20" s="61">
        <f t="shared" si="4"/>
        <v>11</v>
      </c>
      <c r="N20" s="60">
        <f>VLOOKUP($A20,'Return Data'!$B$7:$R$2292,17,0)</f>
        <v>4.7104999999999997</v>
      </c>
      <c r="O20" s="61">
        <f t="shared" si="5"/>
        <v>8</v>
      </c>
      <c r="P20" s="60">
        <f>VLOOKUP($A20,'Return Data'!$B$7:$R$2292,14,0)</f>
        <v>6.0849000000000002</v>
      </c>
      <c r="Q20" s="61">
        <f t="shared" si="6"/>
        <v>6</v>
      </c>
      <c r="R20" s="60">
        <f>VLOOKUP($A20,'Return Data'!$B$7:$R$2292,16,0)</f>
        <v>7.7324999999999999</v>
      </c>
      <c r="S20" s="62">
        <f t="shared" si="7"/>
        <v>12</v>
      </c>
    </row>
    <row r="21" spans="1:19" x14ac:dyDescent="0.3">
      <c r="A21" s="77" t="s">
        <v>570</v>
      </c>
      <c r="B21" s="59">
        <f>VLOOKUP($A21,'Return Data'!$B$7:$R$2292,3,0)</f>
        <v>45014</v>
      </c>
      <c r="C21" s="60">
        <f>VLOOKUP($A21,'Return Data'!$B$7:$R$2292,4,0)</f>
        <v>21.588000000000001</v>
      </c>
      <c r="D21" s="60">
        <f>VLOOKUP($A21,'Return Data'!$B$7:$R$2292,9,0)</f>
        <v>11.1638</v>
      </c>
      <c r="E21" s="61">
        <f t="shared" si="0"/>
        <v>10</v>
      </c>
      <c r="F21" s="60">
        <f>VLOOKUP($A21,'Return Data'!$B$7:$R$2292,10,0)</f>
        <v>6.6195000000000004</v>
      </c>
      <c r="G21" s="61">
        <f t="shared" si="1"/>
        <v>5</v>
      </c>
      <c r="H21" s="60">
        <f>VLOOKUP($A21,'Return Data'!$B$7:$R$2292,11,0)</f>
        <v>6.4241999999999999</v>
      </c>
      <c r="I21" s="61">
        <f t="shared" si="2"/>
        <v>18</v>
      </c>
      <c r="J21" s="60">
        <f>VLOOKUP($A21,'Return Data'!$B$7:$R$2292,12,0)</f>
        <v>5.6352000000000002</v>
      </c>
      <c r="K21" s="61">
        <f t="shared" si="3"/>
        <v>16</v>
      </c>
      <c r="L21" s="60">
        <f>VLOOKUP($A21,'Return Data'!$B$7:$R$2292,13,0)</f>
        <v>4.3155999999999999</v>
      </c>
      <c r="M21" s="61">
        <f t="shared" si="4"/>
        <v>10</v>
      </c>
      <c r="N21" s="60">
        <f>VLOOKUP($A21,'Return Data'!$B$7:$R$2292,17,0)</f>
        <v>4.6811999999999996</v>
      </c>
      <c r="O21" s="61">
        <f t="shared" si="5"/>
        <v>9</v>
      </c>
      <c r="P21" s="60">
        <f>VLOOKUP($A21,'Return Data'!$B$7:$R$2292,14,0)</f>
        <v>5.7598000000000003</v>
      </c>
      <c r="Q21" s="61">
        <f t="shared" si="6"/>
        <v>10</v>
      </c>
      <c r="R21" s="60">
        <f>VLOOKUP($A21,'Return Data'!$B$7:$R$2292,16,0)</f>
        <v>7.9473000000000003</v>
      </c>
      <c r="S21" s="62">
        <f t="shared" si="7"/>
        <v>7</v>
      </c>
    </row>
    <row r="22" spans="1:19" x14ac:dyDescent="0.3">
      <c r="A22" s="77" t="s">
        <v>571</v>
      </c>
      <c r="B22" s="59">
        <f>VLOOKUP($A22,'Return Data'!$B$7:$R$2292,3,0)</f>
        <v>45014</v>
      </c>
      <c r="C22" s="60">
        <f>VLOOKUP($A22,'Return Data'!$B$7:$R$2292,4,0)</f>
        <v>2771.7748000000001</v>
      </c>
      <c r="D22" s="60">
        <f>VLOOKUP($A22,'Return Data'!$B$7:$R$2292,9,0)</f>
        <v>10.791499999999999</v>
      </c>
      <c r="E22" s="61">
        <f t="shared" si="0"/>
        <v>12</v>
      </c>
      <c r="F22" s="60">
        <f>VLOOKUP($A22,'Return Data'!$B$7:$R$2292,10,0)</f>
        <v>6.5556000000000001</v>
      </c>
      <c r="G22" s="61">
        <f t="shared" si="1"/>
        <v>8</v>
      </c>
      <c r="H22" s="60">
        <f>VLOOKUP($A22,'Return Data'!$B$7:$R$2292,11,0)</f>
        <v>6.7076000000000002</v>
      </c>
      <c r="I22" s="61">
        <f t="shared" si="2"/>
        <v>10</v>
      </c>
      <c r="J22" s="60">
        <f>VLOOKUP($A22,'Return Data'!$B$7:$R$2292,12,0)</f>
        <v>6.0034000000000001</v>
      </c>
      <c r="K22" s="61">
        <f t="shared" si="3"/>
        <v>14</v>
      </c>
      <c r="L22" s="60">
        <f>VLOOKUP($A22,'Return Data'!$B$7:$R$2292,13,0)</f>
        <v>4.0143000000000004</v>
      </c>
      <c r="M22" s="61">
        <f t="shared" si="4"/>
        <v>14</v>
      </c>
      <c r="N22" s="60">
        <f>VLOOKUP($A22,'Return Data'!$B$7:$R$2292,17,0)</f>
        <v>4.2188999999999997</v>
      </c>
      <c r="O22" s="61">
        <f t="shared" si="5"/>
        <v>13</v>
      </c>
      <c r="P22" s="60">
        <f>VLOOKUP($A22,'Return Data'!$B$7:$R$2292,14,0)</f>
        <v>5.5138999999999996</v>
      </c>
      <c r="Q22" s="61">
        <f t="shared" si="6"/>
        <v>13</v>
      </c>
      <c r="R22" s="60">
        <f>VLOOKUP($A22,'Return Data'!$B$7:$R$2292,16,0)</f>
        <v>7.9401000000000002</v>
      </c>
      <c r="S22" s="62">
        <f t="shared" si="7"/>
        <v>8</v>
      </c>
    </row>
    <row r="23" spans="1:19" x14ac:dyDescent="0.3">
      <c r="A23" s="77" t="s">
        <v>574</v>
      </c>
      <c r="B23" s="59">
        <f>VLOOKUP($A23,'Return Data'!$B$7:$R$2292,3,0)</f>
        <v>45014</v>
      </c>
      <c r="C23" s="60">
        <f>VLOOKUP($A23,'Return Data'!$B$7:$R$2292,4,0)</f>
        <v>36.613199999999999</v>
      </c>
      <c r="D23" s="60">
        <f>VLOOKUP($A23,'Return Data'!$B$7:$R$2292,9,0)</f>
        <v>10.5099</v>
      </c>
      <c r="E23" s="61">
        <f t="shared" si="0"/>
        <v>14</v>
      </c>
      <c r="F23" s="60">
        <f>VLOOKUP($A23,'Return Data'!$B$7:$R$2292,10,0)</f>
        <v>6.2672999999999996</v>
      </c>
      <c r="G23" s="61">
        <f t="shared" si="1"/>
        <v>15</v>
      </c>
      <c r="H23" s="60">
        <f>VLOOKUP($A23,'Return Data'!$B$7:$R$2292,11,0)</f>
        <v>6.51</v>
      </c>
      <c r="I23" s="61">
        <f t="shared" si="2"/>
        <v>15</v>
      </c>
      <c r="J23" s="60">
        <f>VLOOKUP($A23,'Return Data'!$B$7:$R$2292,12,0)</f>
        <v>6.0186999999999999</v>
      </c>
      <c r="K23" s="61">
        <f t="shared" si="3"/>
        <v>13</v>
      </c>
      <c r="L23" s="60">
        <f>VLOOKUP($A23,'Return Data'!$B$7:$R$2292,13,0)</f>
        <v>3.7216</v>
      </c>
      <c r="M23" s="61">
        <f t="shared" si="4"/>
        <v>16</v>
      </c>
      <c r="N23" s="60">
        <f>VLOOKUP($A23,'Return Data'!$B$7:$R$2292,17,0)</f>
        <v>3.5211999999999999</v>
      </c>
      <c r="O23" s="61">
        <f t="shared" si="5"/>
        <v>16</v>
      </c>
      <c r="P23" s="60">
        <f>VLOOKUP($A23,'Return Data'!$B$7:$R$2292,14,0)</f>
        <v>4.5693000000000001</v>
      </c>
      <c r="Q23" s="61">
        <f t="shared" si="6"/>
        <v>18</v>
      </c>
      <c r="R23" s="60">
        <f>VLOOKUP($A23,'Return Data'!$B$7:$R$2292,16,0)</f>
        <v>7.0749000000000004</v>
      </c>
      <c r="S23" s="62">
        <f t="shared" si="7"/>
        <v>17</v>
      </c>
    </row>
    <row r="24" spans="1:19" x14ac:dyDescent="0.3">
      <c r="A24" s="77" t="s">
        <v>575</v>
      </c>
      <c r="B24" s="59">
        <f>VLOOKUP($A24,'Return Data'!$B$7:$R$2292,3,0)</f>
        <v>45014</v>
      </c>
      <c r="C24" s="60">
        <f>VLOOKUP($A24,'Return Data'!$B$7:$R$2292,4,0)</f>
        <v>12.368499999999999</v>
      </c>
      <c r="D24" s="60">
        <f>VLOOKUP($A24,'Return Data'!$B$7:$R$2292,9,0)</f>
        <v>11.5427</v>
      </c>
      <c r="E24" s="61">
        <f t="shared" si="0"/>
        <v>8</v>
      </c>
      <c r="F24" s="60">
        <f>VLOOKUP($A24,'Return Data'!$B$7:$R$2292,10,0)</f>
        <v>7.0556000000000001</v>
      </c>
      <c r="G24" s="61">
        <f t="shared" si="1"/>
        <v>1</v>
      </c>
      <c r="H24" s="60">
        <f>VLOOKUP($A24,'Return Data'!$B$7:$R$2292,11,0)</f>
        <v>6.9069000000000003</v>
      </c>
      <c r="I24" s="61">
        <f t="shared" si="2"/>
        <v>3</v>
      </c>
      <c r="J24" s="60">
        <f>VLOOKUP($A24,'Return Data'!$B$7:$R$2292,12,0)</f>
        <v>6.4924999999999997</v>
      </c>
      <c r="K24" s="61">
        <f t="shared" si="3"/>
        <v>5</v>
      </c>
      <c r="L24" s="60">
        <f>VLOOKUP($A24,'Return Data'!$B$7:$R$2292,13,0)</f>
        <v>4.2084000000000001</v>
      </c>
      <c r="M24" s="61">
        <f t="shared" si="4"/>
        <v>13</v>
      </c>
      <c r="N24" s="60">
        <f>VLOOKUP($A24,'Return Data'!$B$7:$R$2292,17,0)</f>
        <v>4.7746000000000004</v>
      </c>
      <c r="O24" s="61">
        <f t="shared" si="5"/>
        <v>5</v>
      </c>
      <c r="P24" s="60">
        <f>VLOOKUP($A24,'Return Data'!$B$7:$R$2292,14,0)</f>
        <v>6.1082999999999998</v>
      </c>
      <c r="Q24" s="61">
        <f t="shared" si="6"/>
        <v>4</v>
      </c>
      <c r="R24" s="60">
        <f>VLOOKUP($A24,'Return Data'!$B$7:$R$2292,16,0)</f>
        <v>6.3201999999999998</v>
      </c>
      <c r="S24" s="62">
        <f t="shared" si="7"/>
        <v>18</v>
      </c>
    </row>
    <row r="25" spans="1:19" x14ac:dyDescent="0.3">
      <c r="A25" s="77" t="s">
        <v>577</v>
      </c>
      <c r="B25" s="59">
        <f>VLOOKUP($A25,'Return Data'!$B$7:$R$2292,3,0)</f>
        <v>45014</v>
      </c>
      <c r="C25" s="60">
        <f>VLOOKUP($A25,'Return Data'!$B$7:$R$2292,4,0)</f>
        <v>18.734300000000001</v>
      </c>
      <c r="D25" s="60">
        <f>VLOOKUP($A25,'Return Data'!$B$7:$R$2292,9,0)</f>
        <v>12.7447</v>
      </c>
      <c r="E25" s="61">
        <f t="shared" si="0"/>
        <v>1</v>
      </c>
      <c r="F25" s="60">
        <f>VLOOKUP($A25,'Return Data'!$B$7:$R$2292,10,0)</f>
        <v>6.3654000000000002</v>
      </c>
      <c r="G25" s="61">
        <f t="shared" si="1"/>
        <v>12</v>
      </c>
      <c r="H25" s="60">
        <f>VLOOKUP($A25,'Return Data'!$B$7:$R$2292,11,0)</f>
        <v>7.1337999999999999</v>
      </c>
      <c r="I25" s="61">
        <f t="shared" si="2"/>
        <v>2</v>
      </c>
      <c r="J25" s="60">
        <f>VLOOKUP($A25,'Return Data'!$B$7:$R$2292,12,0)</f>
        <v>6.9679000000000002</v>
      </c>
      <c r="K25" s="61">
        <f t="shared" si="3"/>
        <v>4</v>
      </c>
      <c r="L25" s="60">
        <f>VLOOKUP($A25,'Return Data'!$B$7:$R$2292,13,0)</f>
        <v>11.2508</v>
      </c>
      <c r="M25" s="61">
        <f t="shared" si="4"/>
        <v>1</v>
      </c>
      <c r="N25" s="60">
        <f>VLOOKUP($A25,'Return Data'!$B$7:$R$2292,17,0)</f>
        <v>7.3943000000000003</v>
      </c>
      <c r="O25" s="61">
        <f t="shared" si="5"/>
        <v>1</v>
      </c>
      <c r="P25" s="60">
        <f>VLOOKUP($A25,'Return Data'!$B$7:$R$2292,14,0)</f>
        <v>7.3002000000000002</v>
      </c>
      <c r="Q25" s="61">
        <f t="shared" si="6"/>
        <v>1</v>
      </c>
      <c r="R25" s="60">
        <f>VLOOKUP($A25,'Return Data'!$B$7:$R$2292,16,0)</f>
        <v>7.0990000000000002</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11.098288888888888</v>
      </c>
      <c r="E27" s="83"/>
      <c r="F27" s="84">
        <f>AVERAGE(F8:F25)</f>
        <v>6.4909277777777783</v>
      </c>
      <c r="G27" s="83"/>
      <c r="H27" s="84">
        <f>AVERAGE(H8:H25)</f>
        <v>6.7459444444444436</v>
      </c>
      <c r="I27" s="83"/>
      <c r="J27" s="84">
        <f>AVERAGE(J8:J25)</f>
        <v>6.3757277777777777</v>
      </c>
      <c r="K27" s="83"/>
      <c r="L27" s="84">
        <f>AVERAGE(L8:L25)</f>
        <v>4.6044666666666663</v>
      </c>
      <c r="M27" s="83"/>
      <c r="N27" s="84">
        <f>AVERAGE(N8:N25)</f>
        <v>4.5997444444444442</v>
      </c>
      <c r="O27" s="83"/>
      <c r="P27" s="84">
        <f>AVERAGE(P8:P25)</f>
        <v>5.7609111111111115</v>
      </c>
      <c r="Q27" s="83"/>
      <c r="R27" s="84">
        <f>AVERAGE(R8:R25)</f>
        <v>7.7112999999999987</v>
      </c>
      <c r="S27" s="85"/>
    </row>
    <row r="28" spans="1:19" x14ac:dyDescent="0.3">
      <c r="A28" s="82" t="s">
        <v>28</v>
      </c>
      <c r="B28" s="83"/>
      <c r="C28" s="83"/>
      <c r="D28" s="84">
        <f>MIN(D8:D25)</f>
        <v>9.0840999999999994</v>
      </c>
      <c r="E28" s="83"/>
      <c r="F28" s="84">
        <f>MIN(F8:F25)</f>
        <v>5.7828999999999997</v>
      </c>
      <c r="G28" s="83"/>
      <c r="H28" s="84">
        <f>MIN(H8:H25)</f>
        <v>6.4241999999999999</v>
      </c>
      <c r="I28" s="83"/>
      <c r="J28" s="84">
        <f>MIN(J8:J25)</f>
        <v>5.4676</v>
      </c>
      <c r="K28" s="83"/>
      <c r="L28" s="84">
        <f>MIN(L8:L25)</f>
        <v>2.492</v>
      </c>
      <c r="M28" s="83"/>
      <c r="N28" s="84">
        <f>MIN(N8:N25)</f>
        <v>3.4485000000000001</v>
      </c>
      <c r="O28" s="83"/>
      <c r="P28" s="84">
        <f>MIN(P8:P25)</f>
        <v>4.5693000000000001</v>
      </c>
      <c r="Q28" s="83"/>
      <c r="R28" s="84">
        <f>MIN(R8:R25)</f>
        <v>6.3201999999999998</v>
      </c>
      <c r="S28" s="85"/>
    </row>
    <row r="29" spans="1:19" ht="15" thickBot="1" x14ac:dyDescent="0.35">
      <c r="A29" s="86" t="s">
        <v>29</v>
      </c>
      <c r="B29" s="87"/>
      <c r="C29" s="87"/>
      <c r="D29" s="88">
        <f>MAX(D8:D25)</f>
        <v>12.7447</v>
      </c>
      <c r="E29" s="87"/>
      <c r="F29" s="88">
        <f>MAX(F8:F25)</f>
        <v>7.0556000000000001</v>
      </c>
      <c r="G29" s="87"/>
      <c r="H29" s="88">
        <f>MAX(H8:H25)</f>
        <v>7.5572999999999997</v>
      </c>
      <c r="I29" s="87"/>
      <c r="J29" s="88">
        <f>MAX(J8:J25)</f>
        <v>7.8842999999999996</v>
      </c>
      <c r="K29" s="87"/>
      <c r="L29" s="88">
        <f>MAX(L8:L25)</f>
        <v>11.2508</v>
      </c>
      <c r="M29" s="87"/>
      <c r="N29" s="88">
        <f>MAX(N8:N25)</f>
        <v>7.3943000000000003</v>
      </c>
      <c r="O29" s="87"/>
      <c r="P29" s="88">
        <f>MAX(P8:P25)</f>
        <v>7.3002000000000002</v>
      </c>
      <c r="Q29" s="87"/>
      <c r="R29" s="88">
        <f>MAX(R8:R25)</f>
        <v>8.5387000000000004</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45014</v>
      </c>
      <c r="C8" s="60">
        <f>VLOOKUP($A8,'Return Data'!$B$7:$R$2292,4,0)</f>
        <v>308.9563</v>
      </c>
      <c r="D8" s="60">
        <f>VLOOKUP($A8,'Return Data'!$B$7:$R$2292,9,0)</f>
        <v>8.9430999999999994</v>
      </c>
      <c r="E8" s="61">
        <f t="shared" ref="E8:E27" si="0">RANK(D8,D$8:D$27,0)</f>
        <v>18</v>
      </c>
      <c r="F8" s="60">
        <f>VLOOKUP($A8,'Return Data'!$B$7:$R$2292,10,0)</f>
        <v>6.202</v>
      </c>
      <c r="G8" s="61">
        <f t="shared" ref="G8:G27" si="1">RANK(F8,F$8:F$27,0)</f>
        <v>8</v>
      </c>
      <c r="H8" s="60">
        <f>VLOOKUP($A8,'Return Data'!$B$7:$R$2292,11,0)</f>
        <v>6.3243</v>
      </c>
      <c r="I8" s="61">
        <f t="shared" ref="I8:I27" si="2">RANK(H8,H$8:H$27,0)</f>
        <v>11</v>
      </c>
      <c r="J8" s="60">
        <f>VLOOKUP($A8,'Return Data'!$B$7:$R$2292,12,0)</f>
        <v>5.9406999999999996</v>
      </c>
      <c r="K8" s="61">
        <f t="shared" ref="K8:K27" si="3">RANK(J8,J$8:J$27,0)</f>
        <v>11</v>
      </c>
      <c r="L8" s="60">
        <f>VLOOKUP($A8,'Return Data'!$B$7:$R$2292,13,0)</f>
        <v>4.2743000000000002</v>
      </c>
      <c r="M8" s="61">
        <f t="shared" ref="M8:M27" si="4">RANK(L8,L$8:L$27,0)</f>
        <v>7</v>
      </c>
      <c r="N8" s="60">
        <f>VLOOKUP($A8,'Return Data'!$B$7:$R$2292,17,0)</f>
        <v>4.4916999999999998</v>
      </c>
      <c r="O8" s="61">
        <f t="shared" ref="O8:O27" si="5">RANK(N8,N$8:N$27,0)</f>
        <v>6</v>
      </c>
      <c r="P8" s="60">
        <f>VLOOKUP($A8,'Return Data'!$B$7:$R$2292,14,0)</f>
        <v>5.7302</v>
      </c>
      <c r="Q8" s="61">
        <f>RANK(P8,P$8:P$27,0)</f>
        <v>3</v>
      </c>
      <c r="R8" s="60">
        <f>VLOOKUP($A8,'Return Data'!$B$7:$R$2292,16,0)</f>
        <v>7.8551000000000002</v>
      </c>
      <c r="S8" s="62">
        <f t="shared" ref="S8:S27" si="6">RANK(R8,R$8:R$27,0)</f>
        <v>3</v>
      </c>
    </row>
    <row r="9" spans="1:19" x14ac:dyDescent="0.3">
      <c r="A9" s="77" t="s">
        <v>548</v>
      </c>
      <c r="B9" s="59">
        <f>VLOOKUP($A9,'Return Data'!$B$7:$R$2292,3,0)</f>
        <v>45014</v>
      </c>
      <c r="C9" s="60">
        <f>VLOOKUP($A9,'Return Data'!$B$7:$R$2292,4,0)</f>
        <v>2231.2332999999999</v>
      </c>
      <c r="D9" s="60">
        <f>VLOOKUP($A9,'Return Data'!$B$7:$R$2292,9,0)</f>
        <v>10.6599</v>
      </c>
      <c r="E9" s="61">
        <f t="shared" si="0"/>
        <v>12</v>
      </c>
      <c r="F9" s="60">
        <f>VLOOKUP($A9,'Return Data'!$B$7:$R$2292,10,0)</f>
        <v>5.8278999999999996</v>
      </c>
      <c r="G9" s="61">
        <f t="shared" si="1"/>
        <v>17</v>
      </c>
      <c r="H9" s="60">
        <f>VLOOKUP($A9,'Return Data'!$B$7:$R$2292,11,0)</f>
        <v>6.1506999999999996</v>
      </c>
      <c r="I9" s="61">
        <f t="shared" si="2"/>
        <v>18</v>
      </c>
      <c r="J9" s="60">
        <f>VLOOKUP($A9,'Return Data'!$B$7:$R$2292,12,0)</f>
        <v>5.1657000000000002</v>
      </c>
      <c r="K9" s="61">
        <f t="shared" si="3"/>
        <v>19</v>
      </c>
      <c r="L9" s="60">
        <f>VLOOKUP($A9,'Return Data'!$B$7:$R$2292,13,0)</f>
        <v>4.2874999999999996</v>
      </c>
      <c r="M9" s="61">
        <f t="shared" si="4"/>
        <v>6</v>
      </c>
      <c r="N9" s="60">
        <f>VLOOKUP($A9,'Return Data'!$B$7:$R$2292,17,0)</f>
        <v>4.1412000000000004</v>
      </c>
      <c r="O9" s="61">
        <f t="shared" si="5"/>
        <v>14</v>
      </c>
      <c r="P9" s="60">
        <f>VLOOKUP($A9,'Return Data'!$B$7:$R$2292,14,0)</f>
        <v>5.3436000000000003</v>
      </c>
      <c r="Q9" s="61">
        <f>RANK(P9,P$8:P$27,0)</f>
        <v>11</v>
      </c>
      <c r="R9" s="60">
        <f>VLOOKUP($A9,'Return Data'!$B$7:$R$2292,16,0)</f>
        <v>7.7060000000000004</v>
      </c>
      <c r="S9" s="62">
        <f t="shared" si="6"/>
        <v>4</v>
      </c>
    </row>
    <row r="10" spans="1:19" x14ac:dyDescent="0.3">
      <c r="A10" s="77" t="s">
        <v>2021</v>
      </c>
      <c r="B10" s="59">
        <f>VLOOKUP($A10,'Return Data'!$B$7:$R$2292,3,0)</f>
        <v>45014</v>
      </c>
      <c r="C10" s="60">
        <f>VLOOKUP($A10,'Return Data'!$B$7:$R$2292,4,0)</f>
        <v>20.871099999999998</v>
      </c>
      <c r="D10" s="60">
        <f>VLOOKUP($A10,'Return Data'!$B$7:$R$2292,9,0)</f>
        <v>11.827299999999999</v>
      </c>
      <c r="E10" s="61">
        <f t="shared" si="0"/>
        <v>4</v>
      </c>
      <c r="F10" s="60">
        <f>VLOOKUP($A10,'Return Data'!$B$7:$R$2292,10,0)</f>
        <v>6.5514999999999999</v>
      </c>
      <c r="G10" s="61">
        <f t="shared" si="1"/>
        <v>2</v>
      </c>
      <c r="H10" s="60">
        <f>VLOOKUP($A10,'Return Data'!$B$7:$R$2292,11,0)</f>
        <v>6.2755000000000001</v>
      </c>
      <c r="I10" s="61">
        <f t="shared" si="2"/>
        <v>14</v>
      </c>
      <c r="J10" s="60">
        <f>VLOOKUP($A10,'Return Data'!$B$7:$R$2292,12,0)</f>
        <v>5.7731000000000003</v>
      </c>
      <c r="K10" s="61">
        <f t="shared" si="3"/>
        <v>15</v>
      </c>
      <c r="L10" s="60">
        <f>VLOOKUP($A10,'Return Data'!$B$7:$R$2292,13,0)</f>
        <v>4.3451000000000004</v>
      </c>
      <c r="M10" s="61">
        <f t="shared" si="4"/>
        <v>4</v>
      </c>
      <c r="N10" s="60">
        <f>VLOOKUP($A10,'Return Data'!$B$7:$R$2292,17,0)</f>
        <v>4.2210999999999999</v>
      </c>
      <c r="O10" s="61">
        <f t="shared" si="5"/>
        <v>12</v>
      </c>
      <c r="P10" s="60">
        <f>VLOOKUP($A10,'Return Data'!$B$7:$R$2292,14,0)</f>
        <v>5.6406000000000001</v>
      </c>
      <c r="Q10" s="61">
        <f>RANK(P10,P$8:P$27,0)</f>
        <v>6</v>
      </c>
      <c r="R10" s="60">
        <f>VLOOKUP($A10,'Return Data'!$B$7:$R$2292,16,0)</f>
        <v>7.5834999999999999</v>
      </c>
      <c r="S10" s="62">
        <f t="shared" si="6"/>
        <v>7</v>
      </c>
    </row>
    <row r="11" spans="1:19" x14ac:dyDescent="0.3">
      <c r="A11" s="77" t="s">
        <v>670</v>
      </c>
      <c r="B11" s="59">
        <f>VLOOKUP($A11,'Return Data'!$B$7:$R$2292,3,0)</f>
        <v>45014</v>
      </c>
      <c r="C11" s="60">
        <f>VLOOKUP($A11,'Return Data'!$B$7:$R$2292,4,0)</f>
        <v>1228.2512999999999</v>
      </c>
      <c r="D11" s="60">
        <f>VLOOKUP($A11,'Return Data'!$B$7:$R$2292,9,0)</f>
        <v>7.4901</v>
      </c>
      <c r="E11" s="61">
        <f t="shared" si="0"/>
        <v>20</v>
      </c>
      <c r="F11" s="60">
        <f>VLOOKUP($A11,'Return Data'!$B$7:$R$2292,10,0)</f>
        <v>6.9184000000000001</v>
      </c>
      <c r="G11" s="61">
        <f t="shared" si="1"/>
        <v>1</v>
      </c>
      <c r="H11" s="60">
        <f>VLOOKUP($A11,'Return Data'!$B$7:$R$2292,11,0)</f>
        <v>6.8460999999999999</v>
      </c>
      <c r="I11" s="61">
        <f t="shared" si="2"/>
        <v>3</v>
      </c>
      <c r="J11" s="60">
        <f>VLOOKUP($A11,'Return Data'!$B$7:$R$2292,12,0)</f>
        <v>6.3628</v>
      </c>
      <c r="K11" s="61">
        <f t="shared" si="3"/>
        <v>6</v>
      </c>
      <c r="L11" s="60">
        <f>VLOOKUP($A11,'Return Data'!$B$7:$R$2292,13,0)</f>
        <v>5.0121000000000002</v>
      </c>
      <c r="M11" s="61">
        <f t="shared" si="4"/>
        <v>3</v>
      </c>
      <c r="N11" s="60">
        <f>VLOOKUP($A11,'Return Data'!$B$7:$R$2292,17,0)</f>
        <v>4.9097999999999997</v>
      </c>
      <c r="O11" s="61">
        <f t="shared" si="5"/>
        <v>4</v>
      </c>
      <c r="P11" s="60"/>
      <c r="Q11" s="61"/>
      <c r="R11" s="60">
        <f>VLOOKUP($A11,'Return Data'!$B$7:$R$2292,16,0)</f>
        <v>6.5167000000000002</v>
      </c>
      <c r="S11" s="62">
        <f t="shared" si="6"/>
        <v>18</v>
      </c>
    </row>
    <row r="12" spans="1:19" x14ac:dyDescent="0.3">
      <c r="A12" s="77" t="s">
        <v>671</v>
      </c>
      <c r="B12" s="59">
        <f>VLOOKUP($A12,'Return Data'!$B$7:$R$2292,3,0)</f>
        <v>45014</v>
      </c>
      <c r="C12" s="60">
        <f>VLOOKUP($A12,'Return Data'!$B$7:$R$2292,4,0)</f>
        <v>1247.8722</v>
      </c>
      <c r="D12" s="60">
        <f>VLOOKUP($A12,'Return Data'!$B$7:$R$2292,9,0)</f>
        <v>10.8155</v>
      </c>
      <c r="E12" s="61">
        <f t="shared" si="0"/>
        <v>11</v>
      </c>
      <c r="F12" s="60">
        <f>VLOOKUP($A12,'Return Data'!$B$7:$R$2292,10,0)</f>
        <v>5.4325999999999999</v>
      </c>
      <c r="G12" s="61">
        <f t="shared" si="1"/>
        <v>19</v>
      </c>
      <c r="H12" s="60">
        <f>VLOOKUP($A12,'Return Data'!$B$7:$R$2292,11,0)</f>
        <v>7.5946999999999996</v>
      </c>
      <c r="I12" s="61">
        <f t="shared" si="2"/>
        <v>1</v>
      </c>
      <c r="J12" s="60">
        <f>VLOOKUP($A12,'Return Data'!$B$7:$R$2292,12,0)</f>
        <v>8.1837999999999997</v>
      </c>
      <c r="K12" s="61">
        <f t="shared" si="3"/>
        <v>1</v>
      </c>
      <c r="L12" s="60">
        <f>VLOOKUP($A12,'Return Data'!$B$7:$R$2292,13,0)</f>
        <v>3.9889999999999999</v>
      </c>
      <c r="M12" s="61">
        <f t="shared" si="4"/>
        <v>11</v>
      </c>
      <c r="N12" s="60">
        <f>VLOOKUP($A12,'Return Data'!$B$7:$R$2292,17,0)</f>
        <v>4.9676999999999998</v>
      </c>
      <c r="O12" s="61">
        <f t="shared" si="5"/>
        <v>2</v>
      </c>
      <c r="P12" s="60"/>
      <c r="Q12" s="61"/>
      <c r="R12" s="60">
        <f>VLOOKUP($A12,'Return Data'!$B$7:$R$2292,16,0)</f>
        <v>7.0377999999999998</v>
      </c>
      <c r="S12" s="62">
        <f t="shared" si="6"/>
        <v>15</v>
      </c>
    </row>
    <row r="13" spans="1:19" x14ac:dyDescent="0.3">
      <c r="A13" s="77" t="s">
        <v>550</v>
      </c>
      <c r="B13" s="59">
        <f>VLOOKUP($A13,'Return Data'!$B$7:$R$2292,3,0)</f>
        <v>45014</v>
      </c>
      <c r="C13" s="60">
        <f>VLOOKUP($A13,'Return Data'!$B$7:$R$2292,4,0)</f>
        <v>20.215199999999999</v>
      </c>
      <c r="D13" s="60">
        <f>VLOOKUP($A13,'Return Data'!$B$7:$R$2292,9,0)</f>
        <v>11.421799999999999</v>
      </c>
      <c r="E13" s="61">
        <f t="shared" si="0"/>
        <v>5</v>
      </c>
      <c r="F13" s="60">
        <f>VLOOKUP($A13,'Return Data'!$B$7:$R$2292,10,0)</f>
        <v>6.2953999999999999</v>
      </c>
      <c r="G13" s="61">
        <f t="shared" si="1"/>
        <v>7</v>
      </c>
      <c r="H13" s="60">
        <f>VLOOKUP($A13,'Return Data'!$B$7:$R$2292,11,0)</f>
        <v>6.2744</v>
      </c>
      <c r="I13" s="61">
        <f t="shared" si="2"/>
        <v>15</v>
      </c>
      <c r="J13" s="60">
        <f>VLOOKUP($A13,'Return Data'!$B$7:$R$2292,12,0)</f>
        <v>5.6173999999999999</v>
      </c>
      <c r="K13" s="61">
        <f t="shared" si="3"/>
        <v>16</v>
      </c>
      <c r="L13" s="60">
        <f>VLOOKUP($A13,'Return Data'!$B$7:$R$2292,13,0)</f>
        <v>3.9882</v>
      </c>
      <c r="M13" s="61">
        <f t="shared" si="4"/>
        <v>12</v>
      </c>
      <c r="N13" s="60">
        <f>VLOOKUP($A13,'Return Data'!$B$7:$R$2292,17,0)</f>
        <v>3.9304000000000001</v>
      </c>
      <c r="O13" s="61">
        <f t="shared" si="5"/>
        <v>15</v>
      </c>
      <c r="P13" s="60">
        <f>VLOOKUP($A13,'Return Data'!$B$7:$R$2292,14,0)</f>
        <v>5.3461999999999996</v>
      </c>
      <c r="Q13" s="61">
        <f t="shared" ref="Q13:Q27" si="7">RANK(P13,P$8:P$27,0)</f>
        <v>10</v>
      </c>
      <c r="R13" s="60">
        <f>VLOOKUP($A13,'Return Data'!$B$7:$R$2292,16,0)</f>
        <v>7.6547999999999998</v>
      </c>
      <c r="S13" s="62">
        <f t="shared" si="6"/>
        <v>5</v>
      </c>
    </row>
    <row r="14" spans="1:19" x14ac:dyDescent="0.3">
      <c r="A14" s="77" t="s">
        <v>552</v>
      </c>
      <c r="B14" s="59">
        <f>VLOOKUP($A14,'Return Data'!$B$7:$R$2292,3,0)</f>
        <v>45014</v>
      </c>
      <c r="C14" s="60">
        <f>VLOOKUP($A14,'Return Data'!$B$7:$R$2292,4,0)</f>
        <v>20.724299999999999</v>
      </c>
      <c r="D14" s="60">
        <f>VLOOKUP($A14,'Return Data'!$B$7:$R$2292,9,0)</f>
        <v>12.3576</v>
      </c>
      <c r="E14" s="61">
        <f t="shared" si="0"/>
        <v>2</v>
      </c>
      <c r="F14" s="60">
        <f>VLOOKUP($A14,'Return Data'!$B$7:$R$2292,10,0)</f>
        <v>5.4298000000000002</v>
      </c>
      <c r="G14" s="61">
        <f t="shared" si="1"/>
        <v>20</v>
      </c>
      <c r="H14" s="60">
        <f>VLOOKUP($A14,'Return Data'!$B$7:$R$2292,11,0)</f>
        <v>7.1985999999999999</v>
      </c>
      <c r="I14" s="61">
        <f t="shared" si="2"/>
        <v>2</v>
      </c>
      <c r="J14" s="60">
        <f>VLOOKUP($A14,'Return Data'!$B$7:$R$2292,12,0)</f>
        <v>7.5172999999999996</v>
      </c>
      <c r="K14" s="61">
        <f t="shared" si="3"/>
        <v>2</v>
      </c>
      <c r="L14" s="60">
        <f>VLOOKUP($A14,'Return Data'!$B$7:$R$2292,13,0)</f>
        <v>3.6469</v>
      </c>
      <c r="M14" s="61">
        <f t="shared" si="4"/>
        <v>16</v>
      </c>
      <c r="N14" s="60">
        <f>VLOOKUP($A14,'Return Data'!$B$7:$R$2292,17,0)</f>
        <v>4.3838999999999997</v>
      </c>
      <c r="O14" s="61">
        <f t="shared" si="5"/>
        <v>7</v>
      </c>
      <c r="P14" s="60">
        <f>VLOOKUP($A14,'Return Data'!$B$7:$R$2292,14,0)</f>
        <v>5.6478999999999999</v>
      </c>
      <c r="Q14" s="61">
        <f t="shared" si="7"/>
        <v>5</v>
      </c>
      <c r="R14" s="60">
        <f>VLOOKUP($A14,'Return Data'!$B$7:$R$2292,16,0)</f>
        <v>7.9333999999999998</v>
      </c>
      <c r="S14" s="62">
        <f t="shared" si="6"/>
        <v>2</v>
      </c>
    </row>
    <row r="15" spans="1:19" x14ac:dyDescent="0.3">
      <c r="A15" s="77" t="s">
        <v>553</v>
      </c>
      <c r="B15" s="59">
        <f>VLOOKUP($A15,'Return Data'!$B$7:$R$2292,3,0)</f>
        <v>45014</v>
      </c>
      <c r="C15" s="60">
        <f>VLOOKUP($A15,'Return Data'!$B$7:$R$2292,4,0)</f>
        <v>18.967300000000002</v>
      </c>
      <c r="D15" s="60">
        <f>VLOOKUP($A15,'Return Data'!$B$7:$R$2292,9,0)</f>
        <v>11.0383</v>
      </c>
      <c r="E15" s="61">
        <f t="shared" si="0"/>
        <v>9</v>
      </c>
      <c r="F15" s="60">
        <f>VLOOKUP($A15,'Return Data'!$B$7:$R$2292,10,0)</f>
        <v>6.3543000000000003</v>
      </c>
      <c r="G15" s="61">
        <f t="shared" si="1"/>
        <v>6</v>
      </c>
      <c r="H15" s="60">
        <f>VLOOKUP($A15,'Return Data'!$B$7:$R$2292,11,0)</f>
        <v>6.4832000000000001</v>
      </c>
      <c r="I15" s="61">
        <f t="shared" si="2"/>
        <v>5</v>
      </c>
      <c r="J15" s="60">
        <f>VLOOKUP($A15,'Return Data'!$B$7:$R$2292,12,0)</f>
        <v>5.9682000000000004</v>
      </c>
      <c r="K15" s="61">
        <f t="shared" si="3"/>
        <v>9</v>
      </c>
      <c r="L15" s="60">
        <f>VLOOKUP($A15,'Return Data'!$B$7:$R$2292,13,0)</f>
        <v>4.0319000000000003</v>
      </c>
      <c r="M15" s="61">
        <f t="shared" si="4"/>
        <v>9</v>
      </c>
      <c r="N15" s="60">
        <f>VLOOKUP($A15,'Return Data'!$B$7:$R$2292,17,0)</f>
        <v>4.1673</v>
      </c>
      <c r="O15" s="61">
        <f t="shared" si="5"/>
        <v>13</v>
      </c>
      <c r="P15" s="60">
        <f>VLOOKUP($A15,'Return Data'!$B$7:$R$2292,14,0)</f>
        <v>4.9116</v>
      </c>
      <c r="Q15" s="61">
        <f t="shared" si="7"/>
        <v>14</v>
      </c>
      <c r="R15" s="60">
        <f>VLOOKUP($A15,'Return Data'!$B$7:$R$2292,16,0)</f>
        <v>7.4302000000000001</v>
      </c>
      <c r="S15" s="62">
        <f t="shared" si="6"/>
        <v>10</v>
      </c>
    </row>
    <row r="16" spans="1:19" x14ac:dyDescent="0.3">
      <c r="A16" s="77" t="s">
        <v>556</v>
      </c>
      <c r="B16" s="59">
        <f>VLOOKUP($A16,'Return Data'!$B$7:$R$2292,3,0)</f>
        <v>45014</v>
      </c>
      <c r="C16" s="60">
        <f>VLOOKUP($A16,'Return Data'!$B$7:$R$2292,4,0)</f>
        <v>19.377600000000001</v>
      </c>
      <c r="D16" s="60">
        <f>VLOOKUP($A16,'Return Data'!$B$7:$R$2292,9,0)</f>
        <v>8.6588999999999992</v>
      </c>
      <c r="E16" s="61">
        <f t="shared" si="0"/>
        <v>19</v>
      </c>
      <c r="F16" s="60">
        <f>VLOOKUP($A16,'Return Data'!$B$7:$R$2292,10,0)</f>
        <v>5.9137000000000004</v>
      </c>
      <c r="G16" s="61">
        <f t="shared" si="1"/>
        <v>16</v>
      </c>
      <c r="H16" s="60">
        <f>VLOOKUP($A16,'Return Data'!$B$7:$R$2292,11,0)</f>
        <v>6.0155000000000003</v>
      </c>
      <c r="I16" s="61">
        <f t="shared" si="2"/>
        <v>20</v>
      </c>
      <c r="J16" s="60">
        <f>VLOOKUP($A16,'Return Data'!$B$7:$R$2292,12,0)</f>
        <v>5.8506</v>
      </c>
      <c r="K16" s="61">
        <f t="shared" si="3"/>
        <v>13</v>
      </c>
      <c r="L16" s="60">
        <f>VLOOKUP($A16,'Return Data'!$B$7:$R$2292,13,0)</f>
        <v>4.0503</v>
      </c>
      <c r="M16" s="61">
        <f t="shared" si="4"/>
        <v>8</v>
      </c>
      <c r="N16" s="60">
        <f>VLOOKUP($A16,'Return Data'!$B$7:$R$2292,17,0)</f>
        <v>4.2621000000000002</v>
      </c>
      <c r="O16" s="61">
        <f t="shared" si="5"/>
        <v>10</v>
      </c>
      <c r="P16" s="60">
        <f>VLOOKUP($A16,'Return Data'!$B$7:$R$2292,14,0)</f>
        <v>5.5495999999999999</v>
      </c>
      <c r="Q16" s="61">
        <f t="shared" si="7"/>
        <v>9</v>
      </c>
      <c r="R16" s="60">
        <f>VLOOKUP($A16,'Return Data'!$B$7:$R$2292,16,0)</f>
        <v>7.6151999999999997</v>
      </c>
      <c r="S16" s="62">
        <f t="shared" si="6"/>
        <v>6</v>
      </c>
    </row>
    <row r="17" spans="1:19" x14ac:dyDescent="0.3">
      <c r="A17" s="102" t="s">
        <v>1940</v>
      </c>
      <c r="B17" s="59">
        <f>VLOOKUP($A17,'Return Data'!$B$7:$R$2292,3,0)</f>
        <v>45014</v>
      </c>
      <c r="C17" s="60">
        <f>VLOOKUP($A17,'Return Data'!$B$7:$R$2292,4,0)</f>
        <v>20.6008</v>
      </c>
      <c r="D17" s="60">
        <f>VLOOKUP($A17,'Return Data'!$B$7:$R$2292,9,0)</f>
        <v>12.1272</v>
      </c>
      <c r="E17" s="61">
        <f t="shared" si="0"/>
        <v>3</v>
      </c>
      <c r="F17" s="60">
        <f>VLOOKUP($A17,'Return Data'!$B$7:$R$2292,10,0)</f>
        <v>5.9263000000000003</v>
      </c>
      <c r="G17" s="61">
        <f t="shared" si="1"/>
        <v>15</v>
      </c>
      <c r="H17" s="60">
        <f>VLOOKUP($A17,'Return Data'!$B$7:$R$2292,11,0)</f>
        <v>6.4573999999999998</v>
      </c>
      <c r="I17" s="61">
        <f t="shared" si="2"/>
        <v>6</v>
      </c>
      <c r="J17" s="60">
        <f>VLOOKUP($A17,'Return Data'!$B$7:$R$2292,12,0)</f>
        <v>6.0065</v>
      </c>
      <c r="K17" s="61">
        <f t="shared" si="3"/>
        <v>7</v>
      </c>
      <c r="L17" s="60">
        <f>VLOOKUP($A17,'Return Data'!$B$7:$R$2292,13,0)</f>
        <v>2.1034000000000002</v>
      </c>
      <c r="M17" s="61">
        <f t="shared" si="4"/>
        <v>20</v>
      </c>
      <c r="N17" s="60">
        <f>VLOOKUP($A17,'Return Data'!$B$7:$R$2292,17,0)</f>
        <v>3.0783</v>
      </c>
      <c r="O17" s="61">
        <f t="shared" si="5"/>
        <v>19</v>
      </c>
      <c r="P17" s="60">
        <f>VLOOKUP($A17,'Return Data'!$B$7:$R$2292,14,0)</f>
        <v>4.7506000000000004</v>
      </c>
      <c r="Q17" s="61">
        <f t="shared" si="7"/>
        <v>15</v>
      </c>
      <c r="R17" s="60">
        <f>VLOOKUP($A17,'Return Data'!$B$7:$R$2292,16,0)</f>
        <v>4.7633999999999999</v>
      </c>
      <c r="S17" s="62">
        <f t="shared" si="6"/>
        <v>20</v>
      </c>
    </row>
    <row r="18" spans="1:19" x14ac:dyDescent="0.3">
      <c r="A18" s="109" t="s">
        <v>557</v>
      </c>
      <c r="B18" s="59">
        <f>VLOOKUP($A18,'Return Data'!$B$7:$R$2292,3,0)</f>
        <v>45014</v>
      </c>
      <c r="C18" s="60">
        <f>VLOOKUP($A18,'Return Data'!$B$7:$R$2292,4,0)</f>
        <v>27.504000000000001</v>
      </c>
      <c r="D18" s="60">
        <f>VLOOKUP($A18,'Return Data'!$B$7:$R$2292,9,0)</f>
        <v>8.9686000000000003</v>
      </c>
      <c r="E18" s="61">
        <f t="shared" si="0"/>
        <v>17</v>
      </c>
      <c r="F18" s="60">
        <f>VLOOKUP($A18,'Return Data'!$B$7:$R$2292,10,0)</f>
        <v>6.4595000000000002</v>
      </c>
      <c r="G18" s="61">
        <f t="shared" si="1"/>
        <v>5</v>
      </c>
      <c r="H18" s="60">
        <f>VLOOKUP($A18,'Return Data'!$B$7:$R$2292,11,0)</f>
        <v>6.3262999999999998</v>
      </c>
      <c r="I18" s="61">
        <f t="shared" si="2"/>
        <v>10</v>
      </c>
      <c r="J18" s="60">
        <f>VLOOKUP($A18,'Return Data'!$B$7:$R$2292,12,0)</f>
        <v>7.1214000000000004</v>
      </c>
      <c r="K18" s="61">
        <f t="shared" si="3"/>
        <v>3</v>
      </c>
      <c r="L18" s="60">
        <f>VLOOKUP($A18,'Return Data'!$B$7:$R$2292,13,0)</f>
        <v>5.3676000000000004</v>
      </c>
      <c r="M18" s="61">
        <f t="shared" si="4"/>
        <v>2</v>
      </c>
      <c r="N18" s="60">
        <f>VLOOKUP($A18,'Return Data'!$B$7:$R$2292,17,0)</f>
        <v>4.9447999999999999</v>
      </c>
      <c r="O18" s="61">
        <f t="shared" si="5"/>
        <v>3</v>
      </c>
      <c r="P18" s="60">
        <f>VLOOKUP($A18,'Return Data'!$B$7:$R$2292,14,0)</f>
        <v>5.9477000000000002</v>
      </c>
      <c r="Q18" s="61">
        <f t="shared" si="7"/>
        <v>2</v>
      </c>
      <c r="R18" s="60">
        <f>VLOOKUP($A18,'Return Data'!$B$7:$R$2292,16,0)</f>
        <v>7.9370000000000003</v>
      </c>
      <c r="S18" s="62">
        <f t="shared" si="6"/>
        <v>1</v>
      </c>
    </row>
    <row r="19" spans="1:19" x14ac:dyDescent="0.3">
      <c r="A19" s="77" t="s">
        <v>561</v>
      </c>
      <c r="B19" s="59">
        <f>VLOOKUP($A19,'Return Data'!$B$7:$R$2292,3,0)</f>
        <v>45014</v>
      </c>
      <c r="C19" s="60">
        <f>VLOOKUP($A19,'Return Data'!$B$7:$R$2292,4,0)</f>
        <v>1910.4404999999999</v>
      </c>
      <c r="D19" s="60">
        <f>VLOOKUP($A19,'Return Data'!$B$7:$R$2292,9,0)</f>
        <v>11.123699999999999</v>
      </c>
      <c r="E19" s="61">
        <f t="shared" si="0"/>
        <v>7</v>
      </c>
      <c r="F19" s="60">
        <f>VLOOKUP($A19,'Return Data'!$B$7:$R$2292,10,0)</f>
        <v>6.1806000000000001</v>
      </c>
      <c r="G19" s="61">
        <f t="shared" si="1"/>
        <v>9</v>
      </c>
      <c r="H19" s="60">
        <f>VLOOKUP($A19,'Return Data'!$B$7:$R$2292,11,0)</f>
        <v>6.4214000000000002</v>
      </c>
      <c r="I19" s="61">
        <f t="shared" si="2"/>
        <v>7</v>
      </c>
      <c r="J19" s="60">
        <f>VLOOKUP($A19,'Return Data'!$B$7:$R$2292,12,0)</f>
        <v>5.8624999999999998</v>
      </c>
      <c r="K19" s="61">
        <f t="shared" si="3"/>
        <v>12</v>
      </c>
      <c r="L19" s="60">
        <f>VLOOKUP($A19,'Return Data'!$B$7:$R$2292,13,0)</f>
        <v>2.1781000000000001</v>
      </c>
      <c r="M19" s="61">
        <f t="shared" si="4"/>
        <v>19</v>
      </c>
      <c r="N19" s="60">
        <f>VLOOKUP($A19,'Return Data'!$B$7:$R$2292,17,0)</f>
        <v>3.0144000000000002</v>
      </c>
      <c r="O19" s="61">
        <f t="shared" si="5"/>
        <v>20</v>
      </c>
      <c r="P19" s="60">
        <f>VLOOKUP($A19,'Return Data'!$B$7:$R$2292,14,0)</f>
        <v>4.3922999999999996</v>
      </c>
      <c r="Q19" s="61">
        <f t="shared" si="7"/>
        <v>18</v>
      </c>
      <c r="R19" s="60">
        <f>VLOOKUP($A19,'Return Data'!$B$7:$R$2292,16,0)</f>
        <v>6.5178000000000003</v>
      </c>
      <c r="S19" s="62">
        <f t="shared" si="6"/>
        <v>17</v>
      </c>
    </row>
    <row r="20" spans="1:19" x14ac:dyDescent="0.3">
      <c r="A20" s="77" t="s">
        <v>563</v>
      </c>
      <c r="B20" s="59">
        <f>VLOOKUP($A20,'Return Data'!$B$7:$R$2292,3,0)</f>
        <v>45014</v>
      </c>
      <c r="C20" s="60">
        <f>VLOOKUP($A20,'Return Data'!$B$7:$R$2292,4,0)</f>
        <v>55.010599999999997</v>
      </c>
      <c r="D20" s="60">
        <f>VLOOKUP($A20,'Return Data'!$B$7:$R$2292,9,0)</f>
        <v>9.6670999999999996</v>
      </c>
      <c r="E20" s="61">
        <f t="shared" si="0"/>
        <v>16</v>
      </c>
      <c r="F20" s="60">
        <f>VLOOKUP($A20,'Return Data'!$B$7:$R$2292,10,0)</f>
        <v>5.7717000000000001</v>
      </c>
      <c r="G20" s="61">
        <f t="shared" si="1"/>
        <v>18</v>
      </c>
      <c r="H20" s="60">
        <f>VLOOKUP($A20,'Return Data'!$B$7:$R$2292,11,0)</f>
        <v>6.3342000000000001</v>
      </c>
      <c r="I20" s="61">
        <f t="shared" si="2"/>
        <v>9</v>
      </c>
      <c r="J20" s="60">
        <f>VLOOKUP($A20,'Return Data'!$B$7:$R$2292,12,0)</f>
        <v>6.5843999999999996</v>
      </c>
      <c r="K20" s="61">
        <f t="shared" si="3"/>
        <v>5</v>
      </c>
      <c r="L20" s="60">
        <f>VLOOKUP($A20,'Return Data'!$B$7:$R$2292,13,0)</f>
        <v>4.2930000000000001</v>
      </c>
      <c r="M20" s="61">
        <f t="shared" si="4"/>
        <v>5</v>
      </c>
      <c r="N20" s="60">
        <f>VLOOKUP($A20,'Return Data'!$B$7:$R$2292,17,0)</f>
        <v>4.6071999999999997</v>
      </c>
      <c r="O20" s="61">
        <f t="shared" si="5"/>
        <v>5</v>
      </c>
      <c r="P20" s="60">
        <f>VLOOKUP($A20,'Return Data'!$B$7:$R$2292,14,0)</f>
        <v>5.7028999999999996</v>
      </c>
      <c r="Q20" s="61">
        <f t="shared" si="7"/>
        <v>4</v>
      </c>
      <c r="R20" s="60">
        <f>VLOOKUP($A20,'Return Data'!$B$7:$R$2292,16,0)</f>
        <v>7.2797000000000001</v>
      </c>
      <c r="S20" s="62">
        <f t="shared" si="6"/>
        <v>13</v>
      </c>
    </row>
    <row r="21" spans="1:19" x14ac:dyDescent="0.3">
      <c r="A21" s="77" t="s">
        <v>565</v>
      </c>
      <c r="B21" s="59">
        <f>VLOOKUP($A21,'Return Data'!$B$7:$R$2292,3,0)</f>
        <v>45014</v>
      </c>
      <c r="C21" s="60">
        <f>VLOOKUP($A21,'Return Data'!$B$7:$R$2292,4,0)</f>
        <v>29.389600000000002</v>
      </c>
      <c r="D21" s="60">
        <f>VLOOKUP($A21,'Return Data'!$B$7:$R$2292,9,0)</f>
        <v>11.295</v>
      </c>
      <c r="E21" s="61">
        <f t="shared" si="0"/>
        <v>6</v>
      </c>
      <c r="F21" s="60">
        <f>VLOOKUP($A21,'Return Data'!$B$7:$R$2292,10,0)</f>
        <v>6.0160999999999998</v>
      </c>
      <c r="G21" s="61">
        <f t="shared" si="1"/>
        <v>14</v>
      </c>
      <c r="H21" s="60">
        <f>VLOOKUP($A21,'Return Data'!$B$7:$R$2292,11,0)</f>
        <v>6.0481999999999996</v>
      </c>
      <c r="I21" s="61">
        <f t="shared" si="2"/>
        <v>19</v>
      </c>
      <c r="J21" s="60">
        <f>VLOOKUP($A21,'Return Data'!$B$7:$R$2292,12,0)</f>
        <v>5.0673000000000004</v>
      </c>
      <c r="K21" s="61">
        <f t="shared" si="3"/>
        <v>20</v>
      </c>
      <c r="L21" s="60">
        <f>VLOOKUP($A21,'Return Data'!$B$7:$R$2292,13,0)</f>
        <v>3.8271000000000002</v>
      </c>
      <c r="M21" s="61">
        <f t="shared" si="4"/>
        <v>13</v>
      </c>
      <c r="N21" s="60">
        <f>VLOOKUP($A21,'Return Data'!$B$7:$R$2292,17,0)</f>
        <v>3.5670999999999999</v>
      </c>
      <c r="O21" s="61">
        <f t="shared" si="5"/>
        <v>17</v>
      </c>
      <c r="P21" s="60">
        <f>VLOOKUP($A21,'Return Data'!$B$7:$R$2292,14,0)</f>
        <v>4.6115000000000004</v>
      </c>
      <c r="Q21" s="61">
        <f t="shared" si="7"/>
        <v>16</v>
      </c>
      <c r="R21" s="60">
        <f>VLOOKUP($A21,'Return Data'!$B$7:$R$2292,16,0)</f>
        <v>7.0423999999999998</v>
      </c>
      <c r="S21" s="62">
        <f t="shared" si="6"/>
        <v>14</v>
      </c>
    </row>
    <row r="22" spans="1:19" x14ac:dyDescent="0.3">
      <c r="A22" s="77" t="s">
        <v>567</v>
      </c>
      <c r="B22" s="59">
        <f>VLOOKUP($A22,'Return Data'!$B$7:$R$2292,3,0)</f>
        <v>45014</v>
      </c>
      <c r="C22" s="60">
        <f>VLOOKUP($A22,'Return Data'!$B$7:$R$2292,4,0)</f>
        <v>17.480699999999999</v>
      </c>
      <c r="D22" s="60">
        <f>VLOOKUP($A22,'Return Data'!$B$7:$R$2292,9,0)</f>
        <v>10.022500000000001</v>
      </c>
      <c r="E22" s="61">
        <f t="shared" si="0"/>
        <v>15</v>
      </c>
      <c r="F22" s="60">
        <f>VLOOKUP($A22,'Return Data'!$B$7:$R$2292,10,0)</f>
        <v>6.0227000000000004</v>
      </c>
      <c r="G22" s="61">
        <f t="shared" si="1"/>
        <v>13</v>
      </c>
      <c r="H22" s="60">
        <f>VLOOKUP($A22,'Return Data'!$B$7:$R$2292,11,0)</f>
        <v>6.3102</v>
      </c>
      <c r="I22" s="61">
        <f t="shared" si="2"/>
        <v>13</v>
      </c>
      <c r="J22" s="60">
        <f>VLOOKUP($A22,'Return Data'!$B$7:$R$2292,12,0)</f>
        <v>5.9626000000000001</v>
      </c>
      <c r="K22" s="61">
        <f t="shared" si="3"/>
        <v>10</v>
      </c>
      <c r="L22" s="60">
        <f>VLOOKUP($A22,'Return Data'!$B$7:$R$2292,13,0)</f>
        <v>3.8126000000000002</v>
      </c>
      <c r="M22" s="61">
        <f t="shared" si="4"/>
        <v>14</v>
      </c>
      <c r="N22" s="60">
        <f>VLOOKUP($A22,'Return Data'!$B$7:$R$2292,17,0)</f>
        <v>4.2230999999999996</v>
      </c>
      <c r="O22" s="61">
        <f t="shared" si="5"/>
        <v>11</v>
      </c>
      <c r="P22" s="60">
        <f>VLOOKUP($A22,'Return Data'!$B$7:$R$2292,14,0)</f>
        <v>5.5834999999999999</v>
      </c>
      <c r="Q22" s="61">
        <f t="shared" si="7"/>
        <v>8</v>
      </c>
      <c r="R22" s="60">
        <f>VLOOKUP($A22,'Return Data'!$B$7:$R$2292,16,0)</f>
        <v>7.3480999999999996</v>
      </c>
      <c r="S22" s="62">
        <f t="shared" si="6"/>
        <v>11</v>
      </c>
    </row>
    <row r="23" spans="1:19" x14ac:dyDescent="0.3">
      <c r="A23" s="77" t="s">
        <v>569</v>
      </c>
      <c r="B23" s="59">
        <f>VLOOKUP($A23,'Return Data'!$B$7:$R$2292,3,0)</f>
        <v>45014</v>
      </c>
      <c r="C23" s="60">
        <f>VLOOKUP($A23,'Return Data'!$B$7:$R$2292,4,0)</f>
        <v>20.610600000000002</v>
      </c>
      <c r="D23" s="60">
        <f>VLOOKUP($A23,'Return Data'!$B$7:$R$2292,9,0)</f>
        <v>11.008100000000001</v>
      </c>
      <c r="E23" s="61">
        <f t="shared" si="0"/>
        <v>10</v>
      </c>
      <c r="F23" s="60">
        <f>VLOOKUP($A23,'Return Data'!$B$7:$R$2292,10,0)</f>
        <v>6.4649999999999999</v>
      </c>
      <c r="G23" s="61">
        <f t="shared" si="1"/>
        <v>4</v>
      </c>
      <c r="H23" s="60">
        <f>VLOOKUP($A23,'Return Data'!$B$7:$R$2292,11,0)</f>
        <v>6.2428999999999997</v>
      </c>
      <c r="I23" s="61">
        <f t="shared" si="2"/>
        <v>16</v>
      </c>
      <c r="J23" s="60">
        <f>VLOOKUP($A23,'Return Data'!$B$7:$R$2292,12,0)</f>
        <v>5.39</v>
      </c>
      <c r="K23" s="61">
        <f t="shared" si="3"/>
        <v>18</v>
      </c>
      <c r="L23" s="60">
        <f>VLOOKUP($A23,'Return Data'!$B$7:$R$2292,13,0)</f>
        <v>4.0057</v>
      </c>
      <c r="M23" s="61">
        <f t="shared" si="4"/>
        <v>10</v>
      </c>
      <c r="N23" s="60">
        <f>VLOOKUP($A23,'Return Data'!$B$7:$R$2292,17,0)</f>
        <v>4.2770999999999999</v>
      </c>
      <c r="O23" s="61">
        <f t="shared" si="5"/>
        <v>8</v>
      </c>
      <c r="P23" s="60">
        <f>VLOOKUP($A23,'Return Data'!$B$7:$R$2292,14,0)</f>
        <v>5.3224</v>
      </c>
      <c r="Q23" s="61">
        <f t="shared" si="7"/>
        <v>12</v>
      </c>
      <c r="R23" s="60">
        <f>VLOOKUP($A23,'Return Data'!$B$7:$R$2292,16,0)</f>
        <v>7.4515000000000002</v>
      </c>
      <c r="S23" s="62">
        <f t="shared" si="6"/>
        <v>9</v>
      </c>
    </row>
    <row r="24" spans="1:19" x14ac:dyDescent="0.3">
      <c r="A24" s="77" t="s">
        <v>572</v>
      </c>
      <c r="B24" s="59">
        <f>VLOOKUP($A24,'Return Data'!$B$7:$R$2292,3,0)</f>
        <v>45014</v>
      </c>
      <c r="C24" s="60">
        <f>VLOOKUP($A24,'Return Data'!$B$7:$R$2292,4,0)</f>
        <v>2635.1143999999999</v>
      </c>
      <c r="D24" s="60">
        <f>VLOOKUP($A24,'Return Data'!$B$7:$R$2292,9,0)</f>
        <v>10.3179</v>
      </c>
      <c r="E24" s="61">
        <f t="shared" si="0"/>
        <v>14</v>
      </c>
      <c r="F24" s="60">
        <f>VLOOKUP($A24,'Return Data'!$B$7:$R$2292,10,0)</f>
        <v>6.0785999999999998</v>
      </c>
      <c r="G24" s="61">
        <f t="shared" si="1"/>
        <v>11</v>
      </c>
      <c r="H24" s="60">
        <f>VLOOKUP($A24,'Return Data'!$B$7:$R$2292,11,0)</f>
        <v>6.2229999999999999</v>
      </c>
      <c r="I24" s="61">
        <f t="shared" si="2"/>
        <v>17</v>
      </c>
      <c r="J24" s="60">
        <f>VLOOKUP($A24,'Return Data'!$B$7:$R$2292,12,0)</f>
        <v>5.5133999999999999</v>
      </c>
      <c r="K24" s="61">
        <f t="shared" si="3"/>
        <v>17</v>
      </c>
      <c r="L24" s="60">
        <f>VLOOKUP($A24,'Return Data'!$B$7:$R$2292,13,0)</f>
        <v>3.5270000000000001</v>
      </c>
      <c r="M24" s="61">
        <f t="shared" si="4"/>
        <v>18</v>
      </c>
      <c r="N24" s="60">
        <f>VLOOKUP($A24,'Return Data'!$B$7:$R$2292,17,0)</f>
        <v>3.7303999999999999</v>
      </c>
      <c r="O24" s="61">
        <f t="shared" si="5"/>
        <v>16</v>
      </c>
      <c r="P24" s="60">
        <f>VLOOKUP($A24,'Return Data'!$B$7:$R$2292,14,0)</f>
        <v>5.0189000000000004</v>
      </c>
      <c r="Q24" s="61">
        <f t="shared" si="7"/>
        <v>13</v>
      </c>
      <c r="R24" s="60">
        <f>VLOOKUP($A24,'Return Data'!$B$7:$R$2292,16,0)</f>
        <v>7.4543999999999997</v>
      </c>
      <c r="S24" s="62">
        <f t="shared" si="6"/>
        <v>8</v>
      </c>
    </row>
    <row r="25" spans="1:19" x14ac:dyDescent="0.3">
      <c r="A25" s="77" t="s">
        <v>573</v>
      </c>
      <c r="B25" s="59">
        <f>VLOOKUP($A25,'Return Data'!$B$7:$R$2292,3,0)</f>
        <v>45014</v>
      </c>
      <c r="C25" s="60">
        <f>VLOOKUP($A25,'Return Data'!$B$7:$R$2292,4,0)</f>
        <v>36.203099999999999</v>
      </c>
      <c r="D25" s="60">
        <f>VLOOKUP($A25,'Return Data'!$B$7:$R$2292,9,0)</f>
        <v>10.329499999999999</v>
      </c>
      <c r="E25" s="61">
        <f t="shared" si="0"/>
        <v>13</v>
      </c>
      <c r="F25" s="60">
        <f>VLOOKUP($A25,'Return Data'!$B$7:$R$2292,10,0)</f>
        <v>6.0831</v>
      </c>
      <c r="G25" s="61">
        <f t="shared" si="1"/>
        <v>10</v>
      </c>
      <c r="H25" s="60">
        <f>VLOOKUP($A25,'Return Data'!$B$7:$R$2292,11,0)</f>
        <v>6.3216000000000001</v>
      </c>
      <c r="I25" s="61">
        <f t="shared" si="2"/>
        <v>12</v>
      </c>
      <c r="J25" s="60">
        <f>VLOOKUP($A25,'Return Data'!$B$7:$R$2292,12,0)</f>
        <v>5.8277000000000001</v>
      </c>
      <c r="K25" s="61">
        <f t="shared" si="3"/>
        <v>14</v>
      </c>
      <c r="L25" s="60">
        <f>VLOOKUP($A25,'Return Data'!$B$7:$R$2292,13,0)</f>
        <v>3.5623</v>
      </c>
      <c r="M25" s="61">
        <f t="shared" si="4"/>
        <v>17</v>
      </c>
      <c r="N25" s="60">
        <f>VLOOKUP($A25,'Return Data'!$B$7:$R$2292,17,0)</f>
        <v>3.3521999999999998</v>
      </c>
      <c r="O25" s="61">
        <f t="shared" si="5"/>
        <v>18</v>
      </c>
      <c r="P25" s="60">
        <f>VLOOKUP($A25,'Return Data'!$B$7:$R$2292,14,0)</f>
        <v>4.3993000000000002</v>
      </c>
      <c r="Q25" s="61">
        <f t="shared" si="7"/>
        <v>17</v>
      </c>
      <c r="R25" s="60">
        <f>VLOOKUP($A25,'Return Data'!$B$7:$R$2292,16,0)</f>
        <v>7.3021000000000003</v>
      </c>
      <c r="S25" s="62">
        <f t="shared" si="6"/>
        <v>12</v>
      </c>
    </row>
    <row r="26" spans="1:19" x14ac:dyDescent="0.3">
      <c r="A26" s="77" t="s">
        <v>576</v>
      </c>
      <c r="B26" s="59">
        <f>VLOOKUP($A26,'Return Data'!$B$7:$R$2292,3,0)</f>
        <v>45014</v>
      </c>
      <c r="C26" s="60">
        <f>VLOOKUP($A26,'Return Data'!$B$7:$R$2292,4,0)</f>
        <v>12.1541</v>
      </c>
      <c r="D26" s="60">
        <f>VLOOKUP($A26,'Return Data'!$B$7:$R$2292,9,0)</f>
        <v>11.0418</v>
      </c>
      <c r="E26" s="61">
        <f t="shared" si="0"/>
        <v>8</v>
      </c>
      <c r="F26" s="60">
        <f>VLOOKUP($A26,'Return Data'!$B$7:$R$2292,10,0)</f>
        <v>6.5472999999999999</v>
      </c>
      <c r="G26" s="61">
        <f t="shared" si="1"/>
        <v>3</v>
      </c>
      <c r="H26" s="60">
        <f>VLOOKUP($A26,'Return Data'!$B$7:$R$2292,11,0)</f>
        <v>6.3917000000000002</v>
      </c>
      <c r="I26" s="61">
        <f t="shared" si="2"/>
        <v>8</v>
      </c>
      <c r="J26" s="60">
        <f>VLOOKUP($A26,'Return Data'!$B$7:$R$2292,12,0)</f>
        <v>5.9722999999999997</v>
      </c>
      <c r="K26" s="61">
        <f t="shared" si="3"/>
        <v>8</v>
      </c>
      <c r="L26" s="60">
        <f>VLOOKUP($A26,'Return Data'!$B$7:$R$2292,13,0)</f>
        <v>3.6951000000000001</v>
      </c>
      <c r="M26" s="61">
        <f t="shared" si="4"/>
        <v>15</v>
      </c>
      <c r="N26" s="60">
        <f>VLOOKUP($A26,'Return Data'!$B$7:$R$2292,17,0)</f>
        <v>4.2644000000000002</v>
      </c>
      <c r="O26" s="61">
        <f t="shared" si="5"/>
        <v>9</v>
      </c>
      <c r="P26" s="60">
        <f>VLOOKUP($A26,'Return Data'!$B$7:$R$2292,14,0)</f>
        <v>5.5865</v>
      </c>
      <c r="Q26" s="61">
        <f t="shared" si="7"/>
        <v>7</v>
      </c>
      <c r="R26" s="60">
        <f>VLOOKUP($A26,'Return Data'!$B$7:$R$2292,16,0)</f>
        <v>5.7855999999999996</v>
      </c>
      <c r="S26" s="62">
        <f t="shared" si="6"/>
        <v>19</v>
      </c>
    </row>
    <row r="27" spans="1:19" x14ac:dyDescent="0.3">
      <c r="A27" s="77" t="s">
        <v>578</v>
      </c>
      <c r="B27" s="59">
        <f>VLOOKUP($A27,'Return Data'!$B$7:$R$2292,3,0)</f>
        <v>45014</v>
      </c>
      <c r="C27" s="60">
        <f>VLOOKUP($A27,'Return Data'!$B$7:$R$2292,4,0)</f>
        <v>18.5322</v>
      </c>
      <c r="D27" s="60">
        <f>VLOOKUP($A27,'Return Data'!$B$7:$R$2292,9,0)</f>
        <v>12.407</v>
      </c>
      <c r="E27" s="61">
        <f t="shared" si="0"/>
        <v>1</v>
      </c>
      <c r="F27" s="60">
        <f>VLOOKUP($A27,'Return Data'!$B$7:$R$2292,10,0)</f>
        <v>6.0274999999999999</v>
      </c>
      <c r="G27" s="61">
        <f t="shared" si="1"/>
        <v>12</v>
      </c>
      <c r="H27" s="60">
        <f>VLOOKUP($A27,'Return Data'!$B$7:$R$2292,11,0)</f>
        <v>6.7915000000000001</v>
      </c>
      <c r="I27" s="61">
        <f t="shared" si="2"/>
        <v>4</v>
      </c>
      <c r="J27" s="60">
        <f>VLOOKUP($A27,'Return Data'!$B$7:$R$2292,12,0)</f>
        <v>6.6215000000000002</v>
      </c>
      <c r="K27" s="61">
        <f t="shared" si="3"/>
        <v>4</v>
      </c>
      <c r="L27" s="60">
        <f>VLOOKUP($A27,'Return Data'!$B$7:$R$2292,13,0)</f>
        <v>10.94</v>
      </c>
      <c r="M27" s="61">
        <f t="shared" si="4"/>
        <v>1</v>
      </c>
      <c r="N27" s="60">
        <f>VLOOKUP($A27,'Return Data'!$B$7:$R$2292,17,0)</f>
        <v>7.1654999999999998</v>
      </c>
      <c r="O27" s="61">
        <f t="shared" si="5"/>
        <v>1</v>
      </c>
      <c r="P27" s="60">
        <f>VLOOKUP($A27,'Return Data'!$B$7:$R$2292,14,0)</f>
        <v>7.13</v>
      </c>
      <c r="Q27" s="61">
        <f t="shared" si="7"/>
        <v>1</v>
      </c>
      <c r="R27" s="60">
        <f>VLOOKUP($A27,'Return Data'!$B$7:$R$2292,16,0)</f>
        <v>6.9721000000000002</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10.576045000000001</v>
      </c>
      <c r="E29" s="83"/>
      <c r="F29" s="84">
        <f>AVERAGE(F8:F27)</f>
        <v>6.1251999999999995</v>
      </c>
      <c r="G29" s="83"/>
      <c r="H29" s="84">
        <f>AVERAGE(H8:H27)</f>
        <v>6.4515699999999994</v>
      </c>
      <c r="I29" s="83"/>
      <c r="J29" s="84">
        <f>AVERAGE(J8:J27)</f>
        <v>6.1154599999999997</v>
      </c>
      <c r="K29" s="83"/>
      <c r="L29" s="84">
        <f>AVERAGE(L8:L27)</f>
        <v>4.2468599999999999</v>
      </c>
      <c r="M29" s="83"/>
      <c r="N29" s="84">
        <f>AVERAGE(N8:N27)</f>
        <v>4.2849849999999998</v>
      </c>
      <c r="O29" s="83"/>
      <c r="P29" s="84">
        <f>AVERAGE(P8:P27)</f>
        <v>5.367516666666666</v>
      </c>
      <c r="Q29" s="83"/>
      <c r="R29" s="84">
        <f>AVERAGE(R8:R27)</f>
        <v>7.1593400000000003</v>
      </c>
      <c r="S29" s="85"/>
    </row>
    <row r="30" spans="1:19" x14ac:dyDescent="0.3">
      <c r="A30" s="82" t="s">
        <v>28</v>
      </c>
      <c r="B30" s="83"/>
      <c r="C30" s="83"/>
      <c r="D30" s="84">
        <f>MIN(D8:D27)</f>
        <v>7.4901</v>
      </c>
      <c r="E30" s="83"/>
      <c r="F30" s="84">
        <f>MIN(F8:F27)</f>
        <v>5.4298000000000002</v>
      </c>
      <c r="G30" s="83"/>
      <c r="H30" s="84">
        <f>MIN(H8:H27)</f>
        <v>6.0155000000000003</v>
      </c>
      <c r="I30" s="83"/>
      <c r="J30" s="84">
        <f>MIN(J8:J27)</f>
        <v>5.0673000000000004</v>
      </c>
      <c r="K30" s="83"/>
      <c r="L30" s="84">
        <f>MIN(L8:L27)</f>
        <v>2.1034000000000002</v>
      </c>
      <c r="M30" s="83"/>
      <c r="N30" s="84">
        <f>MIN(N8:N27)</f>
        <v>3.0144000000000002</v>
      </c>
      <c r="O30" s="83"/>
      <c r="P30" s="84">
        <f>MIN(P8:P27)</f>
        <v>4.3922999999999996</v>
      </c>
      <c r="Q30" s="83"/>
      <c r="R30" s="84">
        <f>MIN(R8:R27)</f>
        <v>4.7633999999999999</v>
      </c>
      <c r="S30" s="85"/>
    </row>
    <row r="31" spans="1:19" ht="15" thickBot="1" x14ac:dyDescent="0.35">
      <c r="A31" s="86" t="s">
        <v>29</v>
      </c>
      <c r="B31" s="87"/>
      <c r="C31" s="87"/>
      <c r="D31" s="88">
        <f>MAX(D8:D27)</f>
        <v>12.407</v>
      </c>
      <c r="E31" s="87"/>
      <c r="F31" s="88">
        <f>MAX(F8:F27)</f>
        <v>6.9184000000000001</v>
      </c>
      <c r="G31" s="87"/>
      <c r="H31" s="88">
        <f>MAX(H8:H27)</f>
        <v>7.5946999999999996</v>
      </c>
      <c r="I31" s="87"/>
      <c r="J31" s="88">
        <f>MAX(J8:J27)</f>
        <v>8.1837999999999997</v>
      </c>
      <c r="K31" s="87"/>
      <c r="L31" s="88">
        <f>MAX(L8:L27)</f>
        <v>10.94</v>
      </c>
      <c r="M31" s="87"/>
      <c r="N31" s="88">
        <f>MAX(N8:N27)</f>
        <v>7.1654999999999998</v>
      </c>
      <c r="O31" s="87"/>
      <c r="P31" s="88">
        <f>MAX(P8:P27)</f>
        <v>7.13</v>
      </c>
      <c r="Q31" s="87"/>
      <c r="R31" s="88">
        <f>MAX(R8:R27)</f>
        <v>7.9370000000000003</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45014</v>
      </c>
      <c r="C8" s="60">
        <f>VLOOKUP($A8,'Return Data'!$B$7:$R$2292,4,0)</f>
        <v>53.801200000000001</v>
      </c>
      <c r="D8" s="60">
        <f>VLOOKUP($A8,'Return Data'!$B$7:$R$2292,9,0)</f>
        <v>90.658000000000001</v>
      </c>
      <c r="E8" s="61">
        <f>RANK(D8,D$8:D$18,0)</f>
        <v>6</v>
      </c>
      <c r="F8" s="60">
        <f>VLOOKUP($A8,'Return Data'!$B$7:$R$2292,10,0)</f>
        <v>30.620799999999999</v>
      </c>
      <c r="G8" s="61">
        <f>RANK(F8,F$8:F$18,0)</f>
        <v>6</v>
      </c>
      <c r="H8" s="60">
        <f>VLOOKUP($A8,'Return Data'!$B$7:$R$2292,11,0)</f>
        <v>37.783200000000001</v>
      </c>
      <c r="I8" s="61">
        <f>RANK(H8,H$8:H$18,0)</f>
        <v>6</v>
      </c>
      <c r="J8" s="60">
        <f>VLOOKUP($A8,'Return Data'!$B$7:$R$2292,12,0)</f>
        <v>21.928000000000001</v>
      </c>
      <c r="K8" s="61">
        <f>RANK(J8,J$8:J$18,0)</f>
        <v>6</v>
      </c>
      <c r="L8" s="60">
        <f>VLOOKUP($A8,'Return Data'!$B$7:$R$2292,13,0)</f>
        <v>14.084</v>
      </c>
      <c r="M8" s="61">
        <f>RANK(L8,L$8:L$18,0)</f>
        <v>5</v>
      </c>
      <c r="N8" s="60">
        <f>VLOOKUP($A8,'Return Data'!$B$7:$R$2292,17,0)</f>
        <v>14.6975</v>
      </c>
      <c r="O8" s="61">
        <f>RANK(N8,N$8:N$18,0)</f>
        <v>4</v>
      </c>
      <c r="P8" s="60">
        <f>VLOOKUP($A8,'Return Data'!$B$7:$R$2292,14,0)</f>
        <v>9.9248999999999992</v>
      </c>
      <c r="Q8" s="61">
        <f>RANK(P8,P$8:P$18,0)</f>
        <v>3</v>
      </c>
      <c r="R8" s="60">
        <f>VLOOKUP($A8,'Return Data'!$B$7:$R$2292,16,0)</f>
        <v>7.6967999999999996</v>
      </c>
      <c r="S8" s="62">
        <f>RANK(R8,R$8:R$18,0)</f>
        <v>9</v>
      </c>
    </row>
    <row r="9" spans="1:19" x14ac:dyDescent="0.3">
      <c r="A9" s="77" t="s">
        <v>799</v>
      </c>
      <c r="B9" s="59">
        <f>VLOOKUP($A9,'Return Data'!$B$7:$R$2292,3,0)</f>
        <v>45014</v>
      </c>
      <c r="C9" s="60">
        <f>VLOOKUP($A9,'Return Data'!$B$7:$R$2292,4,0)</f>
        <v>50.509799999999998</v>
      </c>
      <c r="D9" s="60">
        <f>VLOOKUP($A9,'Return Data'!$B$7:$R$2292,9,0)</f>
        <v>71.290499999999994</v>
      </c>
      <c r="E9" s="61">
        <f t="shared" ref="E9:E18" si="0">RANK(D9,D$8:D$18,0)</f>
        <v>11</v>
      </c>
      <c r="F9" s="60">
        <f>VLOOKUP($A9,'Return Data'!$B$7:$R$2292,10,0)</f>
        <v>26.1785</v>
      </c>
      <c r="G9" s="61">
        <f t="shared" ref="G9:G18" si="1">RANK(F9,F$8:F$18,0)</f>
        <v>11</v>
      </c>
      <c r="H9" s="60">
        <f>VLOOKUP($A9,'Return Data'!$B$7:$R$2292,11,0)</f>
        <v>35.1175</v>
      </c>
      <c r="I9" s="61">
        <f t="shared" ref="I9:I18" si="2">RANK(H9,H$8:H$18,0)</f>
        <v>11</v>
      </c>
      <c r="J9" s="60">
        <f>VLOOKUP($A9,'Return Data'!$B$7:$R$2292,12,0)</f>
        <v>20.252199999999998</v>
      </c>
      <c r="K9" s="61">
        <f t="shared" ref="K9:K18" si="3">RANK(J9,J$8:J$18,0)</f>
        <v>11</v>
      </c>
      <c r="L9" s="60">
        <f>VLOOKUP($A9,'Return Data'!$B$7:$R$2292,13,0)</f>
        <v>12.9617</v>
      </c>
      <c r="M9" s="61">
        <f t="shared" ref="M9:M18" si="4">RANK(L9,L$8:L$18,0)</f>
        <v>11</v>
      </c>
      <c r="N9" s="60">
        <f>VLOOKUP($A9,'Return Data'!$B$7:$R$2292,17,0)</f>
        <v>14.105700000000001</v>
      </c>
      <c r="O9" s="61">
        <f t="shared" ref="O9:O18" si="5">RANK(N9,N$8:N$18,0)</f>
        <v>10</v>
      </c>
      <c r="P9" s="60">
        <f>VLOOKUP($A9,'Return Data'!$B$7:$R$2292,14,0)</f>
        <v>9.4695</v>
      </c>
      <c r="Q9" s="61">
        <f t="shared" ref="Q9:Q18" si="6">RANK(P9,P$8:P$18,0)</f>
        <v>9</v>
      </c>
      <c r="R9" s="60">
        <f>VLOOKUP($A9,'Return Data'!$B$7:$R$2292,16,0)</f>
        <v>7.6486000000000001</v>
      </c>
      <c r="S9" s="62">
        <f t="shared" ref="S9:S18" si="7">RANK(R9,R$8:R$18,0)</f>
        <v>10</v>
      </c>
    </row>
    <row r="10" spans="1:19" x14ac:dyDescent="0.3">
      <c r="A10" s="77" t="s">
        <v>801</v>
      </c>
      <c r="B10" s="59">
        <f>VLOOKUP($A10,'Return Data'!$B$7:$R$2292,3,0)</f>
        <v>45014</v>
      </c>
      <c r="C10" s="60">
        <f>VLOOKUP($A10,'Return Data'!$B$7:$R$2292,4,0)</f>
        <v>52.293999999999997</v>
      </c>
      <c r="D10" s="60">
        <f>VLOOKUP($A10,'Return Data'!$B$7:$R$2292,9,0)</f>
        <v>97.769900000000007</v>
      </c>
      <c r="E10" s="61">
        <f t="shared" si="0"/>
        <v>1</v>
      </c>
      <c r="F10" s="60">
        <f>VLOOKUP($A10,'Return Data'!$B$7:$R$2292,10,0)</f>
        <v>29.908000000000001</v>
      </c>
      <c r="G10" s="61">
        <f t="shared" si="1"/>
        <v>7</v>
      </c>
      <c r="H10" s="60">
        <f>VLOOKUP($A10,'Return Data'!$B$7:$R$2292,11,0)</f>
        <v>37.478200000000001</v>
      </c>
      <c r="I10" s="61">
        <f t="shared" si="2"/>
        <v>7</v>
      </c>
      <c r="J10" s="60">
        <f>VLOOKUP($A10,'Return Data'!$B$7:$R$2292,12,0)</f>
        <v>21.636700000000001</v>
      </c>
      <c r="K10" s="61">
        <f t="shared" si="3"/>
        <v>7</v>
      </c>
      <c r="L10" s="60">
        <f>VLOOKUP($A10,'Return Data'!$B$7:$R$2292,13,0)</f>
        <v>13.864000000000001</v>
      </c>
      <c r="M10" s="61">
        <f t="shared" si="4"/>
        <v>7</v>
      </c>
      <c r="N10" s="60">
        <f>VLOOKUP($A10,'Return Data'!$B$7:$R$2292,17,0)</f>
        <v>14.5457</v>
      </c>
      <c r="O10" s="61">
        <f t="shared" si="5"/>
        <v>6</v>
      </c>
      <c r="P10" s="60">
        <f>VLOOKUP($A10,'Return Data'!$B$7:$R$2292,14,0)</f>
        <v>9.7582000000000004</v>
      </c>
      <c r="Q10" s="61">
        <f t="shared" si="6"/>
        <v>5</v>
      </c>
      <c r="R10" s="60">
        <f>VLOOKUP($A10,'Return Data'!$B$7:$R$2292,16,0)</f>
        <v>8.8073999999999995</v>
      </c>
      <c r="S10" s="62">
        <f t="shared" si="7"/>
        <v>7</v>
      </c>
    </row>
    <row r="11" spans="1:19" x14ac:dyDescent="0.3">
      <c r="A11" s="77" t="s">
        <v>803</v>
      </c>
      <c r="B11" s="59">
        <f>VLOOKUP($A11,'Return Data'!$B$7:$R$2292,3,0)</f>
        <v>45014</v>
      </c>
      <c r="C11" s="60">
        <f>VLOOKUP($A11,'Return Data'!$B$7:$R$2292,4,0)</f>
        <v>51.984499999999997</v>
      </c>
      <c r="D11" s="60">
        <f>VLOOKUP($A11,'Return Data'!$B$7:$R$2292,9,0)</f>
        <v>84.080799999999996</v>
      </c>
      <c r="E11" s="61">
        <f t="shared" si="0"/>
        <v>9</v>
      </c>
      <c r="F11" s="60">
        <f>VLOOKUP($A11,'Return Data'!$B$7:$R$2292,10,0)</f>
        <v>27.7044</v>
      </c>
      <c r="G11" s="61">
        <f t="shared" si="1"/>
        <v>10</v>
      </c>
      <c r="H11" s="60">
        <f>VLOOKUP($A11,'Return Data'!$B$7:$R$2292,11,0)</f>
        <v>36.289499999999997</v>
      </c>
      <c r="I11" s="61">
        <f t="shared" si="2"/>
        <v>8</v>
      </c>
      <c r="J11" s="60">
        <f>VLOOKUP($A11,'Return Data'!$B$7:$R$2292,12,0)</f>
        <v>20.922799999999999</v>
      </c>
      <c r="K11" s="61">
        <f t="shared" si="3"/>
        <v>8</v>
      </c>
      <c r="L11" s="60">
        <f>VLOOKUP($A11,'Return Data'!$B$7:$R$2292,13,0)</f>
        <v>13.3543</v>
      </c>
      <c r="M11" s="61">
        <f t="shared" si="4"/>
        <v>8</v>
      </c>
      <c r="N11" s="60">
        <f>VLOOKUP($A11,'Return Data'!$B$7:$R$2292,17,0)</f>
        <v>14.339</v>
      </c>
      <c r="O11" s="61">
        <f t="shared" si="5"/>
        <v>8</v>
      </c>
      <c r="P11" s="60">
        <f>VLOOKUP($A11,'Return Data'!$B$7:$R$2292,14,0)</f>
        <v>9.4867000000000008</v>
      </c>
      <c r="Q11" s="61">
        <f t="shared" si="6"/>
        <v>8</v>
      </c>
      <c r="R11" s="60">
        <f>VLOOKUP($A11,'Return Data'!$B$7:$R$2292,16,0)</f>
        <v>8.3482000000000003</v>
      </c>
      <c r="S11" s="62">
        <f t="shared" si="7"/>
        <v>8</v>
      </c>
    </row>
    <row r="12" spans="1:19" x14ac:dyDescent="0.3">
      <c r="A12" s="77" t="s">
        <v>805</v>
      </c>
      <c r="B12" s="59">
        <f>VLOOKUP($A12,'Return Data'!$B$7:$R$2292,3,0)</f>
        <v>45014</v>
      </c>
      <c r="C12" s="60">
        <f>VLOOKUP($A12,'Return Data'!$B$7:$R$2292,4,0)</f>
        <v>5477.2764999999999</v>
      </c>
      <c r="D12" s="60">
        <f>VLOOKUP($A12,'Return Data'!$B$7:$R$2292,9,0)</f>
        <v>93.457499999999996</v>
      </c>
      <c r="E12" s="61">
        <f t="shared" si="0"/>
        <v>2</v>
      </c>
      <c r="F12" s="60">
        <f>VLOOKUP($A12,'Return Data'!$B$7:$R$2292,10,0)</f>
        <v>32.027299999999997</v>
      </c>
      <c r="G12" s="61">
        <f t="shared" si="1"/>
        <v>1</v>
      </c>
      <c r="H12" s="60">
        <f>VLOOKUP($A12,'Return Data'!$B$7:$R$2292,11,0)</f>
        <v>39.145000000000003</v>
      </c>
      <c r="I12" s="61">
        <f t="shared" si="2"/>
        <v>1</v>
      </c>
      <c r="J12" s="60">
        <f>VLOOKUP($A12,'Return Data'!$B$7:$R$2292,12,0)</f>
        <v>22.788699999999999</v>
      </c>
      <c r="K12" s="61">
        <f t="shared" si="3"/>
        <v>1</v>
      </c>
      <c r="L12" s="60">
        <f>VLOOKUP($A12,'Return Data'!$B$7:$R$2292,13,0)</f>
        <v>14.759499999999999</v>
      </c>
      <c r="M12" s="61">
        <f t="shared" si="4"/>
        <v>1</v>
      </c>
      <c r="N12" s="60">
        <f>VLOOKUP($A12,'Return Data'!$B$7:$R$2292,17,0)</f>
        <v>15.2721</v>
      </c>
      <c r="O12" s="61">
        <f t="shared" si="5"/>
        <v>1</v>
      </c>
      <c r="P12" s="60">
        <f>VLOOKUP($A12,'Return Data'!$B$7:$R$2292,14,0)</f>
        <v>10.105600000000001</v>
      </c>
      <c r="Q12" s="61">
        <f t="shared" si="6"/>
        <v>1</v>
      </c>
      <c r="R12" s="60">
        <f>VLOOKUP($A12,'Return Data'!$B$7:$R$2292,16,0)</f>
        <v>5.7358000000000002</v>
      </c>
      <c r="S12" s="62">
        <f t="shared" si="7"/>
        <v>11</v>
      </c>
    </row>
    <row r="13" spans="1:19" x14ac:dyDescent="0.3">
      <c r="A13" s="77" t="s">
        <v>807</v>
      </c>
      <c r="B13" s="59">
        <f>VLOOKUP($A13,'Return Data'!$B$7:$R$2292,3,0)</f>
        <v>45014</v>
      </c>
      <c r="C13" s="60">
        <f>VLOOKUP($A13,'Return Data'!$B$7:$R$2292,4,0)</f>
        <v>5318.3495000000003</v>
      </c>
      <c r="D13" s="60">
        <f>VLOOKUP($A13,'Return Data'!$B$7:$R$2292,9,0)</f>
        <v>90.811999999999998</v>
      </c>
      <c r="E13" s="61">
        <f t="shared" si="0"/>
        <v>5</v>
      </c>
      <c r="F13" s="60">
        <f>VLOOKUP($A13,'Return Data'!$B$7:$R$2292,10,0)</f>
        <v>30.979099999999999</v>
      </c>
      <c r="G13" s="61">
        <f t="shared" si="1"/>
        <v>4</v>
      </c>
      <c r="H13" s="60">
        <f>VLOOKUP($A13,'Return Data'!$B$7:$R$2292,11,0)</f>
        <v>38.213700000000003</v>
      </c>
      <c r="I13" s="61">
        <f t="shared" si="2"/>
        <v>4</v>
      </c>
      <c r="J13" s="60">
        <f>VLOOKUP($A13,'Return Data'!$B$7:$R$2292,12,0)</f>
        <v>22.1189</v>
      </c>
      <c r="K13" s="61">
        <f t="shared" si="3"/>
        <v>2</v>
      </c>
      <c r="L13" s="60">
        <f>VLOOKUP($A13,'Return Data'!$B$7:$R$2292,13,0)</f>
        <v>14.239599999999999</v>
      </c>
      <c r="M13" s="61">
        <f t="shared" si="4"/>
        <v>2</v>
      </c>
      <c r="N13" s="60">
        <f>VLOOKUP($A13,'Return Data'!$B$7:$R$2292,17,0)</f>
        <v>14.838200000000001</v>
      </c>
      <c r="O13" s="61">
        <f t="shared" si="5"/>
        <v>2</v>
      </c>
      <c r="P13" s="60">
        <f>VLOOKUP($A13,'Return Data'!$B$7:$R$2292,14,0)</f>
        <v>9.9544999999999995</v>
      </c>
      <c r="Q13" s="61">
        <f t="shared" si="6"/>
        <v>2</v>
      </c>
      <c r="R13" s="60">
        <f>VLOOKUP($A13,'Return Data'!$B$7:$R$2292,16,0)</f>
        <v>9.2135999999999996</v>
      </c>
      <c r="S13" s="62">
        <f t="shared" si="7"/>
        <v>6</v>
      </c>
    </row>
    <row r="14" spans="1:19" x14ac:dyDescent="0.3">
      <c r="A14" s="77" t="s">
        <v>809</v>
      </c>
      <c r="B14" s="59">
        <f>VLOOKUP($A14,'Return Data'!$B$7:$R$2292,3,0)</f>
        <v>45014</v>
      </c>
      <c r="C14" s="60">
        <f>VLOOKUP($A14,'Return Data'!$B$7:$R$2292,4,0)</f>
        <v>50.784100000000002</v>
      </c>
      <c r="D14" s="60">
        <f>VLOOKUP($A14,'Return Data'!$B$7:$R$2292,9,0)</f>
        <v>80.754300000000001</v>
      </c>
      <c r="E14" s="61">
        <f t="shared" si="0"/>
        <v>10</v>
      </c>
      <c r="F14" s="60">
        <f>VLOOKUP($A14,'Return Data'!$B$7:$R$2292,10,0)</f>
        <v>27.7195</v>
      </c>
      <c r="G14" s="61">
        <f t="shared" si="1"/>
        <v>9</v>
      </c>
      <c r="H14" s="60">
        <f>VLOOKUP($A14,'Return Data'!$B$7:$R$2292,11,0)</f>
        <v>36.258400000000002</v>
      </c>
      <c r="I14" s="61">
        <f t="shared" si="2"/>
        <v>9</v>
      </c>
      <c r="J14" s="60">
        <f>VLOOKUP($A14,'Return Data'!$B$7:$R$2292,12,0)</f>
        <v>20.865500000000001</v>
      </c>
      <c r="K14" s="61">
        <f t="shared" si="3"/>
        <v>9</v>
      </c>
      <c r="L14" s="60">
        <f>VLOOKUP($A14,'Return Data'!$B$7:$R$2292,13,0)</f>
        <v>13.307</v>
      </c>
      <c r="M14" s="61">
        <f t="shared" si="4"/>
        <v>9</v>
      </c>
      <c r="N14" s="60">
        <f>VLOOKUP($A14,'Return Data'!$B$7:$R$2292,17,0)</f>
        <v>14.2911</v>
      </c>
      <c r="O14" s="61">
        <f t="shared" si="5"/>
        <v>9</v>
      </c>
      <c r="P14" s="60">
        <f>VLOOKUP($A14,'Return Data'!$B$7:$R$2292,14,0)</f>
        <v>9.5952999999999999</v>
      </c>
      <c r="Q14" s="61">
        <f t="shared" si="6"/>
        <v>7</v>
      </c>
      <c r="R14" s="60">
        <f>VLOOKUP($A14,'Return Data'!$B$7:$R$2292,16,0)</f>
        <v>11.825799999999999</v>
      </c>
      <c r="S14" s="62">
        <f t="shared" si="7"/>
        <v>1</v>
      </c>
    </row>
    <row r="15" spans="1:19" x14ac:dyDescent="0.3">
      <c r="A15" s="77" t="s">
        <v>811</v>
      </c>
      <c r="B15" s="59">
        <f>VLOOKUP($A15,'Return Data'!$B$7:$R$2292,3,0)</f>
        <v>45014</v>
      </c>
      <c r="C15" s="60">
        <f>VLOOKUP($A15,'Return Data'!$B$7:$R$2292,4,0)</f>
        <v>50.626399999999997</v>
      </c>
      <c r="D15" s="60">
        <f>VLOOKUP($A15,'Return Data'!$B$7:$R$2292,9,0)</f>
        <v>84.339500000000001</v>
      </c>
      <c r="E15" s="61">
        <f t="shared" si="0"/>
        <v>8</v>
      </c>
      <c r="F15" s="60">
        <f>VLOOKUP($A15,'Return Data'!$B$7:$R$2292,10,0)</f>
        <v>27.978300000000001</v>
      </c>
      <c r="G15" s="61">
        <f t="shared" si="1"/>
        <v>8</v>
      </c>
      <c r="H15" s="60">
        <f>VLOOKUP($A15,'Return Data'!$B$7:$R$2292,11,0)</f>
        <v>36.061900000000001</v>
      </c>
      <c r="I15" s="61">
        <f t="shared" si="2"/>
        <v>10</v>
      </c>
      <c r="J15" s="60">
        <f>VLOOKUP($A15,'Return Data'!$B$7:$R$2292,12,0)</f>
        <v>20.2576</v>
      </c>
      <c r="K15" s="61">
        <f t="shared" si="3"/>
        <v>10</v>
      </c>
      <c r="L15" s="60">
        <f>VLOOKUP($A15,'Return Data'!$B$7:$R$2292,13,0)</f>
        <v>13.2521</v>
      </c>
      <c r="M15" s="61">
        <f t="shared" si="4"/>
        <v>10</v>
      </c>
      <c r="N15" s="60">
        <f>VLOOKUP($A15,'Return Data'!$B$7:$R$2292,17,0)</f>
        <v>13.9282</v>
      </c>
      <c r="O15" s="61">
        <f t="shared" si="5"/>
        <v>11</v>
      </c>
      <c r="P15" s="60">
        <f>VLOOKUP($A15,'Return Data'!$B$7:$R$2292,14,0)</f>
        <v>9.3747000000000007</v>
      </c>
      <c r="Q15" s="61">
        <f t="shared" si="6"/>
        <v>11</v>
      </c>
      <c r="R15" s="60">
        <f>VLOOKUP($A15,'Return Data'!$B$7:$R$2292,16,0)</f>
        <v>11.005100000000001</v>
      </c>
      <c r="S15" s="62">
        <f t="shared" si="7"/>
        <v>3</v>
      </c>
    </row>
    <row r="16" spans="1:19" x14ac:dyDescent="0.3">
      <c r="A16" s="77" t="s">
        <v>813</v>
      </c>
      <c r="B16" s="59">
        <f>VLOOKUP($A16,'Return Data'!$B$7:$R$2292,3,0)</f>
        <v>45014</v>
      </c>
      <c r="C16" s="60">
        <f>VLOOKUP($A16,'Return Data'!$B$7:$R$2292,4,0)</f>
        <v>50.767299999999999</v>
      </c>
      <c r="D16" s="60">
        <f>VLOOKUP($A16,'Return Data'!$B$7:$R$2292,9,0)</f>
        <v>91.292100000000005</v>
      </c>
      <c r="E16" s="61">
        <f t="shared" si="0"/>
        <v>4</v>
      </c>
      <c r="F16" s="60">
        <f>VLOOKUP($A16,'Return Data'!$B$7:$R$2292,10,0)</f>
        <v>31.058199999999999</v>
      </c>
      <c r="G16" s="61">
        <f t="shared" si="1"/>
        <v>3</v>
      </c>
      <c r="H16" s="60">
        <f>VLOOKUP($A16,'Return Data'!$B$7:$R$2292,11,0)</f>
        <v>38.277200000000001</v>
      </c>
      <c r="I16" s="61">
        <f t="shared" si="2"/>
        <v>3</v>
      </c>
      <c r="J16" s="60">
        <f>VLOOKUP($A16,'Return Data'!$B$7:$R$2292,12,0)</f>
        <v>22.114699999999999</v>
      </c>
      <c r="K16" s="61">
        <f t="shared" si="3"/>
        <v>3</v>
      </c>
      <c r="L16" s="60">
        <f>VLOOKUP($A16,'Return Data'!$B$7:$R$2292,13,0)</f>
        <v>14.1243</v>
      </c>
      <c r="M16" s="61">
        <f t="shared" si="4"/>
        <v>3</v>
      </c>
      <c r="N16" s="60">
        <f>VLOOKUP($A16,'Return Data'!$B$7:$R$2292,17,0)</f>
        <v>14.6256</v>
      </c>
      <c r="O16" s="61">
        <f t="shared" si="5"/>
        <v>5</v>
      </c>
      <c r="P16" s="60">
        <f>VLOOKUP($A16,'Return Data'!$B$7:$R$2292,14,0)</f>
        <v>9.7111999999999998</v>
      </c>
      <c r="Q16" s="61">
        <f t="shared" si="6"/>
        <v>6</v>
      </c>
      <c r="R16" s="60">
        <f>VLOOKUP($A16,'Return Data'!$B$7:$R$2292,16,0)</f>
        <v>10.1053</v>
      </c>
      <c r="S16" s="62">
        <f t="shared" si="7"/>
        <v>4</v>
      </c>
    </row>
    <row r="17" spans="1:19" x14ac:dyDescent="0.3">
      <c r="A17" s="77" t="s">
        <v>1923</v>
      </c>
      <c r="B17" s="59">
        <f>VLOOKUP($A17,'Return Data'!$B$7:$R$2292,3,0)</f>
        <v>45014</v>
      </c>
      <c r="C17" s="60">
        <f>VLOOKUP($A17,'Return Data'!$B$7:$R$2292,4,0)</f>
        <v>52.498199999999997</v>
      </c>
      <c r="D17" s="60">
        <f>VLOOKUP($A17,'Return Data'!$B$7:$R$2292,9,0)</f>
        <v>90.623500000000007</v>
      </c>
      <c r="E17" s="61">
        <f t="shared" si="0"/>
        <v>7</v>
      </c>
      <c r="F17" s="60">
        <f>VLOOKUP($A17,'Return Data'!$B$7:$R$2292,10,0)</f>
        <v>30.838799999999999</v>
      </c>
      <c r="G17" s="61">
        <f t="shared" si="1"/>
        <v>5</v>
      </c>
      <c r="H17" s="60">
        <f>VLOOKUP($A17,'Return Data'!$B$7:$R$2292,11,0)</f>
        <v>38.006500000000003</v>
      </c>
      <c r="I17" s="61">
        <f t="shared" si="2"/>
        <v>5</v>
      </c>
      <c r="J17" s="60">
        <f>VLOOKUP($A17,'Return Data'!$B$7:$R$2292,12,0)</f>
        <v>21.9635</v>
      </c>
      <c r="K17" s="61">
        <f t="shared" si="3"/>
        <v>5</v>
      </c>
      <c r="L17" s="60">
        <f>VLOOKUP($A17,'Return Data'!$B$7:$R$2292,13,0)</f>
        <v>14.0878</v>
      </c>
      <c r="M17" s="61">
        <f t="shared" si="4"/>
        <v>4</v>
      </c>
      <c r="N17" s="60">
        <f>VLOOKUP($A17,'Return Data'!$B$7:$R$2292,17,0)</f>
        <v>14.7174</v>
      </c>
      <c r="O17" s="61">
        <f t="shared" si="5"/>
        <v>3</v>
      </c>
      <c r="P17" s="60">
        <f>VLOOKUP($A17,'Return Data'!$B$7:$R$2292,14,0)</f>
        <v>9.8567</v>
      </c>
      <c r="Q17" s="61">
        <f t="shared" si="6"/>
        <v>4</v>
      </c>
      <c r="R17" s="60">
        <f>VLOOKUP($A17,'Return Data'!$B$7:$R$2292,16,0)</f>
        <v>9.6483000000000008</v>
      </c>
      <c r="S17" s="62">
        <f t="shared" si="7"/>
        <v>5</v>
      </c>
    </row>
    <row r="18" spans="1:19" x14ac:dyDescent="0.3">
      <c r="A18" s="77" t="s">
        <v>816</v>
      </c>
      <c r="B18" s="59">
        <f>VLOOKUP($A18,'Return Data'!$B$7:$R$2292,3,0)</f>
        <v>45014</v>
      </c>
      <c r="C18" s="60">
        <f>VLOOKUP($A18,'Return Data'!$B$7:$R$2292,4,0)</f>
        <v>51.083399999999997</v>
      </c>
      <c r="D18" s="60">
        <f>VLOOKUP($A18,'Return Data'!$B$7:$R$2292,9,0)</f>
        <v>92.05</v>
      </c>
      <c r="E18" s="61">
        <f t="shared" si="0"/>
        <v>3</v>
      </c>
      <c r="F18" s="60">
        <f>VLOOKUP($A18,'Return Data'!$B$7:$R$2292,10,0)</f>
        <v>31.390799999999999</v>
      </c>
      <c r="G18" s="61">
        <f t="shared" si="1"/>
        <v>2</v>
      </c>
      <c r="H18" s="60">
        <f>VLOOKUP($A18,'Return Data'!$B$7:$R$2292,11,0)</f>
        <v>38.558500000000002</v>
      </c>
      <c r="I18" s="61">
        <f t="shared" si="2"/>
        <v>2</v>
      </c>
      <c r="J18" s="60">
        <f>VLOOKUP($A18,'Return Data'!$B$7:$R$2292,12,0)</f>
        <v>22.0822</v>
      </c>
      <c r="K18" s="61">
        <f t="shared" si="3"/>
        <v>4</v>
      </c>
      <c r="L18" s="60">
        <f>VLOOKUP($A18,'Return Data'!$B$7:$R$2292,13,0)</f>
        <v>13.9908</v>
      </c>
      <c r="M18" s="61">
        <f t="shared" si="4"/>
        <v>6</v>
      </c>
      <c r="N18" s="60">
        <f>VLOOKUP($A18,'Return Data'!$B$7:$R$2292,17,0)</f>
        <v>14.4924</v>
      </c>
      <c r="O18" s="61">
        <f t="shared" si="5"/>
        <v>7</v>
      </c>
      <c r="P18" s="60">
        <f>VLOOKUP($A18,'Return Data'!$B$7:$R$2292,14,0)</f>
        <v>9.4618000000000002</v>
      </c>
      <c r="Q18" s="61">
        <f t="shared" si="6"/>
        <v>10</v>
      </c>
      <c r="R18" s="60">
        <f>VLOOKUP($A18,'Return Data'!$B$7:$R$2292,16,0)</f>
        <v>11.139200000000001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87.920736363636351</v>
      </c>
      <c r="E20" s="83"/>
      <c r="F20" s="84">
        <f>AVERAGE(F8:F18)</f>
        <v>29.673063636363633</v>
      </c>
      <c r="G20" s="83"/>
      <c r="H20" s="84">
        <f>AVERAGE(H8:H18)</f>
        <v>37.380872727272724</v>
      </c>
      <c r="I20" s="83"/>
      <c r="J20" s="84">
        <f>AVERAGE(J8:J18)</f>
        <v>21.539163636363636</v>
      </c>
      <c r="K20" s="83"/>
      <c r="L20" s="84">
        <f>AVERAGE(L8:L18)</f>
        <v>13.820463636363638</v>
      </c>
      <c r="M20" s="83"/>
      <c r="N20" s="84">
        <f>AVERAGE(N8:N18)</f>
        <v>14.532081818181819</v>
      </c>
      <c r="O20" s="83"/>
      <c r="P20" s="84">
        <f>AVERAGE(P8:P18)</f>
        <v>9.6999181818181821</v>
      </c>
      <c r="Q20" s="83"/>
      <c r="R20" s="84">
        <f>AVERAGE(R8:R18)</f>
        <v>9.1976454545454551</v>
      </c>
      <c r="S20" s="85"/>
    </row>
    <row r="21" spans="1:19" x14ac:dyDescent="0.3">
      <c r="A21" s="82" t="s">
        <v>28</v>
      </c>
      <c r="B21" s="83"/>
      <c r="C21" s="83"/>
      <c r="D21" s="84">
        <f>MIN(D8:D18)</f>
        <v>71.290499999999994</v>
      </c>
      <c r="E21" s="83"/>
      <c r="F21" s="84">
        <f>MIN(F8:F18)</f>
        <v>26.1785</v>
      </c>
      <c r="G21" s="83"/>
      <c r="H21" s="84">
        <f>MIN(H8:H18)</f>
        <v>35.1175</v>
      </c>
      <c r="I21" s="83"/>
      <c r="J21" s="84">
        <f>MIN(J8:J18)</f>
        <v>20.252199999999998</v>
      </c>
      <c r="K21" s="83"/>
      <c r="L21" s="84">
        <f>MIN(L8:L18)</f>
        <v>12.9617</v>
      </c>
      <c r="M21" s="83"/>
      <c r="N21" s="84">
        <f>MIN(N8:N18)</f>
        <v>13.9282</v>
      </c>
      <c r="O21" s="83"/>
      <c r="P21" s="84">
        <f>MIN(P8:P18)</f>
        <v>9.3747000000000007</v>
      </c>
      <c r="Q21" s="83"/>
      <c r="R21" s="84">
        <f>MIN(R8:R18)</f>
        <v>5.7358000000000002</v>
      </c>
      <c r="S21" s="85"/>
    </row>
    <row r="22" spans="1:19" ht="15" thickBot="1" x14ac:dyDescent="0.35">
      <c r="A22" s="86" t="s">
        <v>29</v>
      </c>
      <c r="B22" s="87"/>
      <c r="C22" s="87"/>
      <c r="D22" s="88">
        <f>MAX(D8:D18)</f>
        <v>97.769900000000007</v>
      </c>
      <c r="E22" s="87"/>
      <c r="F22" s="88">
        <f>MAX(F8:F18)</f>
        <v>32.027299999999997</v>
      </c>
      <c r="G22" s="87"/>
      <c r="H22" s="88">
        <f>MAX(H8:H18)</f>
        <v>39.145000000000003</v>
      </c>
      <c r="I22" s="87"/>
      <c r="J22" s="88">
        <f>MAX(J8:J18)</f>
        <v>22.788699999999999</v>
      </c>
      <c r="K22" s="87"/>
      <c r="L22" s="88">
        <f>MAX(L8:L18)</f>
        <v>14.759499999999999</v>
      </c>
      <c r="M22" s="87"/>
      <c r="N22" s="88">
        <f>MAX(N8:N18)</f>
        <v>15.2721</v>
      </c>
      <c r="O22" s="87"/>
      <c r="P22" s="88">
        <f>MAX(P8:P18)</f>
        <v>10.105600000000001</v>
      </c>
      <c r="Q22" s="87"/>
      <c r="R22" s="88">
        <f>MAX(R8:R18)</f>
        <v>11.825799999999999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45014</v>
      </c>
      <c r="C8" s="60">
        <f>VLOOKUP($A8,'Return Data'!$B$7:$R$2292,4,0)</f>
        <v>17.8643</v>
      </c>
      <c r="D8" s="60">
        <f>VLOOKUP($A8,'Return Data'!$B$7:$R$2292,9,0)</f>
        <v>75.890500000000003</v>
      </c>
      <c r="E8" s="61">
        <f>RANK(D8,D$8:D$18,0)</f>
        <v>11</v>
      </c>
      <c r="F8" s="60">
        <f>VLOOKUP($A8,'Return Data'!$B$7:$R$2292,10,0)</f>
        <v>33.387</v>
      </c>
      <c r="G8" s="61">
        <f>RANK(F8,F$8:F$18,0)</f>
        <v>8</v>
      </c>
      <c r="H8" s="60">
        <f>VLOOKUP($A8,'Return Data'!$B$7:$R$2292,11,0)</f>
        <v>36.5428</v>
      </c>
      <c r="I8" s="61">
        <f>RANK(H8,H$8:H$18,0)</f>
        <v>3</v>
      </c>
      <c r="J8" s="60">
        <f>VLOOKUP($A8,'Return Data'!$B$7:$R$2292,12,0)</f>
        <v>19.5289</v>
      </c>
      <c r="K8" s="61">
        <f>RANK(J8,J$8:J$18,0)</f>
        <v>10</v>
      </c>
      <c r="L8" s="60">
        <f>VLOOKUP($A8,'Return Data'!$B$7:$R$2292,13,0)</f>
        <v>14.4993</v>
      </c>
      <c r="M8" s="61">
        <f>RANK(L8,L$8:L$18,0)</f>
        <v>5</v>
      </c>
      <c r="N8" s="60">
        <f>VLOOKUP($A8,'Return Data'!$B$7:$R$2292,17,0)</f>
        <v>13.5741</v>
      </c>
      <c r="O8" s="61">
        <f>RANK(N8,N$8:N$18,0)</f>
        <v>8</v>
      </c>
      <c r="P8" s="60">
        <f>VLOOKUP($A8,'Return Data'!$B$7:$R$2292,14,0)</f>
        <v>9.4741999999999997</v>
      </c>
      <c r="Q8" s="61">
        <f>RANK(P8,P$8:P$18,0)</f>
        <v>7</v>
      </c>
      <c r="R8" s="60">
        <f>VLOOKUP($A8,'Return Data'!$B$7:$R$2292,16,0)</f>
        <v>5.4010999999999996</v>
      </c>
      <c r="S8" s="62">
        <f>RANK(R8,R$8:R$18,0)</f>
        <v>6</v>
      </c>
    </row>
    <row r="9" spans="1:19" x14ac:dyDescent="0.3">
      <c r="A9" s="77" t="s">
        <v>800</v>
      </c>
      <c r="B9" s="59">
        <f>VLOOKUP($A9,'Return Data'!$B$7:$R$2292,3,0)</f>
        <v>45014</v>
      </c>
      <c r="C9" s="60">
        <f>VLOOKUP($A9,'Return Data'!$B$7:$R$2292,4,0)</f>
        <v>18.000299999999999</v>
      </c>
      <c r="D9" s="60">
        <f>VLOOKUP($A9,'Return Data'!$B$7:$R$2292,9,0)</f>
        <v>88.296400000000006</v>
      </c>
      <c r="E9" s="61">
        <f t="shared" ref="E9:E18" si="0">RANK(D9,D$8:D$18,0)</f>
        <v>3</v>
      </c>
      <c r="F9" s="60">
        <f>VLOOKUP($A9,'Return Data'!$B$7:$R$2292,10,0)</f>
        <v>36.511699999999998</v>
      </c>
      <c r="G9" s="61">
        <f t="shared" ref="G9:G18" si="1">RANK(F9,F$8:F$18,0)</f>
        <v>1</v>
      </c>
      <c r="H9" s="60">
        <f>VLOOKUP($A9,'Return Data'!$B$7:$R$2292,11,0)</f>
        <v>37.176499999999997</v>
      </c>
      <c r="I9" s="61">
        <f t="shared" ref="I9:I18" si="2">RANK(H9,H$8:H$18,0)</f>
        <v>2</v>
      </c>
      <c r="J9" s="60">
        <f>VLOOKUP($A9,'Return Data'!$B$7:$R$2292,12,0)</f>
        <v>21.373999999999999</v>
      </c>
      <c r="K9" s="61">
        <f t="shared" ref="K9:K18" si="3">RANK(J9,J$8:J$18,0)</f>
        <v>2</v>
      </c>
      <c r="L9" s="60">
        <f>VLOOKUP($A9,'Return Data'!$B$7:$R$2292,13,0)</f>
        <v>15.528</v>
      </c>
      <c r="M9" s="61">
        <f t="shared" ref="M9:M18" si="4">RANK(L9,L$8:L$18,0)</f>
        <v>1</v>
      </c>
      <c r="N9" s="60">
        <f>VLOOKUP($A9,'Return Data'!$B$7:$R$2292,17,0)</f>
        <v>14.086399999999999</v>
      </c>
      <c r="O9" s="61">
        <f t="shared" ref="O9:O18" si="5">RANK(N9,N$8:N$18,0)</f>
        <v>2</v>
      </c>
      <c r="P9" s="60">
        <f>VLOOKUP($A9,'Return Data'!$B$7:$R$2292,14,0)</f>
        <v>10.0657</v>
      </c>
      <c r="Q9" s="61">
        <f t="shared" ref="Q9:Q18" si="6">RANK(P9,P$8:P$18,0)</f>
        <v>4</v>
      </c>
      <c r="R9" s="60">
        <f>VLOOKUP($A9,'Return Data'!$B$7:$R$2292,16,0)</f>
        <v>5.2693000000000003</v>
      </c>
      <c r="S9" s="62">
        <f t="shared" ref="S9:S18" si="7">RANK(R9,R$8:R$18,0)</f>
        <v>7</v>
      </c>
    </row>
    <row r="10" spans="1:19" x14ac:dyDescent="0.3">
      <c r="A10" s="77" t="s">
        <v>2015</v>
      </c>
      <c r="B10" s="59">
        <f>VLOOKUP($A10,'Return Data'!$B$7:$R$2292,3,0)</f>
        <v>45014</v>
      </c>
      <c r="C10" s="60">
        <f>VLOOKUP($A10,'Return Data'!$B$7:$R$2292,4,0)</f>
        <v>17.724900000000002</v>
      </c>
      <c r="D10" s="60">
        <f>VLOOKUP($A10,'Return Data'!$B$7:$R$2292,9,0)</f>
        <v>185.25729999999999</v>
      </c>
      <c r="E10" s="61">
        <f t="shared" si="0"/>
        <v>1</v>
      </c>
      <c r="F10" s="60">
        <f>VLOOKUP($A10,'Return Data'!$B$7:$R$2292,10,0)</f>
        <v>36.113700000000001</v>
      </c>
      <c r="G10" s="61">
        <f t="shared" si="1"/>
        <v>2</v>
      </c>
      <c r="H10" s="60">
        <f>VLOOKUP($A10,'Return Data'!$B$7:$R$2292,11,0)</f>
        <v>77.849100000000007</v>
      </c>
      <c r="I10" s="61">
        <f t="shared" si="2"/>
        <v>1</v>
      </c>
      <c r="J10" s="60">
        <f>VLOOKUP($A10,'Return Data'!$B$7:$R$2292,12,0)</f>
        <v>25.251100000000001</v>
      </c>
      <c r="K10" s="61">
        <f t="shared" si="3"/>
        <v>1</v>
      </c>
      <c r="L10" s="60">
        <f>VLOOKUP($A10,'Return Data'!$B$7:$R$2292,13,0)</f>
        <v>-4.5076999999999998</v>
      </c>
      <c r="M10" s="61">
        <f t="shared" si="4"/>
        <v>11</v>
      </c>
      <c r="N10" s="60">
        <f>VLOOKUP($A10,'Return Data'!$B$7:$R$2292,17,0)</f>
        <v>2.2490999999999999</v>
      </c>
      <c r="O10" s="61">
        <f t="shared" si="5"/>
        <v>11</v>
      </c>
      <c r="P10" s="60">
        <f>VLOOKUP($A10,'Return Data'!$B$7:$R$2292,14,0)</f>
        <v>10.573</v>
      </c>
      <c r="Q10" s="61">
        <f t="shared" si="6"/>
        <v>1</v>
      </c>
      <c r="R10" s="60">
        <f>VLOOKUP($A10,'Return Data'!$B$7:$R$2292,16,0)</f>
        <v>3.75</v>
      </c>
      <c r="S10" s="62">
        <f t="shared" si="7"/>
        <v>11</v>
      </c>
    </row>
    <row r="11" spans="1:19" x14ac:dyDescent="0.3">
      <c r="A11" s="77" t="s">
        <v>802</v>
      </c>
      <c r="B11" s="59">
        <f>VLOOKUP($A11,'Return Data'!$B$7:$R$2292,3,0)</f>
        <v>45014</v>
      </c>
      <c r="C11" s="60">
        <f>VLOOKUP($A11,'Return Data'!$B$7:$R$2292,4,0)</f>
        <v>18.383800000000001</v>
      </c>
      <c r="D11" s="60">
        <f>VLOOKUP($A11,'Return Data'!$B$7:$R$2292,9,0)</f>
        <v>85.218999999999994</v>
      </c>
      <c r="E11" s="61">
        <f t="shared" si="0"/>
        <v>7</v>
      </c>
      <c r="F11" s="60">
        <f>VLOOKUP($A11,'Return Data'!$B$7:$R$2292,10,0)</f>
        <v>31.808199999999999</v>
      </c>
      <c r="G11" s="61">
        <f t="shared" si="1"/>
        <v>10</v>
      </c>
      <c r="H11" s="60">
        <f>VLOOKUP($A11,'Return Data'!$B$7:$R$2292,11,0)</f>
        <v>36.08</v>
      </c>
      <c r="I11" s="61">
        <f t="shared" si="2"/>
        <v>9</v>
      </c>
      <c r="J11" s="60">
        <f>VLOOKUP($A11,'Return Data'!$B$7:$R$2292,12,0)</f>
        <v>20.2332</v>
      </c>
      <c r="K11" s="61">
        <f t="shared" si="3"/>
        <v>8</v>
      </c>
      <c r="L11" s="60">
        <f>VLOOKUP($A11,'Return Data'!$B$7:$R$2292,13,0)</f>
        <v>14.127000000000001</v>
      </c>
      <c r="M11" s="61">
        <f t="shared" si="4"/>
        <v>8</v>
      </c>
      <c r="N11" s="60">
        <f>VLOOKUP($A11,'Return Data'!$B$7:$R$2292,17,0)</f>
        <v>13.6912</v>
      </c>
      <c r="O11" s="61">
        <f t="shared" si="5"/>
        <v>5</v>
      </c>
      <c r="P11" s="60">
        <f>VLOOKUP($A11,'Return Data'!$B$7:$R$2292,14,0)</f>
        <v>8.8023000000000007</v>
      </c>
      <c r="Q11" s="61">
        <f t="shared" si="6"/>
        <v>11</v>
      </c>
      <c r="R11" s="60">
        <f>VLOOKUP($A11,'Return Data'!$B$7:$R$2292,16,0)</f>
        <v>5.4794999999999998</v>
      </c>
      <c r="S11" s="62">
        <f t="shared" si="7"/>
        <v>5</v>
      </c>
    </row>
    <row r="12" spans="1:19" x14ac:dyDescent="0.3">
      <c r="A12" s="77" t="s">
        <v>804</v>
      </c>
      <c r="B12" s="59">
        <f>VLOOKUP($A12,'Return Data'!$B$7:$R$2292,3,0)</f>
        <v>45014</v>
      </c>
      <c r="C12" s="60">
        <f>VLOOKUP($A12,'Return Data'!$B$7:$R$2292,4,0)</f>
        <v>19.0244</v>
      </c>
      <c r="D12" s="60">
        <f>VLOOKUP($A12,'Return Data'!$B$7:$R$2292,9,0)</f>
        <v>88.695499999999996</v>
      </c>
      <c r="E12" s="61">
        <f t="shared" si="0"/>
        <v>2</v>
      </c>
      <c r="F12" s="60">
        <f>VLOOKUP($A12,'Return Data'!$B$7:$R$2292,10,0)</f>
        <v>33.011699999999998</v>
      </c>
      <c r="G12" s="61">
        <f t="shared" si="1"/>
        <v>9</v>
      </c>
      <c r="H12" s="60">
        <f>VLOOKUP($A12,'Return Data'!$B$7:$R$2292,11,0)</f>
        <v>36.232999999999997</v>
      </c>
      <c r="I12" s="61">
        <f t="shared" si="2"/>
        <v>7</v>
      </c>
      <c r="J12" s="60">
        <f>VLOOKUP($A12,'Return Data'!$B$7:$R$2292,12,0)</f>
        <v>20.649799999999999</v>
      </c>
      <c r="K12" s="61">
        <f t="shared" si="3"/>
        <v>4</v>
      </c>
      <c r="L12" s="60">
        <f>VLOOKUP($A12,'Return Data'!$B$7:$R$2292,13,0)</f>
        <v>14.5703</v>
      </c>
      <c r="M12" s="61">
        <f t="shared" si="4"/>
        <v>4</v>
      </c>
      <c r="N12" s="60">
        <f>VLOOKUP($A12,'Return Data'!$B$7:$R$2292,17,0)</f>
        <v>13.6472</v>
      </c>
      <c r="O12" s="61">
        <f t="shared" si="5"/>
        <v>6</v>
      </c>
      <c r="P12" s="60">
        <f>VLOOKUP($A12,'Return Data'!$B$7:$R$2292,14,0)</f>
        <v>10.150700000000001</v>
      </c>
      <c r="Q12" s="61">
        <f t="shared" si="6"/>
        <v>3</v>
      </c>
      <c r="R12" s="60">
        <f>VLOOKUP($A12,'Return Data'!$B$7:$R$2292,16,0)</f>
        <v>5.7667000000000002</v>
      </c>
      <c r="S12" s="62">
        <f t="shared" si="7"/>
        <v>4</v>
      </c>
    </row>
    <row r="13" spans="1:19" x14ac:dyDescent="0.3">
      <c r="A13" s="77" t="s">
        <v>806</v>
      </c>
      <c r="B13" s="59">
        <f>VLOOKUP($A13,'Return Data'!$B$7:$R$2292,3,0)</f>
        <v>45014</v>
      </c>
      <c r="C13" s="60">
        <f>VLOOKUP($A13,'Return Data'!$B$7:$R$2292,4,0)</f>
        <v>15.9345</v>
      </c>
      <c r="D13" s="60">
        <f>VLOOKUP($A13,'Return Data'!$B$7:$R$2292,9,0)</f>
        <v>79.580799999999996</v>
      </c>
      <c r="E13" s="61">
        <f t="shared" si="0"/>
        <v>10</v>
      </c>
      <c r="F13" s="60">
        <f>VLOOKUP($A13,'Return Data'!$B$7:$R$2292,10,0)</f>
        <v>34.807299999999998</v>
      </c>
      <c r="G13" s="61">
        <f t="shared" si="1"/>
        <v>7</v>
      </c>
      <c r="H13" s="60">
        <f>VLOOKUP($A13,'Return Data'!$B$7:$R$2292,11,0)</f>
        <v>32.325499999999998</v>
      </c>
      <c r="I13" s="61">
        <f t="shared" si="2"/>
        <v>11</v>
      </c>
      <c r="J13" s="60">
        <f>VLOOKUP($A13,'Return Data'!$B$7:$R$2292,12,0)</f>
        <v>19.351199999999999</v>
      </c>
      <c r="K13" s="61">
        <f t="shared" si="3"/>
        <v>11</v>
      </c>
      <c r="L13" s="60">
        <f>VLOOKUP($A13,'Return Data'!$B$7:$R$2292,13,0)</f>
        <v>13.6271</v>
      </c>
      <c r="M13" s="61">
        <f t="shared" si="4"/>
        <v>10</v>
      </c>
      <c r="N13" s="60">
        <f>VLOOKUP($A13,'Return Data'!$B$7:$R$2292,17,0)</f>
        <v>13.543799999999999</v>
      </c>
      <c r="O13" s="61">
        <f t="shared" si="5"/>
        <v>9</v>
      </c>
      <c r="P13" s="60">
        <f>VLOOKUP($A13,'Return Data'!$B$7:$R$2292,14,0)</f>
        <v>9.0950000000000006</v>
      </c>
      <c r="Q13" s="61">
        <f t="shared" si="6"/>
        <v>9</v>
      </c>
      <c r="R13" s="60">
        <f>VLOOKUP($A13,'Return Data'!$B$7:$R$2292,16,0)</f>
        <v>4.4814999999999996</v>
      </c>
      <c r="S13" s="62">
        <f t="shared" si="7"/>
        <v>10</v>
      </c>
    </row>
    <row r="14" spans="1:19" x14ac:dyDescent="0.3">
      <c r="A14" s="77" t="s">
        <v>808</v>
      </c>
      <c r="B14" s="59">
        <f>VLOOKUP($A14,'Return Data'!$B$7:$R$2292,3,0)</f>
        <v>45014</v>
      </c>
      <c r="C14" s="60">
        <f>VLOOKUP($A14,'Return Data'!$B$7:$R$2292,4,0)</f>
        <v>17.4453</v>
      </c>
      <c r="D14" s="60">
        <f>VLOOKUP($A14,'Return Data'!$B$7:$R$2292,9,0)</f>
        <v>82.273899999999998</v>
      </c>
      <c r="E14" s="61">
        <f t="shared" si="0"/>
        <v>8</v>
      </c>
      <c r="F14" s="60">
        <f>VLOOKUP($A14,'Return Data'!$B$7:$R$2292,10,0)</f>
        <v>35.504100000000001</v>
      </c>
      <c r="G14" s="61">
        <f t="shared" si="1"/>
        <v>4</v>
      </c>
      <c r="H14" s="60">
        <f>VLOOKUP($A14,'Return Data'!$B$7:$R$2292,11,0)</f>
        <v>36.527999999999999</v>
      </c>
      <c r="I14" s="61">
        <f t="shared" si="2"/>
        <v>4</v>
      </c>
      <c r="J14" s="60">
        <f>VLOOKUP($A14,'Return Data'!$B$7:$R$2292,12,0)</f>
        <v>20.226700000000001</v>
      </c>
      <c r="K14" s="61">
        <f t="shared" si="3"/>
        <v>9</v>
      </c>
      <c r="L14" s="60">
        <f>VLOOKUP($A14,'Return Data'!$B$7:$R$2292,13,0)</f>
        <v>14.468999999999999</v>
      </c>
      <c r="M14" s="61">
        <f t="shared" si="4"/>
        <v>6</v>
      </c>
      <c r="N14" s="60">
        <f>VLOOKUP($A14,'Return Data'!$B$7:$R$2292,17,0)</f>
        <v>13.607699999999999</v>
      </c>
      <c r="O14" s="61">
        <f t="shared" si="5"/>
        <v>7</v>
      </c>
      <c r="P14" s="60">
        <f>VLOOKUP($A14,'Return Data'!$B$7:$R$2292,14,0)</f>
        <v>10.2469</v>
      </c>
      <c r="Q14" s="61">
        <f t="shared" si="6"/>
        <v>2</v>
      </c>
      <c r="R14" s="60">
        <f>VLOOKUP($A14,'Return Data'!$B$7:$R$2292,16,0)</f>
        <v>5.0385</v>
      </c>
      <c r="S14" s="62">
        <f t="shared" si="7"/>
        <v>9</v>
      </c>
    </row>
    <row r="15" spans="1:19" x14ac:dyDescent="0.3">
      <c r="A15" s="77" t="s">
        <v>810</v>
      </c>
      <c r="B15" s="59">
        <f>VLOOKUP($A15,'Return Data'!$B$7:$R$2292,3,0)</f>
        <v>45014</v>
      </c>
      <c r="C15" s="60">
        <f>VLOOKUP($A15,'Return Data'!$B$7:$R$2292,4,0)</f>
        <v>23.694800000000001</v>
      </c>
      <c r="D15" s="60">
        <f>VLOOKUP($A15,'Return Data'!$B$7:$R$2292,9,0)</f>
        <v>80.602800000000002</v>
      </c>
      <c r="E15" s="61">
        <f t="shared" si="0"/>
        <v>9</v>
      </c>
      <c r="F15" s="60">
        <f>VLOOKUP($A15,'Return Data'!$B$7:$R$2292,10,0)</f>
        <v>31.540500000000002</v>
      </c>
      <c r="G15" s="61">
        <f t="shared" si="1"/>
        <v>11</v>
      </c>
      <c r="H15" s="60">
        <f>VLOOKUP($A15,'Return Data'!$B$7:$R$2292,11,0)</f>
        <v>35.972200000000001</v>
      </c>
      <c r="I15" s="61">
        <f t="shared" si="2"/>
        <v>10</v>
      </c>
      <c r="J15" s="60">
        <f>VLOOKUP($A15,'Return Data'!$B$7:$R$2292,12,0)</f>
        <v>20.257999999999999</v>
      </c>
      <c r="K15" s="61">
        <f t="shared" si="3"/>
        <v>7</v>
      </c>
      <c r="L15" s="60">
        <f>VLOOKUP($A15,'Return Data'!$B$7:$R$2292,13,0)</f>
        <v>13.834099999999999</v>
      </c>
      <c r="M15" s="61">
        <f t="shared" si="4"/>
        <v>9</v>
      </c>
      <c r="N15" s="60">
        <f>VLOOKUP($A15,'Return Data'!$B$7:$R$2292,17,0)</f>
        <v>13.3635</v>
      </c>
      <c r="O15" s="61">
        <f t="shared" si="5"/>
        <v>10</v>
      </c>
      <c r="P15" s="60">
        <f>VLOOKUP($A15,'Return Data'!$B$7:$R$2292,14,0)</f>
        <v>9.5536999999999992</v>
      </c>
      <c r="Q15" s="61">
        <f t="shared" si="6"/>
        <v>5</v>
      </c>
      <c r="R15" s="60">
        <f>VLOOKUP($A15,'Return Data'!$B$7:$R$2292,16,0)</f>
        <v>7.4413</v>
      </c>
      <c r="S15" s="62">
        <f t="shared" si="7"/>
        <v>1</v>
      </c>
    </row>
    <row r="16" spans="1:19" x14ac:dyDescent="0.3">
      <c r="A16" s="77" t="s">
        <v>812</v>
      </c>
      <c r="B16" s="59">
        <f>VLOOKUP($A16,'Return Data'!$B$7:$R$2292,3,0)</f>
        <v>45014</v>
      </c>
      <c r="C16" s="60">
        <f>VLOOKUP($A16,'Return Data'!$B$7:$R$2292,4,0)</f>
        <v>23.592700000000001</v>
      </c>
      <c r="D16" s="60">
        <f>VLOOKUP($A16,'Return Data'!$B$7:$R$2292,9,0)</f>
        <v>86.727699999999999</v>
      </c>
      <c r="E16" s="61">
        <f t="shared" si="0"/>
        <v>5</v>
      </c>
      <c r="F16" s="60">
        <f>VLOOKUP($A16,'Return Data'!$B$7:$R$2292,10,0)</f>
        <v>35.1111</v>
      </c>
      <c r="G16" s="61">
        <f t="shared" si="1"/>
        <v>6</v>
      </c>
      <c r="H16" s="60">
        <f>VLOOKUP($A16,'Return Data'!$B$7:$R$2292,11,0)</f>
        <v>36.208100000000002</v>
      </c>
      <c r="I16" s="61">
        <f t="shared" si="2"/>
        <v>8</v>
      </c>
      <c r="J16" s="60">
        <f>VLOOKUP($A16,'Return Data'!$B$7:$R$2292,12,0)</f>
        <v>20.762599999999999</v>
      </c>
      <c r="K16" s="61">
        <f t="shared" si="3"/>
        <v>3</v>
      </c>
      <c r="L16" s="60">
        <f>VLOOKUP($A16,'Return Data'!$B$7:$R$2292,13,0)</f>
        <v>14.327299999999999</v>
      </c>
      <c r="M16" s="61">
        <f t="shared" si="4"/>
        <v>7</v>
      </c>
      <c r="N16" s="60">
        <f>VLOOKUP($A16,'Return Data'!$B$7:$R$2292,17,0)</f>
        <v>13.793900000000001</v>
      </c>
      <c r="O16" s="61">
        <f t="shared" si="5"/>
        <v>4</v>
      </c>
      <c r="P16" s="60">
        <f>VLOOKUP($A16,'Return Data'!$B$7:$R$2292,14,0)</f>
        <v>9.4816000000000003</v>
      </c>
      <c r="Q16" s="61">
        <f t="shared" si="6"/>
        <v>6</v>
      </c>
      <c r="R16" s="60">
        <f>VLOOKUP($A16,'Return Data'!$B$7:$R$2292,16,0)</f>
        <v>7.3714000000000004</v>
      </c>
      <c r="S16" s="62">
        <f t="shared" si="7"/>
        <v>3</v>
      </c>
    </row>
    <row r="17" spans="1:19" x14ac:dyDescent="0.3">
      <c r="A17" s="77" t="s">
        <v>814</v>
      </c>
      <c r="B17" s="59">
        <f>VLOOKUP($A17,'Return Data'!$B$7:$R$2292,3,0)</f>
        <v>45014</v>
      </c>
      <c r="C17" s="60">
        <f>VLOOKUP($A17,'Return Data'!$B$7:$R$2292,4,0)</f>
        <v>23.377500000000001</v>
      </c>
      <c r="D17" s="60">
        <f>VLOOKUP($A17,'Return Data'!$B$7:$R$2292,9,0)</f>
        <v>87.107500000000002</v>
      </c>
      <c r="E17" s="61">
        <f t="shared" si="0"/>
        <v>4</v>
      </c>
      <c r="F17" s="60">
        <f>VLOOKUP($A17,'Return Data'!$B$7:$R$2292,10,0)</f>
        <v>35.202199999999998</v>
      </c>
      <c r="G17" s="61">
        <f t="shared" si="1"/>
        <v>5</v>
      </c>
      <c r="H17" s="60">
        <f>VLOOKUP($A17,'Return Data'!$B$7:$R$2292,11,0)</f>
        <v>36.5032</v>
      </c>
      <c r="I17" s="61">
        <f t="shared" si="2"/>
        <v>5</v>
      </c>
      <c r="J17" s="60">
        <f>VLOOKUP($A17,'Return Data'!$B$7:$R$2292,12,0)</f>
        <v>20.585899999999999</v>
      </c>
      <c r="K17" s="61">
        <f t="shared" si="3"/>
        <v>5</v>
      </c>
      <c r="L17" s="60">
        <f>VLOOKUP($A17,'Return Data'!$B$7:$R$2292,13,0)</f>
        <v>14.6625</v>
      </c>
      <c r="M17" s="61">
        <f t="shared" si="4"/>
        <v>3</v>
      </c>
      <c r="N17" s="60">
        <f>VLOOKUP($A17,'Return Data'!$B$7:$R$2292,17,0)</f>
        <v>14.141400000000001</v>
      </c>
      <c r="O17" s="61">
        <f t="shared" si="5"/>
        <v>1</v>
      </c>
      <c r="P17" s="60">
        <f>VLOOKUP($A17,'Return Data'!$B$7:$R$2292,14,0)</f>
        <v>9.4236000000000004</v>
      </c>
      <c r="Q17" s="61">
        <f t="shared" si="6"/>
        <v>8</v>
      </c>
      <c r="R17" s="60">
        <f>VLOOKUP($A17,'Return Data'!$B$7:$R$2292,16,0)</f>
        <v>7.4172000000000002</v>
      </c>
      <c r="S17" s="62">
        <f t="shared" si="7"/>
        <v>2</v>
      </c>
    </row>
    <row r="18" spans="1:19" x14ac:dyDescent="0.3">
      <c r="A18" s="77" t="s">
        <v>815</v>
      </c>
      <c r="B18" s="59">
        <f>VLOOKUP($A18,'Return Data'!$B$7:$R$2292,3,0)</f>
        <v>45014</v>
      </c>
      <c r="C18" s="60">
        <f>VLOOKUP($A18,'Return Data'!$B$7:$R$2292,4,0)</f>
        <v>17.9556</v>
      </c>
      <c r="D18" s="60">
        <f>VLOOKUP($A18,'Return Data'!$B$7:$R$2292,9,0)</f>
        <v>85.391099999999994</v>
      </c>
      <c r="E18" s="61">
        <f t="shared" si="0"/>
        <v>6</v>
      </c>
      <c r="F18" s="60">
        <f>VLOOKUP($A18,'Return Data'!$B$7:$R$2292,10,0)</f>
        <v>35.78</v>
      </c>
      <c r="G18" s="61">
        <f t="shared" si="1"/>
        <v>3</v>
      </c>
      <c r="H18" s="60">
        <f>VLOOKUP($A18,'Return Data'!$B$7:$R$2292,11,0)</f>
        <v>36.465899999999998</v>
      </c>
      <c r="I18" s="61">
        <f t="shared" si="2"/>
        <v>6</v>
      </c>
      <c r="J18" s="60">
        <f>VLOOKUP($A18,'Return Data'!$B$7:$R$2292,12,0)</f>
        <v>20.445599999999999</v>
      </c>
      <c r="K18" s="61">
        <f t="shared" si="3"/>
        <v>6</v>
      </c>
      <c r="L18" s="60">
        <f>VLOOKUP($A18,'Return Data'!$B$7:$R$2292,13,0)</f>
        <v>14.913600000000001</v>
      </c>
      <c r="M18" s="61">
        <f t="shared" si="4"/>
        <v>2</v>
      </c>
      <c r="N18" s="60">
        <f>VLOOKUP($A18,'Return Data'!$B$7:$R$2292,17,0)</f>
        <v>13.873900000000001</v>
      </c>
      <c r="O18" s="61">
        <f t="shared" si="5"/>
        <v>3</v>
      </c>
      <c r="P18" s="60">
        <f>VLOOKUP($A18,'Return Data'!$B$7:$R$2292,14,0)</f>
        <v>8.9022000000000006</v>
      </c>
      <c r="Q18" s="61">
        <f t="shared" si="6"/>
        <v>10</v>
      </c>
      <c r="R18" s="60">
        <f>VLOOKUP($A18,'Return Data'!$B$7:$R$2292,16,0)</f>
        <v>5.1980000000000004</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93.18568181818182</v>
      </c>
      <c r="E20" s="83"/>
      <c r="F20" s="84">
        <f>AVERAGE(F8:F18)</f>
        <v>34.434318181818185</v>
      </c>
      <c r="G20" s="83"/>
      <c r="H20" s="84">
        <f>AVERAGE(H8:H18)</f>
        <v>39.807663636363628</v>
      </c>
      <c r="I20" s="83"/>
      <c r="J20" s="84">
        <f>AVERAGE(J8:J18)</f>
        <v>20.787909090909089</v>
      </c>
      <c r="K20" s="83"/>
      <c r="L20" s="84">
        <f>AVERAGE(L8:L18)</f>
        <v>12.731863636363634</v>
      </c>
      <c r="M20" s="83"/>
      <c r="N20" s="84">
        <f>AVERAGE(N8:N18)</f>
        <v>12.688381818181817</v>
      </c>
      <c r="O20" s="83"/>
      <c r="P20" s="84">
        <f>AVERAGE(P8:P18)</f>
        <v>9.6153545454545455</v>
      </c>
      <c r="Q20" s="83"/>
      <c r="R20" s="84">
        <f>AVERAGE(R8:R18)</f>
        <v>5.6922272727272736</v>
      </c>
      <c r="S20" s="85"/>
    </row>
    <row r="21" spans="1:19" x14ac:dyDescent="0.3">
      <c r="A21" s="82" t="s">
        <v>28</v>
      </c>
      <c r="B21" s="83"/>
      <c r="C21" s="83"/>
      <c r="D21" s="84">
        <f>MIN(D8:D18)</f>
        <v>75.890500000000003</v>
      </c>
      <c r="E21" s="83"/>
      <c r="F21" s="84">
        <f>MIN(F8:F18)</f>
        <v>31.540500000000002</v>
      </c>
      <c r="G21" s="83"/>
      <c r="H21" s="84">
        <f>MIN(H8:H18)</f>
        <v>32.325499999999998</v>
      </c>
      <c r="I21" s="83"/>
      <c r="J21" s="84">
        <f>MIN(J8:J18)</f>
        <v>19.351199999999999</v>
      </c>
      <c r="K21" s="83"/>
      <c r="L21" s="84">
        <f>MIN(L8:L18)</f>
        <v>-4.5076999999999998</v>
      </c>
      <c r="M21" s="83"/>
      <c r="N21" s="84">
        <f>MIN(N8:N18)</f>
        <v>2.2490999999999999</v>
      </c>
      <c r="O21" s="83"/>
      <c r="P21" s="84">
        <f>MIN(P8:P18)</f>
        <v>8.8023000000000007</v>
      </c>
      <c r="Q21" s="83"/>
      <c r="R21" s="84">
        <f>MIN(R8:R18)</f>
        <v>3.75</v>
      </c>
      <c r="S21" s="85"/>
    </row>
    <row r="22" spans="1:19" ht="15" thickBot="1" x14ac:dyDescent="0.35">
      <c r="A22" s="86" t="s">
        <v>29</v>
      </c>
      <c r="B22" s="87"/>
      <c r="C22" s="87"/>
      <c r="D22" s="88">
        <f>MAX(D8:D18)</f>
        <v>185.25729999999999</v>
      </c>
      <c r="E22" s="87"/>
      <c r="F22" s="88">
        <f>MAX(F8:F18)</f>
        <v>36.511699999999998</v>
      </c>
      <c r="G22" s="87"/>
      <c r="H22" s="88">
        <f>MAX(H8:H18)</f>
        <v>77.849100000000007</v>
      </c>
      <c r="I22" s="87"/>
      <c r="J22" s="88">
        <f>MAX(J8:J18)</f>
        <v>25.251100000000001</v>
      </c>
      <c r="K22" s="87"/>
      <c r="L22" s="88">
        <f>MAX(L8:L18)</f>
        <v>15.528</v>
      </c>
      <c r="M22" s="87"/>
      <c r="N22" s="88">
        <f>MAX(N8:N18)</f>
        <v>14.141400000000001</v>
      </c>
      <c r="O22" s="87"/>
      <c r="P22" s="88">
        <f>MAX(P8:P18)</f>
        <v>10.573</v>
      </c>
      <c r="Q22" s="87"/>
      <c r="R22" s="88">
        <f>MAX(R8:R18)</f>
        <v>7.4413</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45014</v>
      </c>
      <c r="C8" s="60">
        <f>VLOOKUP($A8,'Return Data'!$B$7:$R$2292,4,0)</f>
        <v>18.716899999999999</v>
      </c>
      <c r="D8" s="60">
        <f>VLOOKUP($A8,'Return Data'!$B$7:$R$2292,9,0)</f>
        <v>8.5303000000000004</v>
      </c>
      <c r="E8" s="61">
        <f t="shared" ref="E8:E25" si="0">RANK(D8,D$8:D$25,0)</f>
        <v>13</v>
      </c>
      <c r="F8" s="60">
        <f>VLOOKUP($A8,'Return Data'!$B$7:$R$2292,10,0)</f>
        <v>7.0968999999999998</v>
      </c>
      <c r="G8" s="61">
        <f t="shared" ref="G8:G25" si="1">RANK(F8,F$8:F$25,0)</f>
        <v>6</v>
      </c>
      <c r="H8" s="60">
        <f>VLOOKUP($A8,'Return Data'!$B$7:$R$2292,11,0)</f>
        <v>7.5016999999999996</v>
      </c>
      <c r="I8" s="61">
        <f t="shared" ref="I8:I25" si="2">RANK(H8,H$8:H$25,0)</f>
        <v>5</v>
      </c>
      <c r="J8" s="60">
        <f>VLOOKUP($A8,'Return Data'!$B$7:$R$2292,12,0)</f>
        <v>10.834099999999999</v>
      </c>
      <c r="K8" s="61">
        <f t="shared" ref="K8:K25" si="3">RANK(J8,J$8:J$25,0)</f>
        <v>2</v>
      </c>
      <c r="L8" s="60">
        <f>VLOOKUP($A8,'Return Data'!$B$7:$R$2292,13,0)</f>
        <v>8.3794000000000004</v>
      </c>
      <c r="M8" s="61">
        <f t="shared" ref="M8:M25" si="4">RANK(L8,L$8:L$25,0)</f>
        <v>3</v>
      </c>
      <c r="N8" s="60">
        <f>VLOOKUP($A8,'Return Data'!$B$7:$R$2292,17,0)</f>
        <v>7.5831999999999997</v>
      </c>
      <c r="O8" s="61">
        <f t="shared" ref="O8:O23" si="5">RANK(N8,N$8:N$25,0)</f>
        <v>6</v>
      </c>
      <c r="P8" s="60">
        <f>VLOOKUP($A8,'Return Data'!$B$7:$R$2292,14,0)</f>
        <v>8.4428000000000001</v>
      </c>
      <c r="Q8" s="61">
        <f>RANK(P8,P$8:P$25,0)</f>
        <v>5</v>
      </c>
      <c r="R8" s="60">
        <f>VLOOKUP($A8,'Return Data'!$B$7:$R$2292,16,0)</f>
        <v>8.1902000000000008</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45014</v>
      </c>
      <c r="C10" s="60">
        <f>VLOOKUP($A10,'Return Data'!$B$7:$R$2292,4,0)</f>
        <v>19.7805</v>
      </c>
      <c r="D10" s="60">
        <f>VLOOKUP($A10,'Return Data'!$B$7:$R$2292,9,0)</f>
        <v>10.270200000000001</v>
      </c>
      <c r="E10" s="61">
        <f t="shared" si="0"/>
        <v>5</v>
      </c>
      <c r="F10" s="60">
        <f>VLOOKUP($A10,'Return Data'!$B$7:$R$2292,10,0)</f>
        <v>7.6881000000000004</v>
      </c>
      <c r="G10" s="61">
        <f t="shared" si="1"/>
        <v>4</v>
      </c>
      <c r="H10" s="60">
        <f>VLOOKUP($A10,'Return Data'!$B$7:$R$2292,11,0)</f>
        <v>7.6307</v>
      </c>
      <c r="I10" s="61">
        <f t="shared" si="2"/>
        <v>4</v>
      </c>
      <c r="J10" s="60">
        <f>VLOOKUP($A10,'Return Data'!$B$7:$R$2292,12,0)</f>
        <v>7.4241999999999999</v>
      </c>
      <c r="K10" s="61">
        <f t="shared" si="3"/>
        <v>4</v>
      </c>
      <c r="L10" s="60">
        <f>VLOOKUP($A10,'Return Data'!$B$7:$R$2292,13,0)</f>
        <v>5.4993999999999996</v>
      </c>
      <c r="M10" s="61">
        <f t="shared" si="4"/>
        <v>7</v>
      </c>
      <c r="N10" s="60">
        <f>VLOOKUP($A10,'Return Data'!$B$7:$R$2292,17,0)</f>
        <v>6.1247999999999996</v>
      </c>
      <c r="O10" s="61">
        <f t="shared" si="5"/>
        <v>11</v>
      </c>
      <c r="P10" s="60">
        <f>VLOOKUP($A10,'Return Data'!$B$7:$R$2292,14,0)</f>
        <v>6.9433999999999996</v>
      </c>
      <c r="Q10" s="61">
        <f t="shared" ref="Q10:Q23" si="7">RANK(P10,P$8:P$25,0)</f>
        <v>10</v>
      </c>
      <c r="R10" s="60">
        <f>VLOOKUP($A10,'Return Data'!$B$7:$R$2292,16,0)</f>
        <v>8.1465999999999994</v>
      </c>
      <c r="S10" s="62">
        <f t="shared" si="6"/>
        <v>6</v>
      </c>
    </row>
    <row r="11" spans="1:19" x14ac:dyDescent="0.3">
      <c r="A11" s="77" t="s">
        <v>2026</v>
      </c>
      <c r="B11" s="59">
        <f>VLOOKUP($A11,'Return Data'!$B$7:$R$2292,3,0)</f>
        <v>45014</v>
      </c>
      <c r="C11" s="60">
        <f>VLOOKUP($A11,'Return Data'!$B$7:$R$2292,4,0)</f>
        <v>14.9718</v>
      </c>
      <c r="D11" s="60">
        <f>VLOOKUP($A11,'Return Data'!$B$7:$R$2292,9,0)</f>
        <v>10.973000000000001</v>
      </c>
      <c r="E11" s="61">
        <f t="shared" si="0"/>
        <v>4</v>
      </c>
      <c r="F11" s="60">
        <f>VLOOKUP($A11,'Return Data'!$B$7:$R$2292,10,0)</f>
        <v>6.8113999999999999</v>
      </c>
      <c r="G11" s="61">
        <f t="shared" si="1"/>
        <v>8</v>
      </c>
      <c r="H11" s="60">
        <f>VLOOKUP($A11,'Return Data'!$B$7:$R$2292,11,0)</f>
        <v>6.9859999999999998</v>
      </c>
      <c r="I11" s="61">
        <f t="shared" si="2"/>
        <v>12</v>
      </c>
      <c r="J11" s="60">
        <f>VLOOKUP($A11,'Return Data'!$B$7:$R$2292,12,0)</f>
        <v>6.8708999999999998</v>
      </c>
      <c r="K11" s="61">
        <f t="shared" si="3"/>
        <v>11</v>
      </c>
      <c r="L11" s="60">
        <f>VLOOKUP($A11,'Return Data'!$B$7:$R$2292,13,0)</f>
        <v>4.8334999999999999</v>
      </c>
      <c r="M11" s="61">
        <f t="shared" si="4"/>
        <v>12</v>
      </c>
      <c r="N11" s="60">
        <f>VLOOKUP($A11,'Return Data'!$B$7:$R$2292,17,0)</f>
        <v>5.1371000000000002</v>
      </c>
      <c r="O11" s="61">
        <f t="shared" si="5"/>
        <v>15</v>
      </c>
      <c r="P11" s="60">
        <f>VLOOKUP($A11,'Return Data'!$B$7:$R$2292,14,0)</f>
        <v>5.5759999999999996</v>
      </c>
      <c r="Q11" s="61">
        <f t="shared" si="7"/>
        <v>14</v>
      </c>
      <c r="R11" s="60">
        <f>VLOOKUP($A11,'Return Data'!$B$7:$R$2292,16,0)</f>
        <v>6.8701999999999996</v>
      </c>
      <c r="S11" s="62">
        <f t="shared" si="6"/>
        <v>12</v>
      </c>
    </row>
    <row r="12" spans="1:19" x14ac:dyDescent="0.3">
      <c r="A12" s="77" t="s">
        <v>1888</v>
      </c>
      <c r="B12" s="59">
        <f>VLOOKUP($A12,'Return Data'!$B$7:$R$2292,3,0)</f>
        <v>45014</v>
      </c>
      <c r="C12" s="60">
        <f>VLOOKUP($A12,'Return Data'!$B$7:$R$2292,4,0)</f>
        <v>10.8392</v>
      </c>
      <c r="D12" s="60">
        <f>VLOOKUP($A12,'Return Data'!$B$7:$R$2292,9,0)</f>
        <v>5.9147999999999996</v>
      </c>
      <c r="E12" s="61">
        <f t="shared" si="0"/>
        <v>16</v>
      </c>
      <c r="F12" s="60">
        <f>VLOOKUP($A12,'Return Data'!$B$7:$R$2292,10,0)</f>
        <v>4.8693999999999997</v>
      </c>
      <c r="G12" s="61">
        <f t="shared" si="1"/>
        <v>16</v>
      </c>
      <c r="H12" s="60">
        <f>VLOOKUP($A12,'Return Data'!$B$7:$R$2292,11,0)</f>
        <v>5.2493999999999996</v>
      </c>
      <c r="I12" s="61">
        <f t="shared" si="2"/>
        <v>16</v>
      </c>
      <c r="J12" s="60">
        <f>VLOOKUP($A12,'Return Data'!$B$7:$R$2292,12,0)</f>
        <v>5.0804</v>
      </c>
      <c r="K12" s="61">
        <f t="shared" si="3"/>
        <v>16</v>
      </c>
      <c r="L12" s="60">
        <f>VLOOKUP($A12,'Return Data'!$B$7:$R$2292,13,0)</f>
        <v>131.04900000000001</v>
      </c>
      <c r="M12" s="61">
        <f t="shared" si="4"/>
        <v>1</v>
      </c>
      <c r="N12" s="60">
        <f>VLOOKUP($A12,'Return Data'!$B$7:$R$2292,17,0)</f>
        <v>63.151899999999998</v>
      </c>
      <c r="O12" s="61">
        <f t="shared" si="5"/>
        <v>1</v>
      </c>
      <c r="P12" s="60">
        <f>VLOOKUP($A12,'Return Data'!$B$7:$R$2292,14,0)</f>
        <v>12.346399999999999</v>
      </c>
      <c r="Q12" s="61">
        <f t="shared" si="7"/>
        <v>1</v>
      </c>
      <c r="R12" s="60">
        <f>VLOOKUP($A12,'Return Data'!$B$7:$R$2292,16,0)</f>
        <v>1.0014000000000001</v>
      </c>
      <c r="S12" s="62">
        <f t="shared" si="6"/>
        <v>16</v>
      </c>
    </row>
    <row r="13" spans="1:19" x14ac:dyDescent="0.3">
      <c r="A13" s="77" t="s">
        <v>1860</v>
      </c>
      <c r="B13" s="59">
        <f>VLOOKUP($A13,'Return Data'!$B$7:$R$2292,3,0)</f>
        <v>45014</v>
      </c>
      <c r="C13" s="60">
        <f>VLOOKUP($A13,'Return Data'!$B$7:$R$2292,4,0)</f>
        <v>20.0777</v>
      </c>
      <c r="D13" s="60">
        <f>VLOOKUP($A13,'Return Data'!$B$7:$R$2292,9,0)</f>
        <v>7.6692</v>
      </c>
      <c r="E13" s="61">
        <f t="shared" si="0"/>
        <v>15</v>
      </c>
      <c r="F13" s="60">
        <f>VLOOKUP($A13,'Return Data'!$B$7:$R$2292,10,0)</f>
        <v>7.3856999999999999</v>
      </c>
      <c r="G13" s="61">
        <f t="shared" si="1"/>
        <v>5</v>
      </c>
      <c r="H13" s="60">
        <f>VLOOKUP($A13,'Return Data'!$B$7:$R$2292,11,0)</f>
        <v>7.2188999999999997</v>
      </c>
      <c r="I13" s="61">
        <f t="shared" si="2"/>
        <v>8</v>
      </c>
      <c r="J13" s="60">
        <f>VLOOKUP($A13,'Return Data'!$B$7:$R$2292,12,0)</f>
        <v>7.7294999999999998</v>
      </c>
      <c r="K13" s="61">
        <f t="shared" si="3"/>
        <v>3</v>
      </c>
      <c r="L13" s="60">
        <f>VLOOKUP($A13,'Return Data'!$B$7:$R$2292,13,0)</f>
        <v>5.6959999999999997</v>
      </c>
      <c r="M13" s="61">
        <f t="shared" si="4"/>
        <v>6</v>
      </c>
      <c r="N13" s="60">
        <f>VLOOKUP($A13,'Return Data'!$B$7:$R$2292,17,0)</f>
        <v>10.322699999999999</v>
      </c>
      <c r="O13" s="61">
        <f t="shared" si="5"/>
        <v>4</v>
      </c>
      <c r="P13" s="60">
        <f>VLOOKUP($A13,'Return Data'!$B$7:$R$2292,14,0)</f>
        <v>10.3872</v>
      </c>
      <c r="Q13" s="61">
        <f t="shared" si="7"/>
        <v>3</v>
      </c>
      <c r="R13" s="60">
        <f>VLOOKUP($A13,'Return Data'!$B$7:$R$2292,16,0)</f>
        <v>8.8905999999999992</v>
      </c>
      <c r="S13" s="62">
        <f t="shared" si="6"/>
        <v>3</v>
      </c>
    </row>
    <row r="14" spans="1:19" x14ac:dyDescent="0.3">
      <c r="A14" s="77" t="s">
        <v>626</v>
      </c>
      <c r="B14" s="59">
        <f>VLOOKUP($A14,'Return Data'!$B$7:$R$2292,3,0)</f>
        <v>45014</v>
      </c>
      <c r="C14" s="60">
        <f>VLOOKUP($A14,'Return Data'!$B$7:$R$2292,4,0)</f>
        <v>36.823999999999998</v>
      </c>
      <c r="D14" s="60">
        <f>VLOOKUP($A14,'Return Data'!$B$7:$R$2292,9,0)</f>
        <v>17.1282</v>
      </c>
      <c r="E14" s="61">
        <f t="shared" si="0"/>
        <v>2</v>
      </c>
      <c r="F14" s="60">
        <f>VLOOKUP($A14,'Return Data'!$B$7:$R$2292,10,0)</f>
        <v>8.9338999999999995</v>
      </c>
      <c r="G14" s="61">
        <f t="shared" si="1"/>
        <v>3</v>
      </c>
      <c r="H14" s="60">
        <f>VLOOKUP($A14,'Return Data'!$B$7:$R$2292,11,0)</f>
        <v>8.1036000000000001</v>
      </c>
      <c r="I14" s="61">
        <f t="shared" si="2"/>
        <v>3</v>
      </c>
      <c r="J14" s="60">
        <f>VLOOKUP($A14,'Return Data'!$B$7:$R$2292,12,0)</f>
        <v>6.9551999999999996</v>
      </c>
      <c r="K14" s="61">
        <f t="shared" si="3"/>
        <v>10</v>
      </c>
      <c r="L14" s="60">
        <f>VLOOKUP($A14,'Return Data'!$B$7:$R$2292,13,0)</f>
        <v>11.7247</v>
      </c>
      <c r="M14" s="61">
        <f t="shared" si="4"/>
        <v>2</v>
      </c>
      <c r="N14" s="60">
        <f>VLOOKUP($A14,'Return Data'!$B$7:$R$2292,17,0)</f>
        <v>7.4214000000000002</v>
      </c>
      <c r="O14" s="61">
        <f t="shared" si="5"/>
        <v>7</v>
      </c>
      <c r="P14" s="60">
        <f>VLOOKUP($A14,'Return Data'!$B$7:$R$2292,14,0)</f>
        <v>6.4622999999999999</v>
      </c>
      <c r="Q14" s="61">
        <f t="shared" si="7"/>
        <v>13</v>
      </c>
      <c r="R14" s="60">
        <f>VLOOKUP($A14,'Return Data'!$B$7:$R$2292,16,0)</f>
        <v>7.1212</v>
      </c>
      <c r="S14" s="62">
        <f t="shared" si="6"/>
        <v>10</v>
      </c>
    </row>
    <row r="15" spans="1:19" x14ac:dyDescent="0.3">
      <c r="A15" s="77" t="s">
        <v>629</v>
      </c>
      <c r="B15" s="59">
        <f>VLOOKUP($A15,'Return Data'!$B$7:$R$2292,3,0)</f>
        <v>45014</v>
      </c>
      <c r="C15" s="60">
        <f>VLOOKUP($A15,'Return Data'!$B$7:$R$2292,4,0)</f>
        <v>24.9636</v>
      </c>
      <c r="D15" s="60">
        <f>VLOOKUP($A15,'Return Data'!$B$7:$R$2292,9,0)</f>
        <v>10.0114</v>
      </c>
      <c r="E15" s="61">
        <f t="shared" si="0"/>
        <v>6</v>
      </c>
      <c r="F15" s="60">
        <f>VLOOKUP($A15,'Return Data'!$B$7:$R$2292,10,0)</f>
        <v>10.4161</v>
      </c>
      <c r="G15" s="61">
        <f t="shared" si="1"/>
        <v>2</v>
      </c>
      <c r="H15" s="60">
        <f>VLOOKUP($A15,'Return Data'!$B$7:$R$2292,11,0)</f>
        <v>9.6159999999999997</v>
      </c>
      <c r="I15" s="61">
        <f t="shared" si="2"/>
        <v>2</v>
      </c>
      <c r="J15" s="60">
        <f>VLOOKUP($A15,'Return Data'!$B$7:$R$2292,12,0)</f>
        <v>5.9790999999999999</v>
      </c>
      <c r="K15" s="61">
        <f t="shared" si="3"/>
        <v>14</v>
      </c>
      <c r="L15" s="60">
        <f>VLOOKUP($A15,'Return Data'!$B$7:$R$2292,13,0)</f>
        <v>3.9552</v>
      </c>
      <c r="M15" s="61">
        <f t="shared" si="4"/>
        <v>15</v>
      </c>
      <c r="N15" s="60">
        <f>VLOOKUP($A15,'Return Data'!$B$7:$R$2292,17,0)</f>
        <v>6.4772999999999996</v>
      </c>
      <c r="O15" s="61">
        <f t="shared" si="5"/>
        <v>9</v>
      </c>
      <c r="P15" s="60">
        <f>VLOOKUP($A15,'Return Data'!$B$7:$R$2292,14,0)</f>
        <v>8.1669999999999998</v>
      </c>
      <c r="Q15" s="61">
        <f t="shared" si="7"/>
        <v>6</v>
      </c>
      <c r="R15" s="60">
        <f>VLOOKUP($A15,'Return Data'!$B$7:$R$2292,16,0)</f>
        <v>8.0244999999999997</v>
      </c>
      <c r="S15" s="62">
        <f t="shared" si="6"/>
        <v>8</v>
      </c>
    </row>
    <row r="16" spans="1:19" x14ac:dyDescent="0.3">
      <c r="A16" s="77" t="s">
        <v>637</v>
      </c>
      <c r="B16" s="59">
        <f>VLOOKUP($A16,'Return Data'!$B$7:$R$2292,3,0)</f>
        <v>45014</v>
      </c>
      <c r="C16" s="60">
        <f>VLOOKUP($A16,'Return Data'!$B$7:$R$2292,4,0)</f>
        <v>21.561499999999999</v>
      </c>
      <c r="D16" s="60">
        <f>VLOOKUP($A16,'Return Data'!$B$7:$R$2292,9,0)</f>
        <v>7.8887</v>
      </c>
      <c r="E16" s="61">
        <f t="shared" si="0"/>
        <v>14</v>
      </c>
      <c r="F16" s="60">
        <f>VLOOKUP($A16,'Return Data'!$B$7:$R$2292,10,0)</f>
        <v>6.1523000000000003</v>
      </c>
      <c r="G16" s="61">
        <f t="shared" si="1"/>
        <v>14</v>
      </c>
      <c r="H16" s="60">
        <f>VLOOKUP($A16,'Return Data'!$B$7:$R$2292,11,0)</f>
        <v>6.7595000000000001</v>
      </c>
      <c r="I16" s="61">
        <f t="shared" si="2"/>
        <v>14</v>
      </c>
      <c r="J16" s="60">
        <f>VLOOKUP($A16,'Return Data'!$B$7:$R$2292,12,0)</f>
        <v>7.0178000000000003</v>
      </c>
      <c r="K16" s="61">
        <f t="shared" si="3"/>
        <v>6</v>
      </c>
      <c r="L16" s="60">
        <f>VLOOKUP($A16,'Return Data'!$B$7:$R$2292,13,0)</f>
        <v>4.6005000000000003</v>
      </c>
      <c r="M16" s="61">
        <f t="shared" si="4"/>
        <v>13</v>
      </c>
      <c r="N16" s="60">
        <f>VLOOKUP($A16,'Return Data'!$B$7:$R$2292,17,0)</f>
        <v>6.0891999999999999</v>
      </c>
      <c r="O16" s="61">
        <f t="shared" si="5"/>
        <v>12</v>
      </c>
      <c r="P16" s="60">
        <f>VLOOKUP($A16,'Return Data'!$B$7:$R$2292,14,0)</f>
        <v>7.3968999999999996</v>
      </c>
      <c r="Q16" s="61">
        <f t="shared" si="7"/>
        <v>9</v>
      </c>
      <c r="R16" s="60">
        <f>VLOOKUP($A16,'Return Data'!$B$7:$R$2292,16,0)</f>
        <v>8.8949999999999996</v>
      </c>
      <c r="S16" s="62">
        <f t="shared" si="6"/>
        <v>2</v>
      </c>
    </row>
    <row r="17" spans="1:19" x14ac:dyDescent="0.3">
      <c r="A17" s="102" t="s">
        <v>1945</v>
      </c>
      <c r="B17" s="59">
        <f>VLOOKUP($A17,'Return Data'!$B$7:$R$2292,3,0)</f>
        <v>45014</v>
      </c>
      <c r="C17" s="60">
        <f>VLOOKUP($A17,'Return Data'!$B$7:$R$2292,4,0)</f>
        <v>26.121400000000001</v>
      </c>
      <c r="D17" s="60">
        <f>VLOOKUP($A17,'Return Data'!$B$7:$R$2292,9,0)</f>
        <v>8.5670999999999999</v>
      </c>
      <c r="E17" s="61">
        <f t="shared" si="0"/>
        <v>12</v>
      </c>
      <c r="F17" s="60">
        <f>VLOOKUP($A17,'Return Data'!$B$7:$R$2292,10,0)</f>
        <v>6.7332999999999998</v>
      </c>
      <c r="G17" s="61">
        <f t="shared" si="1"/>
        <v>10</v>
      </c>
      <c r="H17" s="60">
        <f>VLOOKUP($A17,'Return Data'!$B$7:$R$2292,11,0)</f>
        <v>6.9874999999999998</v>
      </c>
      <c r="I17" s="61">
        <f t="shared" si="2"/>
        <v>11</v>
      </c>
      <c r="J17" s="60">
        <f>VLOOKUP($A17,'Return Data'!$B$7:$R$2292,12,0)</f>
        <v>6.8224</v>
      </c>
      <c r="K17" s="61">
        <f t="shared" si="3"/>
        <v>13</v>
      </c>
      <c r="L17" s="60">
        <f>VLOOKUP($A17,'Return Data'!$B$7:$R$2292,13,0)</f>
        <v>4.8627000000000002</v>
      </c>
      <c r="M17" s="61">
        <f t="shared" si="4"/>
        <v>11</v>
      </c>
      <c r="N17" s="60">
        <f>VLOOKUP($A17,'Return Data'!$B$7:$R$2292,17,0)</f>
        <v>5.7309999999999999</v>
      </c>
      <c r="O17" s="61">
        <f t="shared" si="5"/>
        <v>14</v>
      </c>
      <c r="P17" s="60">
        <f>VLOOKUP($A17,'Return Data'!$B$7:$R$2292,14,0)</f>
        <v>5.2427000000000001</v>
      </c>
      <c r="Q17" s="61">
        <f t="shared" si="7"/>
        <v>16</v>
      </c>
      <c r="R17" s="60">
        <f>VLOOKUP($A17,'Return Data'!$B$7:$R$2292,16,0)</f>
        <v>7.1581000000000001</v>
      </c>
      <c r="S17" s="62">
        <f t="shared" si="6"/>
        <v>9</v>
      </c>
    </row>
    <row r="18" spans="1:19" x14ac:dyDescent="0.3">
      <c r="A18" s="77" t="s">
        <v>639</v>
      </c>
      <c r="B18" s="59">
        <f>VLOOKUP($A18,'Return Data'!$B$7:$R$2292,3,0)</f>
        <v>45014</v>
      </c>
      <c r="C18" s="60">
        <f>VLOOKUP($A18,'Return Data'!$B$7:$R$2292,4,0)</f>
        <v>28.706700000000001</v>
      </c>
      <c r="D18" s="60">
        <f>VLOOKUP($A18,'Return Data'!$B$7:$R$2292,9,0)</f>
        <v>11.383100000000001</v>
      </c>
      <c r="E18" s="61">
        <f t="shared" si="0"/>
        <v>3</v>
      </c>
      <c r="F18" s="60">
        <f>VLOOKUP($A18,'Return Data'!$B$7:$R$2292,10,0)</f>
        <v>6.6527000000000003</v>
      </c>
      <c r="G18" s="61">
        <f t="shared" si="1"/>
        <v>12</v>
      </c>
      <c r="H18" s="60">
        <f>VLOOKUP($A18,'Return Data'!$B$7:$R$2292,11,0)</f>
        <v>7.1501999999999999</v>
      </c>
      <c r="I18" s="61">
        <f t="shared" si="2"/>
        <v>9</v>
      </c>
      <c r="J18" s="60">
        <f>VLOOKUP($A18,'Return Data'!$B$7:$R$2292,12,0)</f>
        <v>7.2443999999999997</v>
      </c>
      <c r="K18" s="61">
        <f t="shared" si="3"/>
        <v>5</v>
      </c>
      <c r="L18" s="60">
        <f>VLOOKUP($A18,'Return Data'!$B$7:$R$2292,13,0)</f>
        <v>5.8689999999999998</v>
      </c>
      <c r="M18" s="61">
        <f t="shared" si="4"/>
        <v>5</v>
      </c>
      <c r="N18" s="60">
        <f>VLOOKUP($A18,'Return Data'!$B$7:$R$2292,17,0)</f>
        <v>6.6454000000000004</v>
      </c>
      <c r="O18" s="61">
        <f t="shared" si="5"/>
        <v>8</v>
      </c>
      <c r="P18" s="60">
        <f>VLOOKUP($A18,'Return Data'!$B$7:$R$2292,14,0)</f>
        <v>7.4530000000000003</v>
      </c>
      <c r="Q18" s="61">
        <f t="shared" si="7"/>
        <v>8</v>
      </c>
      <c r="R18" s="60">
        <f>VLOOKUP($A18,'Return Data'!$B$7:$R$2292,16,0)</f>
        <v>8.8954000000000004</v>
      </c>
      <c r="S18" s="62">
        <f t="shared" si="6"/>
        <v>1</v>
      </c>
    </row>
    <row r="19" spans="1:19" x14ac:dyDescent="0.3">
      <c r="A19" s="77" t="s">
        <v>641</v>
      </c>
      <c r="B19" s="59">
        <f>VLOOKUP($A19,'Return Data'!$B$7:$R$2292,3,0)</f>
        <v>45014</v>
      </c>
      <c r="C19" s="60">
        <f>VLOOKUP($A19,'Return Data'!$B$7:$R$2292,4,0)</f>
        <v>17.124700000000001</v>
      </c>
      <c r="D19" s="60">
        <f>VLOOKUP($A19,'Return Data'!$B$7:$R$2292,9,0)</f>
        <v>9.3516999999999992</v>
      </c>
      <c r="E19" s="61">
        <f t="shared" si="0"/>
        <v>7</v>
      </c>
      <c r="F19" s="60">
        <f>VLOOKUP($A19,'Return Data'!$B$7:$R$2292,10,0)</f>
        <v>6.4112</v>
      </c>
      <c r="G19" s="61">
        <f t="shared" si="1"/>
        <v>13</v>
      </c>
      <c r="H19" s="60">
        <f>VLOOKUP($A19,'Return Data'!$B$7:$R$2292,11,0)</f>
        <v>7.2525000000000004</v>
      </c>
      <c r="I19" s="61">
        <f t="shared" si="2"/>
        <v>7</v>
      </c>
      <c r="J19" s="60">
        <f>VLOOKUP($A19,'Return Data'!$B$7:$R$2292,12,0)</f>
        <v>7.0087999999999999</v>
      </c>
      <c r="K19" s="61">
        <f t="shared" si="3"/>
        <v>7</v>
      </c>
      <c r="L19" s="60">
        <f>VLOOKUP($A19,'Return Data'!$B$7:$R$2292,13,0)</f>
        <v>4.3928000000000003</v>
      </c>
      <c r="M19" s="61">
        <f t="shared" si="4"/>
        <v>14</v>
      </c>
      <c r="N19" s="60">
        <f>VLOOKUP($A19,'Return Data'!$B$7:$R$2292,17,0)</f>
        <v>10.782</v>
      </c>
      <c r="O19" s="61">
        <f t="shared" si="5"/>
        <v>3</v>
      </c>
      <c r="P19" s="60">
        <f>VLOOKUP($A19,'Return Data'!$B$7:$R$2292,14,0)</f>
        <v>10.578200000000001</v>
      </c>
      <c r="Q19" s="61">
        <f t="shared" si="7"/>
        <v>2</v>
      </c>
      <c r="R19" s="60">
        <f>VLOOKUP($A19,'Return Data'!$B$7:$R$2292,16,0)</f>
        <v>6.1056999999999997</v>
      </c>
      <c r="S19" s="62">
        <f t="shared" si="6"/>
        <v>14</v>
      </c>
    </row>
    <row r="20" spans="1:19" x14ac:dyDescent="0.3">
      <c r="A20" s="77" t="s">
        <v>643</v>
      </c>
      <c r="B20" s="59">
        <f>VLOOKUP($A20,'Return Data'!$B$7:$R$2292,3,0)</f>
        <v>45014</v>
      </c>
      <c r="C20" s="60">
        <f>VLOOKUP($A20,'Return Data'!$B$7:$R$2292,4,0)</f>
        <v>1728.404</v>
      </c>
      <c r="D20" s="60">
        <f>VLOOKUP($A20,'Return Data'!$B$7:$R$2292,9,0)</f>
        <v>56.6111</v>
      </c>
      <c r="E20" s="61">
        <f t="shared" si="0"/>
        <v>1</v>
      </c>
      <c r="F20" s="60">
        <f>VLOOKUP($A20,'Return Data'!$B$7:$R$2292,10,0)</f>
        <v>22.033799999999999</v>
      </c>
      <c r="G20" s="61">
        <f t="shared" si="1"/>
        <v>1</v>
      </c>
      <c r="H20" s="60">
        <f>VLOOKUP($A20,'Return Data'!$B$7:$R$2292,11,0)</f>
        <v>14.664899999999999</v>
      </c>
      <c r="I20" s="61">
        <f t="shared" si="2"/>
        <v>1</v>
      </c>
      <c r="J20" s="60">
        <f>VLOOKUP($A20,'Return Data'!$B$7:$R$2292,12,0)</f>
        <v>11.5189</v>
      </c>
      <c r="K20" s="61">
        <f t="shared" si="3"/>
        <v>1</v>
      </c>
      <c r="L20" s="60">
        <f>VLOOKUP($A20,'Return Data'!$B$7:$R$2292,13,0)</f>
        <v>8.2524999999999995</v>
      </c>
      <c r="M20" s="61">
        <f t="shared" si="4"/>
        <v>4</v>
      </c>
      <c r="N20" s="60">
        <f>VLOOKUP($A20,'Return Data'!$B$7:$R$2292,17,0)</f>
        <v>6.4093</v>
      </c>
      <c r="O20" s="61">
        <f t="shared" si="5"/>
        <v>10</v>
      </c>
      <c r="P20" s="60">
        <f>VLOOKUP($A20,'Return Data'!$B$7:$R$2292,14,0)</f>
        <v>6.8266999999999998</v>
      </c>
      <c r="Q20" s="61">
        <f t="shared" si="7"/>
        <v>11</v>
      </c>
      <c r="R20" s="60">
        <f>VLOOKUP($A20,'Return Data'!$B$7:$R$2292,16,0)</f>
        <v>6.5933999999999999</v>
      </c>
      <c r="S20" s="62">
        <f t="shared" si="6"/>
        <v>13</v>
      </c>
    </row>
    <row r="21" spans="1:19" x14ac:dyDescent="0.3">
      <c r="A21" s="109" t="s">
        <v>645</v>
      </c>
      <c r="B21" s="59">
        <f>VLOOKUP($A21,'Return Data'!$B$7:$R$2292,3,0)</f>
        <v>45014</v>
      </c>
      <c r="C21" s="60">
        <f>VLOOKUP($A21,'Return Data'!$B$7:$R$2292,4,0)</f>
        <v>27.348099999999999</v>
      </c>
      <c r="D21" s="60">
        <f>VLOOKUP($A21,'Return Data'!$B$7:$R$2292,9,0)</f>
        <v>9.0527999999999995</v>
      </c>
      <c r="E21" s="61">
        <f t="shared" si="0"/>
        <v>9</v>
      </c>
      <c r="F21" s="60">
        <f>VLOOKUP($A21,'Return Data'!$B$7:$R$2292,10,0)</f>
        <v>4.9093999999999998</v>
      </c>
      <c r="G21" s="61">
        <f t="shared" si="1"/>
        <v>15</v>
      </c>
      <c r="H21" s="60">
        <f>VLOOKUP($A21,'Return Data'!$B$7:$R$2292,11,0)</f>
        <v>5.4698000000000002</v>
      </c>
      <c r="I21" s="61">
        <f t="shared" si="2"/>
        <v>15</v>
      </c>
      <c r="J21" s="60">
        <f>VLOOKUP($A21,'Return Data'!$B$7:$R$2292,12,0)</f>
        <v>5.7145999999999999</v>
      </c>
      <c r="K21" s="61">
        <f t="shared" si="3"/>
        <v>15</v>
      </c>
      <c r="L21" s="60">
        <f>VLOOKUP($A21,'Return Data'!$B$7:$R$2292,13,0)</f>
        <v>1.7508999999999999</v>
      </c>
      <c r="M21" s="61">
        <f t="shared" si="4"/>
        <v>16</v>
      </c>
      <c r="N21" s="60">
        <f>VLOOKUP($A21,'Return Data'!$B$7:$R$2292,17,0)</f>
        <v>4.3136999999999999</v>
      </c>
      <c r="O21" s="61">
        <f t="shared" si="5"/>
        <v>16</v>
      </c>
      <c r="P21" s="60">
        <f>VLOOKUP($A21,'Return Data'!$B$7:$R$2292,14,0)</f>
        <v>5.3189000000000002</v>
      </c>
      <c r="Q21" s="61">
        <f t="shared" si="7"/>
        <v>15</v>
      </c>
      <c r="R21" s="60">
        <f>VLOOKUP($A21,'Return Data'!$B$7:$R$2292,16,0)</f>
        <v>8.1395999999999997</v>
      </c>
      <c r="S21" s="62">
        <f t="shared" si="6"/>
        <v>7</v>
      </c>
    </row>
    <row r="22" spans="1:19" x14ac:dyDescent="0.3">
      <c r="A22" s="77" t="s">
        <v>647</v>
      </c>
      <c r="B22" s="59">
        <f>VLOOKUP($A22,'Return Data'!$B$7:$R$2292,3,0)</f>
        <v>45014</v>
      </c>
      <c r="C22" s="60">
        <f>VLOOKUP($A22,'Return Data'!$B$7:$R$2292,4,0)</f>
        <v>31.314599999999999</v>
      </c>
      <c r="D22" s="60">
        <f>VLOOKUP($A22,'Return Data'!$B$7:$R$2292,9,0)</f>
        <v>8.5992999999999995</v>
      </c>
      <c r="E22" s="61">
        <f t="shared" si="0"/>
        <v>11</v>
      </c>
      <c r="F22" s="60">
        <f>VLOOKUP($A22,'Return Data'!$B$7:$R$2292,10,0)</f>
        <v>6.7625999999999999</v>
      </c>
      <c r="G22" s="61">
        <f t="shared" si="1"/>
        <v>9</v>
      </c>
      <c r="H22" s="60">
        <f>VLOOKUP($A22,'Return Data'!$B$7:$R$2292,11,0)</f>
        <v>7.0087000000000002</v>
      </c>
      <c r="I22" s="61">
        <f t="shared" si="2"/>
        <v>10</v>
      </c>
      <c r="J22" s="60">
        <f>VLOOKUP($A22,'Return Data'!$B$7:$R$2292,12,0)</f>
        <v>6.9851000000000001</v>
      </c>
      <c r="K22" s="61">
        <f t="shared" si="3"/>
        <v>9</v>
      </c>
      <c r="L22" s="60">
        <f>VLOOKUP($A22,'Return Data'!$B$7:$R$2292,13,0)</f>
        <v>4.9023000000000003</v>
      </c>
      <c r="M22" s="61">
        <f t="shared" si="4"/>
        <v>10</v>
      </c>
      <c r="N22" s="60">
        <f>VLOOKUP($A22,'Return Data'!$B$7:$R$2292,17,0)</f>
        <v>9.1457999999999995</v>
      </c>
      <c r="O22" s="61">
        <f t="shared" si="5"/>
        <v>5</v>
      </c>
      <c r="P22" s="60">
        <f>VLOOKUP($A22,'Return Data'!$B$7:$R$2292,14,0)</f>
        <v>8.9504999999999999</v>
      </c>
      <c r="Q22" s="61">
        <f t="shared" si="7"/>
        <v>4</v>
      </c>
      <c r="R22" s="60">
        <f>VLOOKUP($A22,'Return Data'!$B$7:$R$2292,16,0)</f>
        <v>7.1048</v>
      </c>
      <c r="S22" s="62">
        <f t="shared" si="6"/>
        <v>11</v>
      </c>
    </row>
    <row r="23" spans="1:19" x14ac:dyDescent="0.3">
      <c r="A23" s="77" t="s">
        <v>656</v>
      </c>
      <c r="B23" s="59">
        <f>VLOOKUP($A23,'Return Data'!$B$7:$R$2292,3,0)</f>
        <v>45014</v>
      </c>
      <c r="C23" s="60">
        <f>VLOOKUP($A23,'Return Data'!$B$7:$R$2292,4,0)</f>
        <v>40.251600000000003</v>
      </c>
      <c r="D23" s="60">
        <f>VLOOKUP($A23,'Return Data'!$B$7:$R$2292,9,0)</f>
        <v>9.2066999999999997</v>
      </c>
      <c r="E23" s="61">
        <f t="shared" si="0"/>
        <v>8</v>
      </c>
      <c r="F23" s="60">
        <f>VLOOKUP($A23,'Return Data'!$B$7:$R$2292,10,0)</f>
        <v>6.7252999999999998</v>
      </c>
      <c r="G23" s="61">
        <f t="shared" si="1"/>
        <v>11</v>
      </c>
      <c r="H23" s="60">
        <f>VLOOKUP($A23,'Return Data'!$B$7:$R$2292,11,0)</f>
        <v>6.8529</v>
      </c>
      <c r="I23" s="61">
        <f t="shared" si="2"/>
        <v>13</v>
      </c>
      <c r="J23" s="60">
        <f>VLOOKUP($A23,'Return Data'!$B$7:$R$2292,12,0)</f>
        <v>6.8648999999999996</v>
      </c>
      <c r="K23" s="61">
        <f t="shared" si="3"/>
        <v>12</v>
      </c>
      <c r="L23" s="60">
        <f>VLOOKUP($A23,'Return Data'!$B$7:$R$2292,13,0)</f>
        <v>5.3369999999999997</v>
      </c>
      <c r="M23" s="61">
        <f t="shared" si="4"/>
        <v>8</v>
      </c>
      <c r="N23" s="60">
        <f>VLOOKUP($A23,'Return Data'!$B$7:$R$2292,17,0)</f>
        <v>5.7896999999999998</v>
      </c>
      <c r="O23" s="61">
        <f t="shared" si="5"/>
        <v>13</v>
      </c>
      <c r="P23" s="60">
        <f>VLOOKUP($A23,'Return Data'!$B$7:$R$2292,14,0)</f>
        <v>6.7794999999999996</v>
      </c>
      <c r="Q23" s="61">
        <f t="shared" si="7"/>
        <v>12</v>
      </c>
      <c r="R23" s="60">
        <f>VLOOKUP($A23,'Return Data'!$B$7:$R$2292,16,0)</f>
        <v>8.5281000000000002</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45014</v>
      </c>
      <c r="C25" s="60">
        <f>VLOOKUP($A25,'Return Data'!$B$7:$R$2292,4,0)</f>
        <v>16.081499999999998</v>
      </c>
      <c r="D25" s="60">
        <f>VLOOKUP($A25,'Return Data'!$B$7:$R$2292,9,0)</f>
        <v>8.9700000000000006</v>
      </c>
      <c r="E25" s="61">
        <f t="shared" si="0"/>
        <v>10</v>
      </c>
      <c r="F25" s="60">
        <f>VLOOKUP($A25,'Return Data'!$B$7:$R$2292,10,0)</f>
        <v>6.8209999999999997</v>
      </c>
      <c r="G25" s="61">
        <f t="shared" si="1"/>
        <v>7</v>
      </c>
      <c r="H25" s="60">
        <f>VLOOKUP($A25,'Return Data'!$B$7:$R$2292,11,0)</f>
        <v>7.4142999999999999</v>
      </c>
      <c r="I25" s="61">
        <f t="shared" si="2"/>
        <v>6</v>
      </c>
      <c r="J25" s="60">
        <f>VLOOKUP($A25,'Return Data'!$B$7:$R$2292,12,0)</f>
        <v>7.0057</v>
      </c>
      <c r="K25" s="61">
        <f t="shared" si="3"/>
        <v>8</v>
      </c>
      <c r="L25" s="60">
        <f>VLOOKUP($A25,'Return Data'!$B$7:$R$2292,13,0)</f>
        <v>5.1195000000000004</v>
      </c>
      <c r="M25" s="61">
        <f t="shared" si="4"/>
        <v>9</v>
      </c>
      <c r="N25" s="60">
        <f>VLOOKUP($A25,'Return Data'!$B$7:$R$2292,17,0)</f>
        <v>13.5997</v>
      </c>
      <c r="O25" s="61">
        <f>RANK(N25,N$8:N$25,0)</f>
        <v>2</v>
      </c>
      <c r="P25" s="60">
        <f>VLOOKUP($A25,'Return Data'!$B$7:$R$2292,14,0)</f>
        <v>7.9448999999999996</v>
      </c>
      <c r="Q25" s="61">
        <f>RANK(P25,P$8:P$25,0)</f>
        <v>7</v>
      </c>
      <c r="R25" s="60">
        <f>VLOOKUP($A25,'Return Data'!$B$7:$R$2292,16,0)</f>
        <v>4.6223999999999998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11.1182</v>
      </c>
      <c r="E27" s="83"/>
      <c r="F27" s="84">
        <f>AVERAGE(F8:F25)</f>
        <v>7.022394444444445</v>
      </c>
      <c r="G27" s="83"/>
      <c r="H27" s="84">
        <f>AVERAGE(H8:H25)</f>
        <v>6.7703666666666678</v>
      </c>
      <c r="I27" s="83"/>
      <c r="J27" s="84">
        <f>AVERAGE(J8:J25)</f>
        <v>6.503111111111112</v>
      </c>
      <c r="K27" s="83"/>
      <c r="L27" s="84">
        <f>AVERAGE(L8:L25)</f>
        <v>12.012466666666665</v>
      </c>
      <c r="M27" s="83"/>
      <c r="N27" s="84">
        <f>AVERAGE(N8:N25)</f>
        <v>10.277894117647062</v>
      </c>
      <c r="O27" s="83"/>
      <c r="P27" s="84">
        <f>AVERAGE(P8:P25)</f>
        <v>7.8010250000000001</v>
      </c>
      <c r="Q27" s="83"/>
      <c r="R27" s="84">
        <f>AVERAGE(R8:R25)</f>
        <v>6.3492888888888892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5.2427000000000001</v>
      </c>
      <c r="Q28" s="83"/>
      <c r="R28" s="84">
        <f>MIN(R8:R25)</f>
        <v>0</v>
      </c>
      <c r="S28" s="85"/>
    </row>
    <row r="29" spans="1:19" ht="15" thickBot="1" x14ac:dyDescent="0.35">
      <c r="A29" s="86" t="s">
        <v>29</v>
      </c>
      <c r="B29" s="87"/>
      <c r="C29" s="87"/>
      <c r="D29" s="88">
        <f>MAX(D8:D25)</f>
        <v>56.6111</v>
      </c>
      <c r="E29" s="87"/>
      <c r="F29" s="88">
        <f>MAX(F8:F25)</f>
        <v>22.033799999999999</v>
      </c>
      <c r="G29" s="87"/>
      <c r="H29" s="88">
        <f>MAX(H8:H25)</f>
        <v>14.664899999999999</v>
      </c>
      <c r="I29" s="87"/>
      <c r="J29" s="88">
        <f>MAX(J8:J25)</f>
        <v>11.5189</v>
      </c>
      <c r="K29" s="87"/>
      <c r="L29" s="88">
        <f>MAX(L8:L25)</f>
        <v>131.04900000000001</v>
      </c>
      <c r="M29" s="87"/>
      <c r="N29" s="88">
        <f>MAX(N8:N25)</f>
        <v>63.151899999999998</v>
      </c>
      <c r="O29" s="87"/>
      <c r="P29" s="88">
        <f>MAX(P8:P25)</f>
        <v>12.346399999999999</v>
      </c>
      <c r="Q29" s="87"/>
      <c r="R29" s="88">
        <f>MAX(R8:R25)</f>
        <v>8.8954000000000004</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45014</v>
      </c>
      <c r="C8" s="60">
        <f>VLOOKUP($A8,'Return Data'!$B$7:$R$2292,4,0)</f>
        <v>17.421299999999999</v>
      </c>
      <c r="D8" s="60">
        <f>VLOOKUP($A8,'Return Data'!$B$7:$R$2292,9,0)</f>
        <v>7.6757</v>
      </c>
      <c r="E8" s="61">
        <f t="shared" ref="E8:E25" si="0">RANK(D8,D$8:D$25,0)</f>
        <v>13</v>
      </c>
      <c r="F8" s="60">
        <f>VLOOKUP($A8,'Return Data'!$B$7:$R$2292,10,0)</f>
        <v>6.1923000000000004</v>
      </c>
      <c r="G8" s="61">
        <f t="shared" ref="G8:G25" si="1">RANK(F8,F$8:F$25,0)</f>
        <v>6</v>
      </c>
      <c r="H8" s="60">
        <f>VLOOKUP($A8,'Return Data'!$B$7:$R$2292,11,0)</f>
        <v>6.5998999999999999</v>
      </c>
      <c r="I8" s="61">
        <f t="shared" ref="I8:I25" si="2">RANK(H8,H$8:H$25,0)</f>
        <v>5</v>
      </c>
      <c r="J8" s="60">
        <f>VLOOKUP($A8,'Return Data'!$B$7:$R$2292,12,0)</f>
        <v>9.8994999999999997</v>
      </c>
      <c r="K8" s="61">
        <f t="shared" ref="K8:K25" si="3">RANK(J8,J$8:J$25,0)</f>
        <v>2</v>
      </c>
      <c r="L8" s="60">
        <f>VLOOKUP($A8,'Return Data'!$B$7:$R$2292,13,0)</f>
        <v>7.4459999999999997</v>
      </c>
      <c r="M8" s="61">
        <f t="shared" ref="M8:M25" si="4">RANK(L8,L$8:L$25,0)</f>
        <v>3</v>
      </c>
      <c r="N8" s="60">
        <f>VLOOKUP($A8,'Return Data'!$B$7:$R$2292,17,0)</f>
        <v>6.6471</v>
      </c>
      <c r="O8" s="61">
        <f t="shared" ref="O8:O23" si="5">RANK(N8,N$8:N$25,0)</f>
        <v>7</v>
      </c>
      <c r="P8" s="60">
        <f>VLOOKUP($A8,'Return Data'!$B$7:$R$2292,14,0)</f>
        <v>7.5282999999999998</v>
      </c>
      <c r="Q8" s="61">
        <f>RANK(P8,P$8:P$25,0)</f>
        <v>6</v>
      </c>
      <c r="R8" s="60">
        <f>VLOOKUP($A8,'Return Data'!$B$7:$R$2292,16,0)</f>
        <v>7.2187999999999999</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45014</v>
      </c>
      <c r="C10" s="60">
        <f>VLOOKUP($A10,'Return Data'!$B$7:$R$2292,4,0)</f>
        <v>17.995999999999999</v>
      </c>
      <c r="D10" s="60">
        <f>VLOOKUP($A10,'Return Data'!$B$7:$R$2292,9,0)</f>
        <v>9.4065999999999992</v>
      </c>
      <c r="E10" s="61">
        <f t="shared" si="0"/>
        <v>6</v>
      </c>
      <c r="F10" s="60">
        <f>VLOOKUP($A10,'Return Data'!$B$7:$R$2292,10,0)</f>
        <v>6.8125</v>
      </c>
      <c r="G10" s="61">
        <f t="shared" si="1"/>
        <v>4</v>
      </c>
      <c r="H10" s="60">
        <f>VLOOKUP($A10,'Return Data'!$B$7:$R$2292,11,0)</f>
        <v>6.7420999999999998</v>
      </c>
      <c r="I10" s="61">
        <f t="shared" si="2"/>
        <v>4</v>
      </c>
      <c r="J10" s="60">
        <f>VLOOKUP($A10,'Return Data'!$B$7:$R$2292,12,0)</f>
        <v>6.5185000000000004</v>
      </c>
      <c r="K10" s="61">
        <f t="shared" si="3"/>
        <v>5</v>
      </c>
      <c r="L10" s="60">
        <f>VLOOKUP($A10,'Return Data'!$B$7:$R$2292,13,0)</f>
        <v>4.5998999999999999</v>
      </c>
      <c r="M10" s="61">
        <f t="shared" si="4"/>
        <v>8</v>
      </c>
      <c r="N10" s="60">
        <f>VLOOKUP($A10,'Return Data'!$B$7:$R$2292,17,0)</f>
        <v>5.1871999999999998</v>
      </c>
      <c r="O10" s="61">
        <f t="shared" si="5"/>
        <v>11</v>
      </c>
      <c r="P10" s="60">
        <f>VLOOKUP($A10,'Return Data'!$B$7:$R$2292,14,0)</f>
        <v>5.9272</v>
      </c>
      <c r="Q10" s="61">
        <f t="shared" ref="Q10:Q23" si="7">RANK(P10,P$8:P$25,0)</f>
        <v>11</v>
      </c>
      <c r="R10" s="60">
        <f>VLOOKUP($A10,'Return Data'!$B$7:$R$2292,16,0)</f>
        <v>6.9789000000000003</v>
      </c>
      <c r="S10" s="62">
        <f t="shared" si="6"/>
        <v>8</v>
      </c>
    </row>
    <row r="11" spans="1:19" x14ac:dyDescent="0.3">
      <c r="A11" s="77" t="s">
        <v>2027</v>
      </c>
      <c r="B11" s="59">
        <f>VLOOKUP($A11,'Return Data'!$B$7:$R$2292,3,0)</f>
        <v>45014</v>
      </c>
      <c r="C11" s="60">
        <f>VLOOKUP($A11,'Return Data'!$B$7:$R$2292,4,0)</f>
        <v>14.103400000000001</v>
      </c>
      <c r="D11" s="60">
        <f>VLOOKUP($A11,'Return Data'!$B$7:$R$2292,9,0)</f>
        <v>10.020799999999999</v>
      </c>
      <c r="E11" s="61">
        <f t="shared" si="0"/>
        <v>4</v>
      </c>
      <c r="F11" s="60">
        <f>VLOOKUP($A11,'Return Data'!$B$7:$R$2292,10,0)</f>
        <v>5.8517000000000001</v>
      </c>
      <c r="G11" s="61">
        <f t="shared" si="1"/>
        <v>12</v>
      </c>
      <c r="H11" s="60">
        <f>VLOOKUP($A11,'Return Data'!$B$7:$R$2292,11,0)</f>
        <v>6.0106000000000002</v>
      </c>
      <c r="I11" s="61">
        <f t="shared" si="2"/>
        <v>14</v>
      </c>
      <c r="J11" s="60">
        <f>VLOOKUP($A11,'Return Data'!$B$7:$R$2292,12,0)</f>
        <v>5.8818000000000001</v>
      </c>
      <c r="K11" s="61">
        <f t="shared" si="3"/>
        <v>14</v>
      </c>
      <c r="L11" s="60">
        <f>VLOOKUP($A11,'Return Data'!$B$7:$R$2292,13,0)</f>
        <v>3.8488000000000002</v>
      </c>
      <c r="M11" s="61">
        <f t="shared" si="4"/>
        <v>14</v>
      </c>
      <c r="N11" s="60">
        <f>VLOOKUP($A11,'Return Data'!$B$7:$R$2292,17,0)</f>
        <v>4.1467999999999998</v>
      </c>
      <c r="O11" s="61">
        <f t="shared" si="5"/>
        <v>15</v>
      </c>
      <c r="P11" s="60">
        <f>VLOOKUP($A11,'Return Data'!$B$7:$R$2292,14,0)</f>
        <v>4.5746000000000002</v>
      </c>
      <c r="Q11" s="61">
        <f t="shared" si="7"/>
        <v>14</v>
      </c>
      <c r="R11" s="60">
        <f>VLOOKUP($A11,'Return Data'!$B$7:$R$2292,16,0)</f>
        <v>5.8239999999999998</v>
      </c>
      <c r="S11" s="62">
        <f t="shared" si="6"/>
        <v>12</v>
      </c>
    </row>
    <row r="12" spans="1:19" x14ac:dyDescent="0.3">
      <c r="A12" s="77" t="s">
        <v>1889</v>
      </c>
      <c r="B12" s="59">
        <f>VLOOKUP($A12,'Return Data'!$B$7:$R$2292,3,0)</f>
        <v>45014</v>
      </c>
      <c r="C12" s="60">
        <f>VLOOKUP($A12,'Return Data'!$B$7:$R$2292,4,0)</f>
        <v>10.659700000000001</v>
      </c>
      <c r="D12" s="60">
        <f>VLOOKUP($A12,'Return Data'!$B$7:$R$2292,9,0)</f>
        <v>5.8361000000000001</v>
      </c>
      <c r="E12" s="61">
        <f t="shared" si="0"/>
        <v>16</v>
      </c>
      <c r="F12" s="60">
        <f>VLOOKUP($A12,'Return Data'!$B$7:$R$2292,10,0)</f>
        <v>4.6875</v>
      </c>
      <c r="G12" s="61">
        <f t="shared" si="1"/>
        <v>15</v>
      </c>
      <c r="H12" s="60">
        <f>VLOOKUP($A12,'Return Data'!$B$7:$R$2292,11,0)</f>
        <v>5.0118</v>
      </c>
      <c r="I12" s="61">
        <f t="shared" si="2"/>
        <v>15</v>
      </c>
      <c r="J12" s="60">
        <f>VLOOKUP($A12,'Return Data'!$B$7:$R$2292,12,0)</f>
        <v>4.8211000000000004</v>
      </c>
      <c r="K12" s="61">
        <f t="shared" si="3"/>
        <v>15</v>
      </c>
      <c r="L12" s="60">
        <f>VLOOKUP($A12,'Return Data'!$B$7:$R$2292,13,0)</f>
        <v>130.45009999999999</v>
      </c>
      <c r="M12" s="61">
        <f t="shared" si="4"/>
        <v>1</v>
      </c>
      <c r="N12" s="60">
        <f>VLOOKUP($A12,'Return Data'!$B$7:$R$2292,17,0)</f>
        <v>62.712400000000002</v>
      </c>
      <c r="O12" s="61">
        <f t="shared" si="5"/>
        <v>1</v>
      </c>
      <c r="P12" s="60">
        <f>VLOOKUP($A12,'Return Data'!$B$7:$R$2292,14,0)</f>
        <v>12.0411</v>
      </c>
      <c r="Q12" s="61">
        <f t="shared" si="7"/>
        <v>1</v>
      </c>
      <c r="R12" s="60">
        <f>VLOOKUP($A12,'Return Data'!$B$7:$R$2292,16,0)</f>
        <v>0.79300000000000004</v>
      </c>
      <c r="S12" s="62">
        <f t="shared" si="6"/>
        <v>16</v>
      </c>
    </row>
    <row r="13" spans="1:19" x14ac:dyDescent="0.3">
      <c r="A13" s="77" t="s">
        <v>1861</v>
      </c>
      <c r="B13" s="59">
        <f>VLOOKUP($A13,'Return Data'!$B$7:$R$2292,3,0)</f>
        <v>45014</v>
      </c>
      <c r="C13" s="60">
        <f>VLOOKUP($A13,'Return Data'!$B$7:$R$2292,4,0)</f>
        <v>18.566700000000001</v>
      </c>
      <c r="D13" s="60">
        <f>VLOOKUP($A13,'Return Data'!$B$7:$R$2292,9,0)</f>
        <v>6.8498999999999999</v>
      </c>
      <c r="E13" s="61">
        <f t="shared" si="0"/>
        <v>15</v>
      </c>
      <c r="F13" s="60">
        <f>VLOOKUP($A13,'Return Data'!$B$7:$R$2292,10,0)</f>
        <v>6.5545</v>
      </c>
      <c r="G13" s="61">
        <f t="shared" si="1"/>
        <v>5</v>
      </c>
      <c r="H13" s="60">
        <f>VLOOKUP($A13,'Return Data'!$B$7:$R$2292,11,0)</f>
        <v>6.3719999999999999</v>
      </c>
      <c r="I13" s="61">
        <f t="shared" si="2"/>
        <v>9</v>
      </c>
      <c r="J13" s="60">
        <f>VLOOKUP($A13,'Return Data'!$B$7:$R$2292,12,0)</f>
        <v>6.8388999999999998</v>
      </c>
      <c r="K13" s="61">
        <f t="shared" si="3"/>
        <v>3</v>
      </c>
      <c r="L13" s="60">
        <f>VLOOKUP($A13,'Return Data'!$B$7:$R$2292,13,0)</f>
        <v>4.8278999999999996</v>
      </c>
      <c r="M13" s="61">
        <f t="shared" si="4"/>
        <v>6</v>
      </c>
      <c r="N13" s="60">
        <f>VLOOKUP($A13,'Return Data'!$B$7:$R$2292,17,0)</f>
        <v>9.4746000000000006</v>
      </c>
      <c r="O13" s="61">
        <f t="shared" si="5"/>
        <v>4</v>
      </c>
      <c r="P13" s="60">
        <f>VLOOKUP($A13,'Return Data'!$B$7:$R$2292,14,0)</f>
        <v>9.5541</v>
      </c>
      <c r="Q13" s="61">
        <f t="shared" si="7"/>
        <v>4</v>
      </c>
      <c r="R13" s="60">
        <f>VLOOKUP($A13,'Return Data'!$B$7:$R$2292,16,0)</f>
        <v>7.8544999999999998</v>
      </c>
      <c r="S13" s="62">
        <f t="shared" si="6"/>
        <v>4</v>
      </c>
    </row>
    <row r="14" spans="1:19" x14ac:dyDescent="0.3">
      <c r="A14" s="77" t="s">
        <v>627</v>
      </c>
      <c r="B14" s="59">
        <f>VLOOKUP($A14,'Return Data'!$B$7:$R$2292,3,0)</f>
        <v>45014</v>
      </c>
      <c r="C14" s="60">
        <f>VLOOKUP($A14,'Return Data'!$B$7:$R$2292,4,0)</f>
        <v>34.319899999999997</v>
      </c>
      <c r="D14" s="60">
        <f>VLOOKUP($A14,'Return Data'!$B$7:$R$2292,9,0)</f>
        <v>15.9771</v>
      </c>
      <c r="E14" s="61">
        <f t="shared" si="0"/>
        <v>2</v>
      </c>
      <c r="F14" s="60">
        <f>VLOOKUP($A14,'Return Data'!$B$7:$R$2292,10,0)</f>
        <v>7.7839</v>
      </c>
      <c r="G14" s="61">
        <f t="shared" si="1"/>
        <v>3</v>
      </c>
      <c r="H14" s="60">
        <f>VLOOKUP($A14,'Return Data'!$B$7:$R$2292,11,0)</f>
        <v>7.1342999999999996</v>
      </c>
      <c r="I14" s="61">
        <f t="shared" si="2"/>
        <v>3</v>
      </c>
      <c r="J14" s="60">
        <f>VLOOKUP($A14,'Return Data'!$B$7:$R$2292,12,0)</f>
        <v>6.0168999999999997</v>
      </c>
      <c r="K14" s="61">
        <f t="shared" si="3"/>
        <v>11</v>
      </c>
      <c r="L14" s="60">
        <f>VLOOKUP($A14,'Return Data'!$B$7:$R$2292,13,0)</f>
        <v>10.775499999999999</v>
      </c>
      <c r="M14" s="61">
        <f t="shared" si="4"/>
        <v>2</v>
      </c>
      <c r="N14" s="60">
        <f>VLOOKUP($A14,'Return Data'!$B$7:$R$2292,17,0)</f>
        <v>6.5079000000000002</v>
      </c>
      <c r="O14" s="61">
        <f t="shared" si="5"/>
        <v>8</v>
      </c>
      <c r="P14" s="60">
        <f>VLOOKUP($A14,'Return Data'!$B$7:$R$2292,14,0)</f>
        <v>5.5728999999999997</v>
      </c>
      <c r="Q14" s="61">
        <f t="shared" si="7"/>
        <v>12</v>
      </c>
      <c r="R14" s="60">
        <f>VLOOKUP($A14,'Return Data'!$B$7:$R$2292,16,0)</f>
        <v>6.3959000000000001</v>
      </c>
      <c r="S14" s="62">
        <f t="shared" si="6"/>
        <v>10</v>
      </c>
    </row>
    <row r="15" spans="1:19" x14ac:dyDescent="0.3">
      <c r="A15" s="77" t="s">
        <v>628</v>
      </c>
      <c r="B15" s="59">
        <f>VLOOKUP($A15,'Return Data'!$B$7:$R$2292,3,0)</f>
        <v>45014</v>
      </c>
      <c r="C15" s="60">
        <f>VLOOKUP($A15,'Return Data'!$B$7:$R$2292,4,0)</f>
        <v>24.738700000000001</v>
      </c>
      <c r="D15" s="60">
        <f>VLOOKUP($A15,'Return Data'!$B$7:$R$2292,9,0)</f>
        <v>10.004899999999999</v>
      </c>
      <c r="E15" s="61">
        <f t="shared" si="0"/>
        <v>5</v>
      </c>
      <c r="F15" s="60">
        <f>VLOOKUP($A15,'Return Data'!$B$7:$R$2292,10,0)</f>
        <v>10.414899999999999</v>
      </c>
      <c r="G15" s="61">
        <f t="shared" si="1"/>
        <v>2</v>
      </c>
      <c r="H15" s="60">
        <f>VLOOKUP($A15,'Return Data'!$B$7:$R$2292,11,0)</f>
        <v>9.6163000000000007</v>
      </c>
      <c r="I15" s="61">
        <f t="shared" si="2"/>
        <v>2</v>
      </c>
      <c r="J15" s="60">
        <f>VLOOKUP($A15,'Return Data'!$B$7:$R$2292,12,0)</f>
        <v>5.9786999999999999</v>
      </c>
      <c r="K15" s="61">
        <f t="shared" si="3"/>
        <v>12</v>
      </c>
      <c r="L15" s="60">
        <f>VLOOKUP($A15,'Return Data'!$B$7:$R$2292,13,0)</f>
        <v>3.9546000000000001</v>
      </c>
      <c r="M15" s="61">
        <f t="shared" si="4"/>
        <v>12</v>
      </c>
      <c r="N15" s="60">
        <f>VLOOKUP($A15,'Return Data'!$B$7:$R$2292,17,0)</f>
        <v>9.3857999999999997</v>
      </c>
      <c r="O15" s="61">
        <f t="shared" si="5"/>
        <v>5</v>
      </c>
      <c r="P15" s="60">
        <f>VLOOKUP($A15,'Return Data'!$B$7:$R$2292,14,0)</f>
        <v>9.9234000000000009</v>
      </c>
      <c r="Q15" s="61">
        <f t="shared" si="7"/>
        <v>2</v>
      </c>
      <c r="R15" s="60">
        <f>VLOOKUP($A15,'Return Data'!$B$7:$R$2292,16,0)</f>
        <v>8.3341999999999992</v>
      </c>
      <c r="S15" s="62">
        <f t="shared" si="6"/>
        <v>1</v>
      </c>
    </row>
    <row r="16" spans="1:19" x14ac:dyDescent="0.3">
      <c r="A16" s="77" t="s">
        <v>636</v>
      </c>
      <c r="B16" s="59">
        <f>VLOOKUP($A16,'Return Data'!$B$7:$R$2292,3,0)</f>
        <v>45014</v>
      </c>
      <c r="C16" s="60">
        <f>VLOOKUP($A16,'Return Data'!$B$7:$R$2292,4,0)</f>
        <v>20.2287</v>
      </c>
      <c r="D16" s="60">
        <f>VLOOKUP($A16,'Return Data'!$B$7:$R$2292,9,0)</f>
        <v>7.2843</v>
      </c>
      <c r="E16" s="61">
        <f t="shared" si="0"/>
        <v>14</v>
      </c>
      <c r="F16" s="60">
        <f>VLOOKUP($A16,'Return Data'!$B$7:$R$2292,10,0)</f>
        <v>5.5171999999999999</v>
      </c>
      <c r="G16" s="61">
        <f t="shared" si="1"/>
        <v>14</v>
      </c>
      <c r="H16" s="60">
        <f>VLOOKUP($A16,'Return Data'!$B$7:$R$2292,11,0)</f>
        <v>6.1165000000000003</v>
      </c>
      <c r="I16" s="61">
        <f t="shared" si="2"/>
        <v>13</v>
      </c>
      <c r="J16" s="60">
        <f>VLOOKUP($A16,'Return Data'!$B$7:$R$2292,12,0)</f>
        <v>6.3646000000000003</v>
      </c>
      <c r="K16" s="61">
        <f t="shared" si="3"/>
        <v>6</v>
      </c>
      <c r="L16" s="60">
        <f>VLOOKUP($A16,'Return Data'!$B$7:$R$2292,13,0)</f>
        <v>3.9527999999999999</v>
      </c>
      <c r="M16" s="61">
        <f t="shared" si="4"/>
        <v>13</v>
      </c>
      <c r="N16" s="60">
        <f>VLOOKUP($A16,'Return Data'!$B$7:$R$2292,17,0)</f>
        <v>5.4448999999999996</v>
      </c>
      <c r="O16" s="61">
        <f t="shared" si="5"/>
        <v>10</v>
      </c>
      <c r="P16" s="60">
        <f>VLOOKUP($A16,'Return Data'!$B$7:$R$2292,14,0)</f>
        <v>6.7880000000000003</v>
      </c>
      <c r="Q16" s="61">
        <f t="shared" si="7"/>
        <v>8</v>
      </c>
      <c r="R16" s="60">
        <f>VLOOKUP($A16,'Return Data'!$B$7:$R$2292,16,0)</f>
        <v>8.1271000000000004</v>
      </c>
      <c r="S16" s="62">
        <f t="shared" si="6"/>
        <v>3</v>
      </c>
    </row>
    <row r="17" spans="1:19" x14ac:dyDescent="0.3">
      <c r="A17" s="102" t="s">
        <v>1946</v>
      </c>
      <c r="B17" s="59">
        <f>VLOOKUP($A17,'Return Data'!$B$7:$R$2292,3,0)</f>
        <v>45014</v>
      </c>
      <c r="C17" s="60">
        <f>VLOOKUP($A17,'Return Data'!$B$7:$R$2292,4,0)</f>
        <v>24.535799999999998</v>
      </c>
      <c r="D17" s="60">
        <f>VLOOKUP($A17,'Return Data'!$B$7:$R$2292,9,0)</f>
        <v>7.7419000000000002</v>
      </c>
      <c r="E17" s="61">
        <f t="shared" si="0"/>
        <v>12</v>
      </c>
      <c r="F17" s="60">
        <f>VLOOKUP($A17,'Return Data'!$B$7:$R$2292,10,0)</f>
        <v>5.9012000000000002</v>
      </c>
      <c r="G17" s="61">
        <f t="shared" si="1"/>
        <v>11</v>
      </c>
      <c r="H17" s="60">
        <f>VLOOKUP($A17,'Return Data'!$B$7:$R$2292,11,0)</f>
        <v>6.1515000000000004</v>
      </c>
      <c r="I17" s="61">
        <f t="shared" si="2"/>
        <v>12</v>
      </c>
      <c r="J17" s="60">
        <f>VLOOKUP($A17,'Return Data'!$B$7:$R$2292,12,0)</f>
        <v>5.9774000000000003</v>
      </c>
      <c r="K17" s="61">
        <f t="shared" si="3"/>
        <v>13</v>
      </c>
      <c r="L17" s="60">
        <f>VLOOKUP($A17,'Return Data'!$B$7:$R$2292,13,0)</f>
        <v>4.0225999999999997</v>
      </c>
      <c r="M17" s="61">
        <f t="shared" si="4"/>
        <v>11</v>
      </c>
      <c r="N17" s="60">
        <f>VLOOKUP($A17,'Return Data'!$B$7:$R$2292,17,0)</f>
        <v>4.8864000000000001</v>
      </c>
      <c r="O17" s="61">
        <f t="shared" si="5"/>
        <v>14</v>
      </c>
      <c r="P17" s="60">
        <f>VLOOKUP($A17,'Return Data'!$B$7:$R$2292,14,0)</f>
        <v>4.3314000000000004</v>
      </c>
      <c r="Q17" s="61">
        <f t="shared" si="7"/>
        <v>15</v>
      </c>
      <c r="R17" s="60">
        <f>VLOOKUP($A17,'Return Data'!$B$7:$R$2292,16,0)</f>
        <v>6.8853</v>
      </c>
      <c r="S17" s="62">
        <f t="shared" si="6"/>
        <v>9</v>
      </c>
    </row>
    <row r="18" spans="1:19" x14ac:dyDescent="0.3">
      <c r="A18" s="77" t="s">
        <v>638</v>
      </c>
      <c r="B18" s="59">
        <f>VLOOKUP($A18,'Return Data'!$B$7:$R$2292,3,0)</f>
        <v>45014</v>
      </c>
      <c r="C18" s="60">
        <f>VLOOKUP($A18,'Return Data'!$B$7:$R$2292,4,0)</f>
        <v>26.439699999999998</v>
      </c>
      <c r="D18" s="60">
        <f>VLOOKUP($A18,'Return Data'!$B$7:$R$2292,9,0)</f>
        <v>10.725199999999999</v>
      </c>
      <c r="E18" s="61">
        <f t="shared" si="0"/>
        <v>3</v>
      </c>
      <c r="F18" s="60">
        <f>VLOOKUP($A18,'Return Data'!$B$7:$R$2292,10,0)</f>
        <v>5.9642999999999997</v>
      </c>
      <c r="G18" s="61">
        <f t="shared" si="1"/>
        <v>10</v>
      </c>
      <c r="H18" s="60">
        <f>VLOOKUP($A18,'Return Data'!$B$7:$R$2292,11,0)</f>
        <v>6.4446000000000003</v>
      </c>
      <c r="I18" s="61">
        <f t="shared" si="2"/>
        <v>8</v>
      </c>
      <c r="J18" s="60">
        <f>VLOOKUP($A18,'Return Data'!$B$7:$R$2292,12,0)</f>
        <v>6.5332999999999997</v>
      </c>
      <c r="K18" s="61">
        <f t="shared" si="3"/>
        <v>4</v>
      </c>
      <c r="L18" s="60">
        <f>VLOOKUP($A18,'Return Data'!$B$7:$R$2292,13,0)</f>
        <v>5.1605999999999996</v>
      </c>
      <c r="M18" s="61">
        <f t="shared" si="4"/>
        <v>5</v>
      </c>
      <c r="N18" s="60">
        <f>VLOOKUP($A18,'Return Data'!$B$7:$R$2292,17,0)</f>
        <v>5.9413999999999998</v>
      </c>
      <c r="O18" s="61">
        <f t="shared" si="5"/>
        <v>9</v>
      </c>
      <c r="P18" s="60">
        <f>VLOOKUP($A18,'Return Data'!$B$7:$R$2292,14,0)</f>
        <v>6.7428999999999997</v>
      </c>
      <c r="Q18" s="61">
        <f t="shared" si="7"/>
        <v>9</v>
      </c>
      <c r="R18" s="60">
        <f>VLOOKUP($A18,'Return Data'!$B$7:$R$2292,16,0)</f>
        <v>8.2074999999999996</v>
      </c>
      <c r="S18" s="62">
        <f t="shared" si="6"/>
        <v>2</v>
      </c>
    </row>
    <row r="19" spans="1:19" x14ac:dyDescent="0.3">
      <c r="A19" s="77" t="s">
        <v>640</v>
      </c>
      <c r="B19" s="59">
        <f>VLOOKUP($A19,'Return Data'!$B$7:$R$2292,3,0)</f>
        <v>45014</v>
      </c>
      <c r="C19" s="60">
        <f>VLOOKUP($A19,'Return Data'!$B$7:$R$2292,4,0)</f>
        <v>15.8878</v>
      </c>
      <c r="D19" s="60">
        <f>VLOOKUP($A19,'Return Data'!$B$7:$R$2292,9,0)</f>
        <v>8.6222999999999992</v>
      </c>
      <c r="E19" s="61">
        <f t="shared" si="0"/>
        <v>7</v>
      </c>
      <c r="F19" s="60">
        <f>VLOOKUP($A19,'Return Data'!$B$7:$R$2292,10,0)</f>
        <v>5.6710000000000003</v>
      </c>
      <c r="G19" s="61">
        <f t="shared" si="1"/>
        <v>13</v>
      </c>
      <c r="H19" s="60">
        <f>VLOOKUP($A19,'Return Data'!$B$7:$R$2292,11,0)</f>
        <v>6.4969999999999999</v>
      </c>
      <c r="I19" s="61">
        <f t="shared" si="2"/>
        <v>7</v>
      </c>
      <c r="J19" s="60">
        <f>VLOOKUP($A19,'Return Data'!$B$7:$R$2292,12,0)</f>
        <v>6.2432999999999996</v>
      </c>
      <c r="K19" s="61">
        <f t="shared" si="3"/>
        <v>8</v>
      </c>
      <c r="L19" s="60">
        <f>VLOOKUP($A19,'Return Data'!$B$7:$R$2292,13,0)</f>
        <v>3.6332</v>
      </c>
      <c r="M19" s="61">
        <f t="shared" si="4"/>
        <v>15</v>
      </c>
      <c r="N19" s="60">
        <f>VLOOKUP($A19,'Return Data'!$B$7:$R$2292,17,0)</f>
        <v>9.9763000000000002</v>
      </c>
      <c r="O19" s="61">
        <f t="shared" si="5"/>
        <v>3</v>
      </c>
      <c r="P19" s="60">
        <f>VLOOKUP($A19,'Return Data'!$B$7:$R$2292,14,0)</f>
        <v>9.7986000000000004</v>
      </c>
      <c r="Q19" s="61">
        <f t="shared" si="7"/>
        <v>3</v>
      </c>
      <c r="R19" s="60">
        <f>VLOOKUP($A19,'Return Data'!$B$7:$R$2292,16,0)</f>
        <v>5.2328999999999999</v>
      </c>
      <c r="S19" s="62">
        <f t="shared" si="6"/>
        <v>14</v>
      </c>
    </row>
    <row r="20" spans="1:19" x14ac:dyDescent="0.3">
      <c r="A20" s="77" t="s">
        <v>642</v>
      </c>
      <c r="B20" s="59">
        <f>VLOOKUP($A20,'Return Data'!$B$7:$R$2292,3,0)</f>
        <v>45014</v>
      </c>
      <c r="C20" s="60">
        <f>VLOOKUP($A20,'Return Data'!$B$7:$R$2292,4,0)</f>
        <v>1593.5658000000001</v>
      </c>
      <c r="D20" s="60">
        <f>VLOOKUP($A20,'Return Data'!$B$7:$R$2292,9,0)</f>
        <v>55.3369</v>
      </c>
      <c r="E20" s="61">
        <f t="shared" si="0"/>
        <v>1</v>
      </c>
      <c r="F20" s="60">
        <f>VLOOKUP($A20,'Return Data'!$B$7:$R$2292,10,0)</f>
        <v>20.749500000000001</v>
      </c>
      <c r="G20" s="61">
        <f t="shared" si="1"/>
        <v>1</v>
      </c>
      <c r="H20" s="60">
        <f>VLOOKUP($A20,'Return Data'!$B$7:$R$2292,11,0)</f>
        <v>13.360200000000001</v>
      </c>
      <c r="I20" s="61">
        <f t="shared" si="2"/>
        <v>1</v>
      </c>
      <c r="J20" s="60">
        <f>VLOOKUP($A20,'Return Data'!$B$7:$R$2292,12,0)</f>
        <v>10.1998</v>
      </c>
      <c r="K20" s="61">
        <f t="shared" si="3"/>
        <v>1</v>
      </c>
      <c r="L20" s="60">
        <f>VLOOKUP($A20,'Return Data'!$B$7:$R$2292,13,0)</f>
        <v>6.9398</v>
      </c>
      <c r="M20" s="61">
        <f t="shared" si="4"/>
        <v>4</v>
      </c>
      <c r="N20" s="60">
        <f>VLOOKUP($A20,'Return Data'!$B$7:$R$2292,17,0)</f>
        <v>5.1367000000000003</v>
      </c>
      <c r="O20" s="61">
        <f t="shared" si="5"/>
        <v>12</v>
      </c>
      <c r="P20" s="60">
        <f>VLOOKUP($A20,'Return Data'!$B$7:$R$2292,14,0)</f>
        <v>5.5518999999999998</v>
      </c>
      <c r="Q20" s="61">
        <f t="shared" si="7"/>
        <v>13</v>
      </c>
      <c r="R20" s="60">
        <f>VLOOKUP($A20,'Return Data'!$B$7:$R$2292,16,0)</f>
        <v>5.5879000000000003</v>
      </c>
      <c r="S20" s="62">
        <f t="shared" si="6"/>
        <v>13</v>
      </c>
    </row>
    <row r="21" spans="1:19" x14ac:dyDescent="0.3">
      <c r="A21" s="109" t="s">
        <v>644</v>
      </c>
      <c r="B21" s="59">
        <f>VLOOKUP($A21,'Return Data'!$B$7:$R$2292,3,0)</f>
        <v>45014</v>
      </c>
      <c r="C21" s="60">
        <f>VLOOKUP($A21,'Return Data'!$B$7:$R$2292,4,0)</f>
        <v>24.833100000000002</v>
      </c>
      <c r="D21" s="60">
        <f>VLOOKUP($A21,'Return Data'!$B$7:$R$2292,9,0)</f>
        <v>8.0952000000000002</v>
      </c>
      <c r="E21" s="61">
        <f t="shared" si="0"/>
        <v>10</v>
      </c>
      <c r="F21" s="60">
        <f>VLOOKUP($A21,'Return Data'!$B$7:$R$2292,10,0)</f>
        <v>3.9293999999999998</v>
      </c>
      <c r="G21" s="61">
        <f t="shared" si="1"/>
        <v>16</v>
      </c>
      <c r="H21" s="60">
        <f>VLOOKUP($A21,'Return Data'!$B$7:$R$2292,11,0)</f>
        <v>4.4706999999999999</v>
      </c>
      <c r="I21" s="61">
        <f t="shared" si="2"/>
        <v>16</v>
      </c>
      <c r="J21" s="60">
        <f>VLOOKUP($A21,'Return Data'!$B$7:$R$2292,12,0)</f>
        <v>4.7022000000000004</v>
      </c>
      <c r="K21" s="61">
        <f t="shared" si="3"/>
        <v>16</v>
      </c>
      <c r="L21" s="60">
        <f>VLOOKUP($A21,'Return Data'!$B$7:$R$2292,13,0)</f>
        <v>0.76449999999999996</v>
      </c>
      <c r="M21" s="61">
        <f t="shared" si="4"/>
        <v>16</v>
      </c>
      <c r="N21" s="60">
        <f>VLOOKUP($A21,'Return Data'!$B$7:$R$2292,17,0)</f>
        <v>3.2902999999999998</v>
      </c>
      <c r="O21" s="61">
        <f t="shared" si="5"/>
        <v>16</v>
      </c>
      <c r="P21" s="60">
        <f>VLOOKUP($A21,'Return Data'!$B$7:$R$2292,14,0)</f>
        <v>4.2704000000000004</v>
      </c>
      <c r="Q21" s="61">
        <f t="shared" si="7"/>
        <v>16</v>
      </c>
      <c r="R21" s="60">
        <f>VLOOKUP($A21,'Return Data'!$B$7:$R$2292,16,0)</f>
        <v>7.3113000000000001</v>
      </c>
      <c r="S21" s="62">
        <f t="shared" si="6"/>
        <v>6</v>
      </c>
    </row>
    <row r="22" spans="1:19" x14ac:dyDescent="0.3">
      <c r="A22" s="77" t="s">
        <v>646</v>
      </c>
      <c r="B22" s="59">
        <f>VLOOKUP($A22,'Return Data'!$B$7:$R$2292,3,0)</f>
        <v>45014</v>
      </c>
      <c r="C22" s="60">
        <f>VLOOKUP($A22,'Return Data'!$B$7:$R$2292,4,0)</f>
        <v>28.948799999999999</v>
      </c>
      <c r="D22" s="60">
        <f>VLOOKUP($A22,'Return Data'!$B$7:$R$2292,9,0)</f>
        <v>7.8880999999999997</v>
      </c>
      <c r="E22" s="61">
        <f t="shared" si="0"/>
        <v>11</v>
      </c>
      <c r="F22" s="60">
        <f>VLOOKUP($A22,'Return Data'!$B$7:$R$2292,10,0)</f>
        <v>6.0873999999999997</v>
      </c>
      <c r="G22" s="61">
        <f t="shared" si="1"/>
        <v>7</v>
      </c>
      <c r="H22" s="60">
        <f>VLOOKUP($A22,'Return Data'!$B$7:$R$2292,11,0)</f>
        <v>6.3319000000000001</v>
      </c>
      <c r="I22" s="61">
        <f t="shared" si="2"/>
        <v>10</v>
      </c>
      <c r="J22" s="60">
        <f>VLOOKUP($A22,'Return Data'!$B$7:$R$2292,12,0)</f>
        <v>6.3025000000000002</v>
      </c>
      <c r="K22" s="61">
        <f t="shared" si="3"/>
        <v>7</v>
      </c>
      <c r="L22" s="60">
        <f>VLOOKUP($A22,'Return Data'!$B$7:$R$2292,13,0)</f>
        <v>4.2241999999999997</v>
      </c>
      <c r="M22" s="61">
        <f t="shared" si="4"/>
        <v>10</v>
      </c>
      <c r="N22" s="60">
        <f>VLOOKUP($A22,'Return Data'!$B$7:$R$2292,17,0)</f>
        <v>8.4541000000000004</v>
      </c>
      <c r="O22" s="61">
        <f t="shared" si="5"/>
        <v>6</v>
      </c>
      <c r="P22" s="60">
        <f>VLOOKUP($A22,'Return Data'!$B$7:$R$2292,14,0)</f>
        <v>8.2678999999999991</v>
      </c>
      <c r="Q22" s="61">
        <f t="shared" si="7"/>
        <v>5</v>
      </c>
      <c r="R22" s="60">
        <f>VLOOKUP($A22,'Return Data'!$B$7:$R$2292,16,0)</f>
        <v>6.1326999999999998</v>
      </c>
      <c r="S22" s="62">
        <f t="shared" si="6"/>
        <v>11</v>
      </c>
    </row>
    <row r="23" spans="1:19" x14ac:dyDescent="0.3">
      <c r="A23" s="77" t="s">
        <v>657</v>
      </c>
      <c r="B23" s="59">
        <f>VLOOKUP($A23,'Return Data'!$B$7:$R$2292,3,0)</f>
        <v>45014</v>
      </c>
      <c r="C23" s="60">
        <f>VLOOKUP($A23,'Return Data'!$B$7:$R$2292,4,0)</f>
        <v>37.824800000000003</v>
      </c>
      <c r="D23" s="60">
        <f>VLOOKUP($A23,'Return Data'!$B$7:$R$2292,9,0)</f>
        <v>8.5663</v>
      </c>
      <c r="E23" s="61">
        <f t="shared" si="0"/>
        <v>8</v>
      </c>
      <c r="F23" s="60">
        <f>VLOOKUP($A23,'Return Data'!$B$7:$R$2292,10,0)</f>
        <v>6.0857000000000001</v>
      </c>
      <c r="G23" s="61">
        <f t="shared" si="1"/>
        <v>8</v>
      </c>
      <c r="H23" s="60">
        <f>VLOOKUP($A23,'Return Data'!$B$7:$R$2292,11,0)</f>
        <v>6.2037000000000004</v>
      </c>
      <c r="I23" s="61">
        <f t="shared" si="2"/>
        <v>11</v>
      </c>
      <c r="J23" s="60">
        <f>VLOOKUP($A23,'Return Data'!$B$7:$R$2292,12,0)</f>
        <v>6.2058</v>
      </c>
      <c r="K23" s="61">
        <f t="shared" si="3"/>
        <v>9</v>
      </c>
      <c r="L23" s="60">
        <f>VLOOKUP($A23,'Return Data'!$B$7:$R$2292,13,0)</f>
        <v>4.6821000000000002</v>
      </c>
      <c r="M23" s="61">
        <f t="shared" si="4"/>
        <v>7</v>
      </c>
      <c r="N23" s="60">
        <f>VLOOKUP($A23,'Return Data'!$B$7:$R$2292,17,0)</f>
        <v>5.1298000000000004</v>
      </c>
      <c r="O23" s="61">
        <f t="shared" si="5"/>
        <v>13</v>
      </c>
      <c r="P23" s="60">
        <f>VLOOKUP($A23,'Return Data'!$B$7:$R$2292,14,0)</f>
        <v>6.1105</v>
      </c>
      <c r="Q23" s="61">
        <f t="shared" si="7"/>
        <v>10</v>
      </c>
      <c r="R23" s="60">
        <f>VLOOKUP($A23,'Return Data'!$B$7:$R$2292,16,0)</f>
        <v>7.3662000000000001</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45014</v>
      </c>
      <c r="C25" s="60">
        <f>VLOOKUP($A25,'Return Data'!$B$7:$R$2292,4,0)</f>
        <v>14.4612</v>
      </c>
      <c r="D25" s="60">
        <f>VLOOKUP($A25,'Return Data'!$B$7:$R$2292,9,0)</f>
        <v>8.1818000000000008</v>
      </c>
      <c r="E25" s="61">
        <f t="shared" si="0"/>
        <v>9</v>
      </c>
      <c r="F25" s="60">
        <f>VLOOKUP($A25,'Return Data'!$B$7:$R$2292,10,0)</f>
        <v>6.0194000000000001</v>
      </c>
      <c r="G25" s="61">
        <f t="shared" si="1"/>
        <v>9</v>
      </c>
      <c r="H25" s="60">
        <f>VLOOKUP($A25,'Return Data'!$B$7:$R$2292,11,0)</f>
        <v>6.5971000000000002</v>
      </c>
      <c r="I25" s="61">
        <f t="shared" si="2"/>
        <v>6</v>
      </c>
      <c r="J25" s="60">
        <f>VLOOKUP($A25,'Return Data'!$B$7:$R$2292,12,0)</f>
        <v>6.1768999999999998</v>
      </c>
      <c r="K25" s="61">
        <f t="shared" si="3"/>
        <v>10</v>
      </c>
      <c r="L25" s="60">
        <f>VLOOKUP($A25,'Return Data'!$B$7:$R$2292,13,0)</f>
        <v>4.2992999999999997</v>
      </c>
      <c r="M25" s="61">
        <f t="shared" si="4"/>
        <v>9</v>
      </c>
      <c r="N25" s="60">
        <f>VLOOKUP($A25,'Return Data'!$B$7:$R$2292,17,0)</f>
        <v>12.756399999999999</v>
      </c>
      <c r="O25" s="61">
        <f>RANK(N25,N$8:N$25,0)</f>
        <v>2</v>
      </c>
      <c r="P25" s="60">
        <f>VLOOKUP($A25,'Return Data'!$B$7:$R$2292,14,0)</f>
        <v>7.1172000000000004</v>
      </c>
      <c r="Q25" s="61">
        <f>RANK(P25,P$8:P$25,0)</f>
        <v>7</v>
      </c>
      <c r="R25" s="60">
        <f>VLOOKUP($A25,'Return Data'!$B$7:$R$2292,16,0)</f>
        <v>3.6242000000000001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10.456283333333335</v>
      </c>
      <c r="E27" s="83"/>
      <c r="F27" s="84">
        <f>AVERAGE(F8:F25)</f>
        <v>6.3456888888888905</v>
      </c>
      <c r="G27" s="83"/>
      <c r="H27" s="84">
        <f>AVERAGE(H8:H25)</f>
        <v>6.0922333333333336</v>
      </c>
      <c r="I27" s="83"/>
      <c r="J27" s="84">
        <f>AVERAGE(J8:J25)</f>
        <v>5.8145111111111119</v>
      </c>
      <c r="K27" s="83"/>
      <c r="L27" s="84">
        <f>AVERAGE(L8:L25)</f>
        <v>11.310105555555552</v>
      </c>
      <c r="M27" s="83"/>
      <c r="N27" s="84">
        <f>AVERAGE(N8:N25)</f>
        <v>9.7104764705882349</v>
      </c>
      <c r="O27" s="83"/>
      <c r="P27" s="84">
        <f>AVERAGE(P8:P25)</f>
        <v>7.1312749999999996</v>
      </c>
      <c r="Q27" s="83"/>
      <c r="R27" s="84">
        <f>AVERAGE(R8:R25)</f>
        <v>5.6596888888888897</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4.2704000000000004</v>
      </c>
      <c r="Q28" s="83"/>
      <c r="R28" s="84">
        <f>MIN(R8:R25)</f>
        <v>0</v>
      </c>
      <c r="S28" s="85"/>
    </row>
    <row r="29" spans="1:19" ht="15" thickBot="1" x14ac:dyDescent="0.35">
      <c r="A29" s="86" t="s">
        <v>29</v>
      </c>
      <c r="B29" s="87"/>
      <c r="C29" s="87"/>
      <c r="D29" s="88">
        <f>MAX(D8:D25)</f>
        <v>55.3369</v>
      </c>
      <c r="E29" s="87"/>
      <c r="F29" s="88">
        <f>MAX(F8:F25)</f>
        <v>20.749500000000001</v>
      </c>
      <c r="G29" s="87"/>
      <c r="H29" s="88">
        <f>MAX(H8:H25)</f>
        <v>13.360200000000001</v>
      </c>
      <c r="I29" s="87"/>
      <c r="J29" s="88">
        <f>MAX(J8:J25)</f>
        <v>10.1998</v>
      </c>
      <c r="K29" s="87"/>
      <c r="L29" s="88">
        <f>MAX(L8:L25)</f>
        <v>130.45009999999999</v>
      </c>
      <c r="M29" s="87"/>
      <c r="N29" s="88">
        <f>MAX(N8:N25)</f>
        <v>62.712400000000002</v>
      </c>
      <c r="O29" s="87"/>
      <c r="P29" s="88">
        <f>MAX(P8:P25)</f>
        <v>12.0411</v>
      </c>
      <c r="Q29" s="87"/>
      <c r="R29" s="88">
        <f>MAX(R8:R25)</f>
        <v>8.3341999999999992</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45014</v>
      </c>
      <c r="C8" s="60">
        <f>VLOOKUP($A8,'Return Data'!$B$7:$R$2292,4,0)</f>
        <v>95.495500000000007</v>
      </c>
      <c r="D8" s="60">
        <f>VLOOKUP($A8,'Return Data'!$B$7:$R$2292,9,0)</f>
        <v>9.4505999999999997</v>
      </c>
      <c r="E8" s="61">
        <f t="shared" ref="E8:E25" si="0">RANK(D8,D$8:D$25,0)</f>
        <v>11</v>
      </c>
      <c r="F8" s="60">
        <f>VLOOKUP($A8,'Return Data'!$B$7:$R$2292,10,0)</f>
        <v>6.7859999999999996</v>
      </c>
      <c r="G8" s="61">
        <f t="shared" ref="G8:G25" si="1">RANK(F8,F$8:F$25,0)</f>
        <v>2</v>
      </c>
      <c r="H8" s="60">
        <f>VLOOKUP($A8,'Return Data'!$B$7:$R$2292,11,0)</f>
        <v>7.1444000000000001</v>
      </c>
      <c r="I8" s="61">
        <f t="shared" ref="I8:I25" si="2">RANK(H8,H$8:H$25,0)</f>
        <v>3</v>
      </c>
      <c r="J8" s="60">
        <f>VLOOKUP($A8,'Return Data'!$B$7:$R$2292,12,0)</f>
        <v>7.093</v>
      </c>
      <c r="K8" s="61">
        <f t="shared" ref="K8:K25" si="3">RANK(J8,J$8:J$25,0)</f>
        <v>3</v>
      </c>
      <c r="L8" s="60">
        <f>VLOOKUP($A8,'Return Data'!$B$7:$R$2292,13,0)</f>
        <v>4.8117999999999999</v>
      </c>
      <c r="M8" s="61">
        <f t="shared" ref="M8:M25" si="4">RANK(L8,L$8:L$25,0)</f>
        <v>4</v>
      </c>
      <c r="N8" s="60">
        <f>VLOOKUP($A8,'Return Data'!$B$7:$R$2292,17,0)</f>
        <v>4.9909999999999997</v>
      </c>
      <c r="O8" s="61">
        <f t="shared" ref="O8:O25" si="5">RANK(N8,N$8:N$25,0)</f>
        <v>4</v>
      </c>
      <c r="P8" s="60">
        <f>VLOOKUP($A8,'Return Data'!$B$7:$R$2292,14,0)</f>
        <v>6.6048999999999998</v>
      </c>
      <c r="Q8" s="61">
        <f t="shared" ref="Q8:Q25" si="6">RANK(P8,P$8:P$25,0)</f>
        <v>2</v>
      </c>
      <c r="R8" s="60">
        <f>VLOOKUP($A8,'Return Data'!$B$7:$R$2292,16,0)</f>
        <v>8.2188999999999997</v>
      </c>
      <c r="S8" s="62">
        <f t="shared" ref="S8:S25" si="7">RANK(R8,R$8:R$25,0)</f>
        <v>2</v>
      </c>
    </row>
    <row r="9" spans="1:19" x14ac:dyDescent="0.3">
      <c r="A9" s="77" t="s">
        <v>589</v>
      </c>
      <c r="B9" s="59">
        <f>VLOOKUP($A9,'Return Data'!$B$7:$R$2292,3,0)</f>
        <v>45014</v>
      </c>
      <c r="C9" s="60">
        <f>VLOOKUP($A9,'Return Data'!$B$7:$R$2292,4,0)</f>
        <v>14.953799999999999</v>
      </c>
      <c r="D9" s="60">
        <f>VLOOKUP($A9,'Return Data'!$B$7:$R$2292,9,0)</f>
        <v>10.5069</v>
      </c>
      <c r="E9" s="61">
        <f t="shared" si="0"/>
        <v>2</v>
      </c>
      <c r="F9" s="60">
        <f>VLOOKUP($A9,'Return Data'!$B$7:$R$2292,10,0)</f>
        <v>6.7076000000000002</v>
      </c>
      <c r="G9" s="61">
        <f t="shared" si="1"/>
        <v>3</v>
      </c>
      <c r="H9" s="60">
        <f>VLOOKUP($A9,'Return Data'!$B$7:$R$2292,11,0)</f>
        <v>7.0408999999999997</v>
      </c>
      <c r="I9" s="61">
        <f t="shared" si="2"/>
        <v>4</v>
      </c>
      <c r="J9" s="60">
        <f>VLOOKUP($A9,'Return Data'!$B$7:$R$2292,12,0)</f>
        <v>6.8696999999999999</v>
      </c>
      <c r="K9" s="61">
        <f t="shared" si="3"/>
        <v>6</v>
      </c>
      <c r="L9" s="60">
        <f>VLOOKUP($A9,'Return Data'!$B$7:$R$2292,13,0)</f>
        <v>4.9433999999999996</v>
      </c>
      <c r="M9" s="61">
        <f t="shared" si="4"/>
        <v>3</v>
      </c>
      <c r="N9" s="60">
        <f>VLOOKUP($A9,'Return Data'!$B$7:$R$2292,17,0)</f>
        <v>5.0506000000000002</v>
      </c>
      <c r="O9" s="61">
        <f t="shared" si="5"/>
        <v>3</v>
      </c>
      <c r="P9" s="60">
        <f>VLOOKUP($A9,'Return Data'!$B$7:$R$2292,14,0)</f>
        <v>6.7385000000000002</v>
      </c>
      <c r="Q9" s="61">
        <f t="shared" si="6"/>
        <v>1</v>
      </c>
      <c r="R9" s="60">
        <f>VLOOKUP($A9,'Return Data'!$B$7:$R$2292,16,0)</f>
        <v>7.2980999999999998</v>
      </c>
      <c r="S9" s="62">
        <f t="shared" si="7"/>
        <v>13</v>
      </c>
    </row>
    <row r="10" spans="1:19" x14ac:dyDescent="0.3">
      <c r="A10" s="77" t="s">
        <v>2024</v>
      </c>
      <c r="B10" s="59">
        <f>VLOOKUP($A10,'Return Data'!$B$7:$R$2292,3,0)</f>
        <v>45014</v>
      </c>
      <c r="C10" s="60">
        <f>VLOOKUP($A10,'Return Data'!$B$7:$R$2292,4,0)</f>
        <v>16.585000000000001</v>
      </c>
      <c r="D10" s="60">
        <f>VLOOKUP($A10,'Return Data'!$B$7:$R$2292,9,0)</f>
        <v>8.0883000000000003</v>
      </c>
      <c r="E10" s="61">
        <f t="shared" si="0"/>
        <v>17</v>
      </c>
      <c r="F10" s="60">
        <f>VLOOKUP($A10,'Return Data'!$B$7:$R$2292,10,0)</f>
        <v>6.2648000000000001</v>
      </c>
      <c r="G10" s="61">
        <f t="shared" si="1"/>
        <v>10</v>
      </c>
      <c r="H10" s="60">
        <f>VLOOKUP($A10,'Return Data'!$B$7:$R$2292,11,0)</f>
        <v>6.4353999999999996</v>
      </c>
      <c r="I10" s="61">
        <f t="shared" si="2"/>
        <v>16</v>
      </c>
      <c r="J10" s="60">
        <f>VLOOKUP($A10,'Return Data'!$B$7:$R$2292,12,0)</f>
        <v>5.9672999999999998</v>
      </c>
      <c r="K10" s="61">
        <f t="shared" si="3"/>
        <v>15</v>
      </c>
      <c r="L10" s="60">
        <f>VLOOKUP($A10,'Return Data'!$B$7:$R$2292,13,0)</f>
        <v>3.5139</v>
      </c>
      <c r="M10" s="61">
        <f t="shared" si="4"/>
        <v>15</v>
      </c>
      <c r="N10" s="60">
        <f>VLOOKUP($A10,'Return Data'!$B$7:$R$2292,17,0)</f>
        <v>4.2737999999999996</v>
      </c>
      <c r="O10" s="61">
        <f t="shared" si="5"/>
        <v>14</v>
      </c>
      <c r="P10" s="60">
        <f>VLOOKUP($A10,'Return Data'!$B$7:$R$2292,14,0)</f>
        <v>5.9958</v>
      </c>
      <c r="Q10" s="61">
        <f t="shared" si="6"/>
        <v>8</v>
      </c>
      <c r="R10" s="60">
        <f>VLOOKUP($A10,'Return Data'!$B$7:$R$2292,16,0)</f>
        <v>7.2649999999999997</v>
      </c>
      <c r="S10" s="62">
        <f t="shared" si="7"/>
        <v>14</v>
      </c>
    </row>
    <row r="11" spans="1:19" x14ac:dyDescent="0.3">
      <c r="A11" s="77" t="s">
        <v>1835</v>
      </c>
      <c r="B11" s="59">
        <f>VLOOKUP($A11,'Return Data'!$B$7:$R$2292,3,0)</f>
        <v>45014</v>
      </c>
      <c r="C11" s="60">
        <f>VLOOKUP($A11,'Return Data'!$B$7:$R$2292,4,0)</f>
        <v>24.1693</v>
      </c>
      <c r="D11" s="60">
        <f>VLOOKUP($A11,'Return Data'!$B$7:$R$2292,9,0)</f>
        <v>10.417199999999999</v>
      </c>
      <c r="E11" s="61">
        <f t="shared" si="0"/>
        <v>3</v>
      </c>
      <c r="F11" s="60">
        <f>VLOOKUP($A11,'Return Data'!$B$7:$R$2292,10,0)</f>
        <v>6.4607999999999999</v>
      </c>
      <c r="G11" s="61">
        <f t="shared" si="1"/>
        <v>8</v>
      </c>
      <c r="H11" s="60">
        <f>VLOOKUP($A11,'Return Data'!$B$7:$R$2292,11,0)</f>
        <v>6.5025000000000004</v>
      </c>
      <c r="I11" s="61">
        <f t="shared" si="2"/>
        <v>14</v>
      </c>
      <c r="J11" s="60">
        <f>VLOOKUP($A11,'Return Data'!$B$7:$R$2292,12,0)</f>
        <v>6.1508000000000003</v>
      </c>
      <c r="K11" s="61">
        <f t="shared" si="3"/>
        <v>11</v>
      </c>
      <c r="L11" s="60">
        <f>VLOOKUP($A11,'Return Data'!$B$7:$R$2292,13,0)</f>
        <v>2.8738999999999999</v>
      </c>
      <c r="M11" s="61">
        <f t="shared" si="4"/>
        <v>17</v>
      </c>
      <c r="N11" s="60">
        <f>VLOOKUP($A11,'Return Data'!$B$7:$R$2292,17,0)</f>
        <v>3.4201999999999999</v>
      </c>
      <c r="O11" s="61">
        <f t="shared" si="5"/>
        <v>17</v>
      </c>
      <c r="P11" s="60">
        <f>VLOOKUP($A11,'Return Data'!$B$7:$R$2292,14,0)</f>
        <v>4.8627000000000002</v>
      </c>
      <c r="Q11" s="61">
        <f t="shared" si="6"/>
        <v>18</v>
      </c>
      <c r="R11" s="60">
        <f>VLOOKUP($A11,'Return Data'!$B$7:$R$2292,16,0)</f>
        <v>6.7148000000000003</v>
      </c>
      <c r="S11" s="62">
        <f t="shared" si="7"/>
        <v>17</v>
      </c>
    </row>
    <row r="12" spans="1:19" x14ac:dyDescent="0.3">
      <c r="A12" s="77" t="s">
        <v>591</v>
      </c>
      <c r="B12" s="59">
        <f>VLOOKUP($A12,'Return Data'!$B$7:$R$2292,3,0)</f>
        <v>45014</v>
      </c>
      <c r="C12" s="60">
        <f>VLOOKUP($A12,'Return Data'!$B$7:$R$2292,4,0)</f>
        <v>19.639199999999999</v>
      </c>
      <c r="D12" s="60">
        <f>VLOOKUP($A12,'Return Data'!$B$7:$R$2292,9,0)</f>
        <v>9.0366</v>
      </c>
      <c r="E12" s="61">
        <f t="shared" si="0"/>
        <v>12</v>
      </c>
      <c r="F12" s="60">
        <f>VLOOKUP($A12,'Return Data'!$B$7:$R$2292,10,0)</f>
        <v>6.0804999999999998</v>
      </c>
      <c r="G12" s="61">
        <f t="shared" si="1"/>
        <v>13</v>
      </c>
      <c r="H12" s="60">
        <f>VLOOKUP($A12,'Return Data'!$B$7:$R$2292,11,0)</f>
        <v>6.4534000000000002</v>
      </c>
      <c r="I12" s="61">
        <f t="shared" si="2"/>
        <v>15</v>
      </c>
      <c r="J12" s="60">
        <f>VLOOKUP($A12,'Return Data'!$B$7:$R$2292,12,0)</f>
        <v>5.8930999999999996</v>
      </c>
      <c r="K12" s="61">
        <f t="shared" si="3"/>
        <v>16</v>
      </c>
      <c r="L12" s="60">
        <f>VLOOKUP($A12,'Return Data'!$B$7:$R$2292,13,0)</f>
        <v>4.1359000000000004</v>
      </c>
      <c r="M12" s="61">
        <f t="shared" si="4"/>
        <v>12</v>
      </c>
      <c r="N12" s="60">
        <f>VLOOKUP($A12,'Return Data'!$B$7:$R$2292,17,0)</f>
        <v>4.2930999999999999</v>
      </c>
      <c r="O12" s="61">
        <f t="shared" si="5"/>
        <v>13</v>
      </c>
      <c r="P12" s="60">
        <f>VLOOKUP($A12,'Return Data'!$B$7:$R$2292,14,0)</f>
        <v>5.5231000000000003</v>
      </c>
      <c r="Q12" s="61">
        <f t="shared" si="6"/>
        <v>15</v>
      </c>
      <c r="R12" s="60">
        <f>VLOOKUP($A12,'Return Data'!$B$7:$R$2292,16,0)</f>
        <v>7.6618000000000004</v>
      </c>
      <c r="S12" s="62">
        <f t="shared" si="7"/>
        <v>7</v>
      </c>
    </row>
    <row r="13" spans="1:19" x14ac:dyDescent="0.3">
      <c r="A13" s="77" t="s">
        <v>593</v>
      </c>
      <c r="B13" s="59">
        <f>VLOOKUP($A13,'Return Data'!$B$7:$R$2292,3,0)</f>
        <v>45014</v>
      </c>
      <c r="C13" s="60">
        <f>VLOOKUP($A13,'Return Data'!$B$7:$R$2292,4,0)</f>
        <v>13.6418</v>
      </c>
      <c r="D13" s="60">
        <f>VLOOKUP($A13,'Return Data'!$B$7:$R$2292,9,0)</f>
        <v>10.137600000000001</v>
      </c>
      <c r="E13" s="61">
        <f t="shared" si="0"/>
        <v>4</v>
      </c>
      <c r="F13" s="60">
        <f>VLOOKUP($A13,'Return Data'!$B$7:$R$2292,10,0)</f>
        <v>5.1970000000000001</v>
      </c>
      <c r="G13" s="61">
        <f t="shared" si="1"/>
        <v>18</v>
      </c>
      <c r="H13" s="60">
        <f>VLOOKUP($A13,'Return Data'!$B$7:$R$2292,11,0)</f>
        <v>6.8426</v>
      </c>
      <c r="I13" s="61">
        <f t="shared" si="2"/>
        <v>6</v>
      </c>
      <c r="J13" s="60">
        <f>VLOOKUP($A13,'Return Data'!$B$7:$R$2292,12,0)</f>
        <v>6.7270000000000003</v>
      </c>
      <c r="K13" s="61">
        <f t="shared" si="3"/>
        <v>7</v>
      </c>
      <c r="L13" s="60">
        <f>VLOOKUP($A13,'Return Data'!$B$7:$R$2292,13,0)</f>
        <v>2.5891999999999999</v>
      </c>
      <c r="M13" s="61">
        <f t="shared" si="4"/>
        <v>18</v>
      </c>
      <c r="N13" s="60">
        <f>VLOOKUP($A13,'Return Data'!$B$7:$R$2292,17,0)</f>
        <v>3.2888000000000002</v>
      </c>
      <c r="O13" s="61">
        <f t="shared" si="5"/>
        <v>18</v>
      </c>
      <c r="P13" s="60">
        <f>VLOOKUP($A13,'Return Data'!$B$7:$R$2292,14,0)</f>
        <v>4.9034000000000004</v>
      </c>
      <c r="Q13" s="61">
        <f t="shared" si="6"/>
        <v>17</v>
      </c>
      <c r="R13" s="60">
        <f>VLOOKUP($A13,'Return Data'!$B$7:$R$2292,16,0)</f>
        <v>7.0625999999999998</v>
      </c>
      <c r="S13" s="62">
        <f t="shared" si="7"/>
        <v>16</v>
      </c>
    </row>
    <row r="14" spans="1:19" x14ac:dyDescent="0.3">
      <c r="A14" s="77" t="s">
        <v>598</v>
      </c>
      <c r="B14" s="59">
        <f>VLOOKUP($A14,'Return Data'!$B$7:$R$2292,3,0)</f>
        <v>45014</v>
      </c>
      <c r="C14" s="60">
        <f>VLOOKUP($A14,'Return Data'!$B$7:$R$2292,4,0)</f>
        <v>89.240799999999993</v>
      </c>
      <c r="D14" s="60">
        <f>VLOOKUP($A14,'Return Data'!$B$7:$R$2292,9,0)</f>
        <v>9.9936000000000007</v>
      </c>
      <c r="E14" s="61">
        <f t="shared" si="0"/>
        <v>6</v>
      </c>
      <c r="F14" s="60">
        <f>VLOOKUP($A14,'Return Data'!$B$7:$R$2292,10,0)</f>
        <v>6.6683000000000003</v>
      </c>
      <c r="G14" s="61">
        <f t="shared" si="1"/>
        <v>4</v>
      </c>
      <c r="H14" s="60">
        <f>VLOOKUP($A14,'Return Data'!$B$7:$R$2292,11,0)</f>
        <v>6.7906000000000004</v>
      </c>
      <c r="I14" s="61">
        <f t="shared" si="2"/>
        <v>7</v>
      </c>
      <c r="J14" s="60">
        <f>VLOOKUP($A14,'Return Data'!$B$7:$R$2292,12,0)</f>
        <v>6.2114000000000003</v>
      </c>
      <c r="K14" s="61">
        <f t="shared" si="3"/>
        <v>9</v>
      </c>
      <c r="L14" s="60">
        <f>VLOOKUP($A14,'Return Data'!$B$7:$R$2292,13,0)</f>
        <v>4.4650999999999996</v>
      </c>
      <c r="M14" s="61">
        <f t="shared" si="4"/>
        <v>7</v>
      </c>
      <c r="N14" s="60">
        <f>VLOOKUP($A14,'Return Data'!$B$7:$R$2292,17,0)</f>
        <v>4.5579000000000001</v>
      </c>
      <c r="O14" s="61">
        <f t="shared" si="5"/>
        <v>10</v>
      </c>
      <c r="P14" s="60">
        <f>VLOOKUP($A14,'Return Data'!$B$7:$R$2292,14,0)</f>
        <v>5.8334999999999999</v>
      </c>
      <c r="Q14" s="61">
        <f t="shared" si="6"/>
        <v>11</v>
      </c>
      <c r="R14" s="60">
        <f>VLOOKUP($A14,'Return Data'!$B$7:$R$2292,16,0)</f>
        <v>8.4390999999999998</v>
      </c>
      <c r="S14" s="62">
        <f t="shared" si="7"/>
        <v>1</v>
      </c>
    </row>
    <row r="15" spans="1:19" x14ac:dyDescent="0.3">
      <c r="A15" s="77" t="s">
        <v>601</v>
      </c>
      <c r="B15" s="59">
        <f>VLOOKUP($A15,'Return Data'!$B$7:$R$2292,3,0)</f>
        <v>45014</v>
      </c>
      <c r="C15" s="60">
        <f>VLOOKUP($A15,'Return Data'!$B$7:$R$2292,4,0)</f>
        <v>27.575199999999999</v>
      </c>
      <c r="D15" s="60">
        <f>VLOOKUP($A15,'Return Data'!$B$7:$R$2292,9,0)</f>
        <v>8.7370000000000001</v>
      </c>
      <c r="E15" s="61">
        <f t="shared" si="0"/>
        <v>15</v>
      </c>
      <c r="F15" s="60">
        <f>VLOOKUP($A15,'Return Data'!$B$7:$R$2292,10,0)</f>
        <v>6.1043000000000003</v>
      </c>
      <c r="G15" s="61">
        <f t="shared" si="1"/>
        <v>12</v>
      </c>
      <c r="H15" s="60">
        <f>VLOOKUP($A15,'Return Data'!$B$7:$R$2292,11,0)</f>
        <v>6.6608000000000001</v>
      </c>
      <c r="I15" s="61">
        <f t="shared" si="2"/>
        <v>10</v>
      </c>
      <c r="J15" s="60">
        <f>VLOOKUP($A15,'Return Data'!$B$7:$R$2292,12,0)</f>
        <v>7.0156000000000001</v>
      </c>
      <c r="K15" s="61">
        <f t="shared" si="3"/>
        <v>5</v>
      </c>
      <c r="L15" s="60">
        <f>VLOOKUP($A15,'Return Data'!$B$7:$R$2292,13,0)</f>
        <v>4.2366999999999999</v>
      </c>
      <c r="M15" s="61">
        <f t="shared" si="4"/>
        <v>11</v>
      </c>
      <c r="N15" s="60">
        <f>VLOOKUP($A15,'Return Data'!$B$7:$R$2292,17,0)</f>
        <v>4.6890999999999998</v>
      </c>
      <c r="O15" s="61">
        <f t="shared" si="5"/>
        <v>7</v>
      </c>
      <c r="P15" s="60">
        <f>VLOOKUP($A15,'Return Data'!$B$7:$R$2292,14,0)</f>
        <v>6.1393000000000004</v>
      </c>
      <c r="Q15" s="61">
        <f t="shared" si="6"/>
        <v>6</v>
      </c>
      <c r="R15" s="60">
        <f>VLOOKUP($A15,'Return Data'!$B$7:$R$2292,16,0)</f>
        <v>8.0716000000000001</v>
      </c>
      <c r="S15" s="62">
        <f t="shared" si="7"/>
        <v>4</v>
      </c>
    </row>
    <row r="16" spans="1:19" x14ac:dyDescent="0.3">
      <c r="A16" s="102" t="s">
        <v>1610</v>
      </c>
      <c r="B16" s="59">
        <f>VLOOKUP($A16,'Return Data'!$B$7:$R$2292,3,0)</f>
        <v>45014</v>
      </c>
      <c r="C16" s="60">
        <f>VLOOKUP($A16,'Return Data'!$B$7:$R$2292,4,0)</f>
        <v>64.943700000000007</v>
      </c>
      <c r="D16" s="60">
        <f>VLOOKUP($A16,'Return Data'!$B$7:$R$2292,9,0)</f>
        <v>12.093999999999999</v>
      </c>
      <c r="E16" s="61">
        <f t="shared" si="0"/>
        <v>1</v>
      </c>
      <c r="F16" s="60">
        <f>VLOOKUP($A16,'Return Data'!$B$7:$R$2292,10,0)</f>
        <v>5.5208000000000004</v>
      </c>
      <c r="G16" s="61">
        <f t="shared" si="1"/>
        <v>17</v>
      </c>
      <c r="H16" s="60">
        <f>VLOOKUP($A16,'Return Data'!$B$7:$R$2292,11,0)</f>
        <v>7.2478999999999996</v>
      </c>
      <c r="I16" s="61">
        <f t="shared" si="2"/>
        <v>2</v>
      </c>
      <c r="J16" s="60">
        <f>VLOOKUP($A16,'Return Data'!$B$7:$R$2292,12,0)</f>
        <v>7.3464</v>
      </c>
      <c r="K16" s="61">
        <f t="shared" si="3"/>
        <v>2</v>
      </c>
      <c r="L16" s="60">
        <f>VLOOKUP($A16,'Return Data'!$B$7:$R$2292,13,0)</f>
        <v>3.5724999999999998</v>
      </c>
      <c r="M16" s="61">
        <f t="shared" si="4"/>
        <v>14</v>
      </c>
      <c r="N16" s="60">
        <f>VLOOKUP($A16,'Return Data'!$B$7:$R$2292,17,0)</f>
        <v>4.3418999999999999</v>
      </c>
      <c r="O16" s="61">
        <f t="shared" si="5"/>
        <v>12</v>
      </c>
      <c r="P16" s="60">
        <f>VLOOKUP($A16,'Return Data'!$B$7:$R$2292,14,0)</f>
        <v>5.6685999999999996</v>
      </c>
      <c r="Q16" s="61">
        <f t="shared" si="6"/>
        <v>14</v>
      </c>
      <c r="R16" s="60">
        <f>VLOOKUP($A16,'Return Data'!$B$7:$R$2292,16,0)</f>
        <v>7.5975000000000001</v>
      </c>
      <c r="S16" s="62">
        <f t="shared" si="7"/>
        <v>8</v>
      </c>
    </row>
    <row r="17" spans="1:19" x14ac:dyDescent="0.3">
      <c r="A17" s="125" t="s">
        <v>603</v>
      </c>
      <c r="B17" s="59">
        <f>VLOOKUP($A17,'Return Data'!$B$7:$R$2292,3,0)</f>
        <v>45014</v>
      </c>
      <c r="C17" s="60">
        <f>VLOOKUP($A17,'Return Data'!$B$7:$R$2292,4,0)</f>
        <v>25.9999</v>
      </c>
      <c r="D17" s="60">
        <f>VLOOKUP($A17,'Return Data'!$B$7:$R$2292,9,0)</f>
        <v>8.6417999999999999</v>
      </c>
      <c r="E17" s="61">
        <f t="shared" si="0"/>
        <v>16</v>
      </c>
      <c r="F17" s="60">
        <f>VLOOKUP($A17,'Return Data'!$B$7:$R$2292,10,0)</f>
        <v>6.8459000000000003</v>
      </c>
      <c r="G17" s="61">
        <f t="shared" si="1"/>
        <v>1</v>
      </c>
      <c r="H17" s="60">
        <f>VLOOKUP($A17,'Return Data'!$B$7:$R$2292,11,0)</f>
        <v>6.9116999999999997</v>
      </c>
      <c r="I17" s="61">
        <f t="shared" si="2"/>
        <v>5</v>
      </c>
      <c r="J17" s="60">
        <f>VLOOKUP($A17,'Return Data'!$B$7:$R$2292,12,0)</f>
        <v>7.6980000000000004</v>
      </c>
      <c r="K17" s="61">
        <f t="shared" si="3"/>
        <v>1</v>
      </c>
      <c r="L17" s="60">
        <f>VLOOKUP($A17,'Return Data'!$B$7:$R$2292,13,0)</f>
        <v>5.8451000000000004</v>
      </c>
      <c r="M17" s="61">
        <f t="shared" si="4"/>
        <v>1</v>
      </c>
      <c r="N17" s="60">
        <f>VLOOKUP($A17,'Return Data'!$B$7:$R$2292,17,0)</f>
        <v>5.2146999999999997</v>
      </c>
      <c r="O17" s="61">
        <f t="shared" si="5"/>
        <v>2</v>
      </c>
      <c r="P17" s="60">
        <f>VLOOKUP($A17,'Return Data'!$B$7:$R$2292,14,0)</f>
        <v>6.5507</v>
      </c>
      <c r="Q17" s="61">
        <f t="shared" si="6"/>
        <v>3</v>
      </c>
      <c r="R17" s="60">
        <f>VLOOKUP($A17,'Return Data'!$B$7:$R$2292,16,0)</f>
        <v>8.1954999999999991</v>
      </c>
      <c r="S17" s="62">
        <f t="shared" si="7"/>
        <v>3</v>
      </c>
    </row>
    <row r="18" spans="1:19" x14ac:dyDescent="0.3">
      <c r="A18" s="120" t="s">
        <v>605</v>
      </c>
      <c r="B18" s="124">
        <f>VLOOKUP($A18,'Return Data'!$B$7:$R$2292,3,0)</f>
        <v>45014</v>
      </c>
      <c r="C18" s="60">
        <f>VLOOKUP($A18,'Return Data'!$B$7:$R$2292,4,0)</f>
        <v>2837.991</v>
      </c>
      <c r="D18" s="60">
        <f>VLOOKUP($A18,'Return Data'!$B$7:$R$2292,9,0)</f>
        <v>9.6204000000000001</v>
      </c>
      <c r="E18" s="61">
        <f t="shared" si="0"/>
        <v>10</v>
      </c>
      <c r="F18" s="60">
        <f>VLOOKUP($A18,'Return Data'!$B$7:$R$2292,10,0)</f>
        <v>6.2614999999999998</v>
      </c>
      <c r="G18" s="61">
        <f t="shared" si="1"/>
        <v>11</v>
      </c>
      <c r="H18" s="60">
        <f>VLOOKUP($A18,'Return Data'!$B$7:$R$2292,11,0)</f>
        <v>6.6821000000000002</v>
      </c>
      <c r="I18" s="61">
        <f t="shared" si="2"/>
        <v>9</v>
      </c>
      <c r="J18" s="60">
        <f>VLOOKUP($A18,'Return Data'!$B$7:$R$2292,12,0)</f>
        <v>6.1212</v>
      </c>
      <c r="K18" s="61">
        <f t="shared" si="3"/>
        <v>12</v>
      </c>
      <c r="L18" s="60">
        <f>VLOOKUP($A18,'Return Data'!$B$7:$R$2292,13,0)</f>
        <v>3.8532999999999999</v>
      </c>
      <c r="M18" s="61">
        <f t="shared" si="4"/>
        <v>13</v>
      </c>
      <c r="N18" s="60">
        <f>VLOOKUP($A18,'Return Data'!$B$7:$R$2292,17,0)</f>
        <v>4.2626999999999997</v>
      </c>
      <c r="O18" s="61">
        <f t="shared" si="5"/>
        <v>15</v>
      </c>
      <c r="P18" s="60">
        <f>VLOOKUP($A18,'Return Data'!$B$7:$R$2292,14,0)</f>
        <v>5.69</v>
      </c>
      <c r="Q18" s="61">
        <f t="shared" si="6"/>
        <v>13</v>
      </c>
      <c r="R18" s="60">
        <f>VLOOKUP($A18,'Return Data'!$B$7:$R$2292,16,0)</f>
        <v>7.3108000000000004</v>
      </c>
      <c r="S18" s="62">
        <f t="shared" si="7"/>
        <v>12</v>
      </c>
    </row>
    <row r="19" spans="1:19" x14ac:dyDescent="0.3">
      <c r="A19" s="120" t="s">
        <v>607</v>
      </c>
      <c r="B19" s="124">
        <f>VLOOKUP($A19,'Return Data'!$B$7:$R$2292,3,0)</f>
        <v>45014</v>
      </c>
      <c r="C19" s="60">
        <f>VLOOKUP($A19,'Return Data'!$B$7:$R$2292,4,0)</f>
        <v>3272.5619999999999</v>
      </c>
      <c r="D19" s="60">
        <f>VLOOKUP($A19,'Return Data'!$B$7:$R$2292,9,0)</f>
        <v>9.7575000000000003</v>
      </c>
      <c r="E19" s="61">
        <f t="shared" si="0"/>
        <v>9</v>
      </c>
      <c r="F19" s="60">
        <f>VLOOKUP($A19,'Return Data'!$B$7:$R$2292,10,0)</f>
        <v>6.0168999999999997</v>
      </c>
      <c r="G19" s="61">
        <f t="shared" si="1"/>
        <v>15</v>
      </c>
      <c r="H19" s="60">
        <f>VLOOKUP($A19,'Return Data'!$B$7:$R$2292,11,0)</f>
        <v>6.5472000000000001</v>
      </c>
      <c r="I19" s="61">
        <f t="shared" si="2"/>
        <v>13</v>
      </c>
      <c r="J19" s="60">
        <f>VLOOKUP($A19,'Return Data'!$B$7:$R$2292,12,0)</f>
        <v>6.4598000000000004</v>
      </c>
      <c r="K19" s="61">
        <f t="shared" si="3"/>
        <v>8</v>
      </c>
      <c r="L19" s="60">
        <f>VLOOKUP($A19,'Return Data'!$B$7:$R$2292,13,0)</f>
        <v>4.5456000000000003</v>
      </c>
      <c r="M19" s="61">
        <f t="shared" si="4"/>
        <v>6</v>
      </c>
      <c r="N19" s="60">
        <f>VLOOKUP($A19,'Return Data'!$B$7:$R$2292,17,0)</f>
        <v>4.7929000000000004</v>
      </c>
      <c r="O19" s="61">
        <f t="shared" si="5"/>
        <v>6</v>
      </c>
      <c r="P19" s="60">
        <f>VLOOKUP($A19,'Return Data'!$B$7:$R$2292,14,0)</f>
        <v>5.8841999999999999</v>
      </c>
      <c r="Q19" s="61">
        <f t="shared" si="6"/>
        <v>10</v>
      </c>
      <c r="R19" s="60">
        <f>VLOOKUP($A19,'Return Data'!$B$7:$R$2292,16,0)</f>
        <v>7.9786000000000001</v>
      </c>
      <c r="S19" s="62">
        <f t="shared" si="7"/>
        <v>5</v>
      </c>
    </row>
    <row r="20" spans="1:19" x14ac:dyDescent="0.3">
      <c r="A20" s="94" t="s">
        <v>1534</v>
      </c>
      <c r="B20" s="124">
        <f>VLOOKUP($A20,'Return Data'!$B$7:$R$2292,3,0)</f>
        <v>45014</v>
      </c>
      <c r="C20" s="60">
        <f>VLOOKUP($A20,'Return Data'!$B$7:$R$2292,4,0)</f>
        <v>52.050600000000003</v>
      </c>
      <c r="D20" s="60">
        <f>VLOOKUP($A20,'Return Data'!$B$7:$R$2292,9,0)</f>
        <v>10.1083</v>
      </c>
      <c r="E20" s="61">
        <f t="shared" si="0"/>
        <v>5</v>
      </c>
      <c r="F20" s="60">
        <f>VLOOKUP($A20,'Return Data'!$B$7:$R$2292,10,0)</f>
        <v>6.4648000000000003</v>
      </c>
      <c r="G20" s="61">
        <f t="shared" si="1"/>
        <v>7</v>
      </c>
      <c r="H20" s="60">
        <f>VLOOKUP($A20,'Return Data'!$B$7:$R$2292,11,0)</f>
        <v>7.2691999999999997</v>
      </c>
      <c r="I20" s="61">
        <f t="shared" si="2"/>
        <v>1</v>
      </c>
      <c r="J20" s="60">
        <f>VLOOKUP($A20,'Return Data'!$B$7:$R$2292,12,0)</f>
        <v>7.0392999999999999</v>
      </c>
      <c r="K20" s="61">
        <f t="shared" si="3"/>
        <v>4</v>
      </c>
      <c r="L20" s="60">
        <f>VLOOKUP($A20,'Return Data'!$B$7:$R$2292,13,0)</f>
        <v>5.1062000000000003</v>
      </c>
      <c r="M20" s="61">
        <f t="shared" si="4"/>
        <v>2</v>
      </c>
      <c r="N20" s="60">
        <f>VLOOKUP($A20,'Return Data'!$B$7:$R$2292,17,0)</f>
        <v>5.431</v>
      </c>
      <c r="O20" s="61">
        <f t="shared" si="5"/>
        <v>1</v>
      </c>
      <c r="P20" s="60">
        <f>VLOOKUP($A20,'Return Data'!$B$7:$R$2292,14,0)</f>
        <v>6.3372999999999999</v>
      </c>
      <c r="Q20" s="61">
        <f t="shared" si="6"/>
        <v>4</v>
      </c>
      <c r="R20" s="60">
        <f>VLOOKUP($A20,'Return Data'!$B$7:$R$2292,16,0)</f>
        <v>7.9058999999999999</v>
      </c>
      <c r="S20" s="62">
        <f t="shared" si="7"/>
        <v>6</v>
      </c>
    </row>
    <row r="21" spans="1:19" x14ac:dyDescent="0.3">
      <c r="A21" s="120" t="s">
        <v>1812</v>
      </c>
      <c r="B21" s="124">
        <f>VLOOKUP($A21,'Return Data'!$B$7:$R$2292,3,0)</f>
        <v>45014</v>
      </c>
      <c r="C21" s="60">
        <f>VLOOKUP($A21,'Return Data'!$B$7:$R$2292,4,0)</f>
        <v>40.063400000000001</v>
      </c>
      <c r="D21" s="60">
        <f>VLOOKUP($A21,'Return Data'!$B$7:$R$2292,9,0)</f>
        <v>8.7627000000000006</v>
      </c>
      <c r="E21" s="61">
        <f t="shared" si="0"/>
        <v>14</v>
      </c>
      <c r="F21" s="60">
        <f>VLOOKUP($A21,'Return Data'!$B$7:$R$2292,10,0)</f>
        <v>6.3947000000000003</v>
      </c>
      <c r="G21" s="61">
        <f t="shared" si="1"/>
        <v>9</v>
      </c>
      <c r="H21" s="60">
        <f>VLOOKUP($A21,'Return Data'!$B$7:$R$2292,11,0)</f>
        <v>6.3085000000000004</v>
      </c>
      <c r="I21" s="61">
        <f t="shared" si="2"/>
        <v>18</v>
      </c>
      <c r="J21" s="60">
        <f>VLOOKUP($A21,'Return Data'!$B$7:$R$2292,12,0)</f>
        <v>5.7240000000000002</v>
      </c>
      <c r="K21" s="61">
        <f t="shared" si="3"/>
        <v>17</v>
      </c>
      <c r="L21" s="60">
        <f>VLOOKUP($A21,'Return Data'!$B$7:$R$2292,13,0)</f>
        <v>4.4391999999999996</v>
      </c>
      <c r="M21" s="61">
        <f t="shared" si="4"/>
        <v>8</v>
      </c>
      <c r="N21" s="60">
        <f>VLOOKUP($A21,'Return Data'!$B$7:$R$2292,17,0)</f>
        <v>4.8663999999999996</v>
      </c>
      <c r="O21" s="61">
        <f t="shared" si="5"/>
        <v>5</v>
      </c>
      <c r="P21" s="60">
        <f>VLOOKUP($A21,'Return Data'!$B$7:$R$2292,14,0)</f>
        <v>6.1540999999999997</v>
      </c>
      <c r="Q21" s="61">
        <f t="shared" si="6"/>
        <v>5</v>
      </c>
      <c r="R21" s="60">
        <f>VLOOKUP($A21,'Return Data'!$B$7:$R$2292,16,0)</f>
        <v>7.4875999999999996</v>
      </c>
      <c r="S21" s="62">
        <f t="shared" si="7"/>
        <v>11</v>
      </c>
    </row>
    <row r="22" spans="1:19" x14ac:dyDescent="0.3">
      <c r="A22" s="120" t="s">
        <v>608</v>
      </c>
      <c r="B22" s="124">
        <f>VLOOKUP($A22,'Return Data'!$B$7:$R$2292,3,0)</f>
        <v>45014</v>
      </c>
      <c r="C22" s="60">
        <f>VLOOKUP($A22,'Return Data'!$B$7:$R$2292,4,0)</f>
        <v>13.3073</v>
      </c>
      <c r="D22" s="60">
        <f>VLOOKUP($A22,'Return Data'!$B$7:$R$2292,9,0)</f>
        <v>9.8658999999999999</v>
      </c>
      <c r="E22" s="61">
        <f t="shared" si="0"/>
        <v>8</v>
      </c>
      <c r="F22" s="60">
        <f>VLOOKUP($A22,'Return Data'!$B$7:$R$2292,10,0)</f>
        <v>6.0658000000000003</v>
      </c>
      <c r="G22" s="61">
        <f t="shared" si="1"/>
        <v>14</v>
      </c>
      <c r="H22" s="60">
        <f>VLOOKUP($A22,'Return Data'!$B$7:$R$2292,11,0)</f>
        <v>6.6204999999999998</v>
      </c>
      <c r="I22" s="61">
        <f t="shared" si="2"/>
        <v>11</v>
      </c>
      <c r="J22" s="60">
        <f>VLOOKUP($A22,'Return Data'!$B$7:$R$2292,12,0)</f>
        <v>6.0270000000000001</v>
      </c>
      <c r="K22" s="61">
        <f t="shared" si="3"/>
        <v>14</v>
      </c>
      <c r="L22" s="60">
        <f>VLOOKUP($A22,'Return Data'!$B$7:$R$2292,13,0)</f>
        <v>4.2377000000000002</v>
      </c>
      <c r="M22" s="61">
        <f t="shared" si="4"/>
        <v>10</v>
      </c>
      <c r="N22" s="60">
        <f>VLOOKUP($A22,'Return Data'!$B$7:$R$2292,17,0)</f>
        <v>4.4443999999999999</v>
      </c>
      <c r="O22" s="61">
        <f t="shared" si="5"/>
        <v>11</v>
      </c>
      <c r="P22" s="60">
        <f>VLOOKUP($A22,'Return Data'!$B$7:$R$2292,14,0)</f>
        <v>5.7169999999999996</v>
      </c>
      <c r="Q22" s="61">
        <f t="shared" si="6"/>
        <v>12</v>
      </c>
      <c r="R22" s="60">
        <f>VLOOKUP($A22,'Return Data'!$B$7:$R$2292,16,0)</f>
        <v>7.1166</v>
      </c>
      <c r="S22" s="62">
        <f t="shared" si="7"/>
        <v>15</v>
      </c>
    </row>
    <row r="23" spans="1:19" x14ac:dyDescent="0.3">
      <c r="A23" s="126" t="s">
        <v>611</v>
      </c>
      <c r="B23" s="59">
        <f>VLOOKUP($A23,'Return Data'!$B$7:$R$2292,3,0)</f>
        <v>45014</v>
      </c>
      <c r="C23" s="60">
        <f>VLOOKUP($A23,'Return Data'!$B$7:$R$2292,4,0)</f>
        <v>34.965899999999998</v>
      </c>
      <c r="D23" s="60">
        <f>VLOOKUP($A23,'Return Data'!$B$7:$R$2292,9,0)</f>
        <v>7.3278999999999996</v>
      </c>
      <c r="E23" s="61">
        <f t="shared" si="0"/>
        <v>18</v>
      </c>
      <c r="F23" s="60">
        <f>VLOOKUP($A23,'Return Data'!$B$7:$R$2292,10,0)</f>
        <v>6.6405000000000003</v>
      </c>
      <c r="G23" s="61">
        <f t="shared" si="1"/>
        <v>5</v>
      </c>
      <c r="H23" s="60">
        <f>VLOOKUP($A23,'Return Data'!$B$7:$R$2292,11,0)</f>
        <v>6.5530999999999997</v>
      </c>
      <c r="I23" s="61">
        <f t="shared" si="2"/>
        <v>12</v>
      </c>
      <c r="J23" s="60">
        <f>VLOOKUP($A23,'Return Data'!$B$7:$R$2292,12,0)</f>
        <v>6.0453000000000001</v>
      </c>
      <c r="K23" s="61">
        <f t="shared" si="3"/>
        <v>13</v>
      </c>
      <c r="L23" s="60">
        <f>VLOOKUP($A23,'Return Data'!$B$7:$R$2292,13,0)</f>
        <v>4.5528000000000004</v>
      </c>
      <c r="M23" s="61">
        <f t="shared" si="4"/>
        <v>5</v>
      </c>
      <c r="N23" s="60">
        <f>VLOOKUP($A23,'Return Data'!$B$7:$R$2292,17,0)</f>
        <v>4.5603999999999996</v>
      </c>
      <c r="O23" s="61">
        <f t="shared" si="5"/>
        <v>9</v>
      </c>
      <c r="P23" s="60">
        <f>VLOOKUP($A23,'Return Data'!$B$7:$R$2292,14,0)</f>
        <v>6.0077999999999996</v>
      </c>
      <c r="Q23" s="61">
        <f t="shared" si="6"/>
        <v>7</v>
      </c>
      <c r="R23" s="60">
        <f>VLOOKUP($A23,'Return Data'!$B$7:$R$2292,16,0)</f>
        <v>7.5644999999999998</v>
      </c>
      <c r="S23" s="62">
        <f t="shared" si="7"/>
        <v>9</v>
      </c>
    </row>
    <row r="24" spans="1:19" x14ac:dyDescent="0.3">
      <c r="A24" s="77" t="s">
        <v>614</v>
      </c>
      <c r="B24" s="59">
        <f>VLOOKUP($A24,'Return Data'!$B$7:$R$2292,3,0)</f>
        <v>45014</v>
      </c>
      <c r="C24" s="60">
        <f>VLOOKUP($A24,'Return Data'!$B$7:$R$2292,4,0)</f>
        <v>13.071899999999999</v>
      </c>
      <c r="D24" s="60">
        <f>VLOOKUP($A24,'Return Data'!$B$7:$R$2292,9,0)</f>
        <v>8.9209999999999994</v>
      </c>
      <c r="E24" s="61">
        <f t="shared" si="0"/>
        <v>13</v>
      </c>
      <c r="F24" s="60">
        <f>VLOOKUP($A24,'Return Data'!$B$7:$R$2292,10,0)</f>
        <v>5.9945000000000004</v>
      </c>
      <c r="G24" s="61">
        <f t="shared" si="1"/>
        <v>16</v>
      </c>
      <c r="H24" s="60">
        <f>VLOOKUP($A24,'Return Data'!$B$7:$R$2292,11,0)</f>
        <v>6.3327</v>
      </c>
      <c r="I24" s="61">
        <f t="shared" si="2"/>
        <v>17</v>
      </c>
      <c r="J24" s="60">
        <f>VLOOKUP($A24,'Return Data'!$B$7:$R$2292,12,0)</f>
        <v>5.4912000000000001</v>
      </c>
      <c r="K24" s="61">
        <f t="shared" si="3"/>
        <v>18</v>
      </c>
      <c r="L24" s="60">
        <f>VLOOKUP($A24,'Return Data'!$B$7:$R$2292,13,0)</f>
        <v>3.2421000000000002</v>
      </c>
      <c r="M24" s="61">
        <f t="shared" si="4"/>
        <v>16</v>
      </c>
      <c r="N24" s="60">
        <f>VLOOKUP($A24,'Return Data'!$B$7:$R$2292,17,0)</f>
        <v>3.9594</v>
      </c>
      <c r="O24" s="61">
        <f t="shared" si="5"/>
        <v>16</v>
      </c>
      <c r="P24" s="60">
        <f>VLOOKUP($A24,'Return Data'!$B$7:$R$2292,14,0)</f>
        <v>5.3651999999999997</v>
      </c>
      <c r="Q24" s="61">
        <f t="shared" si="6"/>
        <v>16</v>
      </c>
      <c r="R24" s="60">
        <f>VLOOKUP($A24,'Return Data'!$B$7:$R$2292,16,0)</f>
        <v>5.6828000000000003</v>
      </c>
      <c r="S24" s="62">
        <f t="shared" si="7"/>
        <v>18</v>
      </c>
    </row>
    <row r="25" spans="1:19" x14ac:dyDescent="0.3">
      <c r="A25" s="77" t="s">
        <v>616</v>
      </c>
      <c r="B25" s="59">
        <f>VLOOKUP($A25,'Return Data'!$B$7:$R$2292,3,0)</f>
        <v>45014</v>
      </c>
      <c r="C25" s="60">
        <f>VLOOKUP($A25,'Return Data'!$B$7:$R$2292,4,0)</f>
        <v>13.985300000000001</v>
      </c>
      <c r="D25" s="60">
        <f>VLOOKUP($A25,'Return Data'!$B$7:$R$2292,9,0)</f>
        <v>9.9231999999999996</v>
      </c>
      <c r="E25" s="61">
        <f t="shared" si="0"/>
        <v>7</v>
      </c>
      <c r="F25" s="60">
        <f>VLOOKUP($A25,'Return Data'!$B$7:$R$2292,10,0)</f>
        <v>6.5655000000000001</v>
      </c>
      <c r="G25" s="61">
        <f t="shared" si="1"/>
        <v>6</v>
      </c>
      <c r="H25" s="60">
        <f>VLOOKUP($A25,'Return Data'!$B$7:$R$2292,11,0)</f>
        <v>6.6859000000000002</v>
      </c>
      <c r="I25" s="61">
        <f t="shared" si="2"/>
        <v>8</v>
      </c>
      <c r="J25" s="60">
        <f>VLOOKUP($A25,'Return Data'!$B$7:$R$2292,12,0)</f>
        <v>6.1947999999999999</v>
      </c>
      <c r="K25" s="61">
        <f t="shared" si="3"/>
        <v>10</v>
      </c>
      <c r="L25" s="60">
        <f>VLOOKUP($A25,'Return Data'!$B$7:$R$2292,13,0)</f>
        <v>4.4271000000000003</v>
      </c>
      <c r="M25" s="61">
        <f t="shared" si="4"/>
        <v>9</v>
      </c>
      <c r="N25" s="60">
        <f>VLOOKUP($A25,'Return Data'!$B$7:$R$2292,17,0)</f>
        <v>4.577</v>
      </c>
      <c r="O25" s="61">
        <f t="shared" si="5"/>
        <v>8</v>
      </c>
      <c r="P25" s="60">
        <f>VLOOKUP($A25,'Return Data'!$B$7:$R$2292,14,0)</f>
        <v>5.8997999999999999</v>
      </c>
      <c r="Q25" s="61">
        <f t="shared" si="6"/>
        <v>9</v>
      </c>
      <c r="R25" s="60">
        <f>VLOOKUP($A25,'Return Data'!$B$7:$R$2292,16,0)</f>
        <v>7.4947999999999997</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9.521694444444444</v>
      </c>
      <c r="E27" s="83"/>
      <c r="F27" s="84">
        <f>AVERAGE(F8:F25)</f>
        <v>6.2800111111111114</v>
      </c>
      <c r="G27" s="83"/>
      <c r="H27" s="84">
        <f>AVERAGE(H8:H25)</f>
        <v>6.7238555555555557</v>
      </c>
      <c r="I27" s="83"/>
      <c r="J27" s="84">
        <f>AVERAGE(J8:J25)</f>
        <v>6.4486055555555559</v>
      </c>
      <c r="K27" s="83"/>
      <c r="L27" s="84">
        <f>AVERAGE(L8:L25)</f>
        <v>4.188416666666666</v>
      </c>
      <c r="M27" s="83"/>
      <c r="N27" s="84">
        <f>AVERAGE(N8:N25)</f>
        <v>4.5008499999999998</v>
      </c>
      <c r="O27" s="83"/>
      <c r="P27" s="84">
        <f>AVERAGE(P8:P25)</f>
        <v>5.8819944444444445</v>
      </c>
      <c r="Q27" s="83"/>
      <c r="R27" s="84">
        <f>AVERAGE(R8:R25)</f>
        <v>7.5036944444444442</v>
      </c>
      <c r="S27" s="85"/>
    </row>
    <row r="28" spans="1:19" x14ac:dyDescent="0.3">
      <c r="A28" s="82" t="s">
        <v>28</v>
      </c>
      <c r="B28" s="83"/>
      <c r="C28" s="83"/>
      <c r="D28" s="84">
        <f>MIN(D8:D25)</f>
        <v>7.3278999999999996</v>
      </c>
      <c r="E28" s="83"/>
      <c r="F28" s="84">
        <f>MIN(F8:F25)</f>
        <v>5.1970000000000001</v>
      </c>
      <c r="G28" s="83"/>
      <c r="H28" s="84">
        <f>MIN(H8:H25)</f>
        <v>6.3085000000000004</v>
      </c>
      <c r="I28" s="83"/>
      <c r="J28" s="84">
        <f>MIN(J8:J25)</f>
        <v>5.4912000000000001</v>
      </c>
      <c r="K28" s="83"/>
      <c r="L28" s="84">
        <f>MIN(L8:L25)</f>
        <v>2.5891999999999999</v>
      </c>
      <c r="M28" s="83"/>
      <c r="N28" s="84">
        <f>MIN(N8:N25)</f>
        <v>3.2888000000000002</v>
      </c>
      <c r="O28" s="83"/>
      <c r="P28" s="84">
        <f>MIN(P8:P25)</f>
        <v>4.8627000000000002</v>
      </c>
      <c r="Q28" s="83"/>
      <c r="R28" s="84">
        <f>MIN(R8:R25)</f>
        <v>5.6828000000000003</v>
      </c>
      <c r="S28" s="85"/>
    </row>
    <row r="29" spans="1:19" ht="15" thickBot="1" x14ac:dyDescent="0.35">
      <c r="A29" s="86" t="s">
        <v>29</v>
      </c>
      <c r="B29" s="87"/>
      <c r="C29" s="87"/>
      <c r="D29" s="88">
        <f>MAX(D8:D25)</f>
        <v>12.093999999999999</v>
      </c>
      <c r="E29" s="87"/>
      <c r="F29" s="88">
        <f>MAX(F8:F25)</f>
        <v>6.8459000000000003</v>
      </c>
      <c r="G29" s="87"/>
      <c r="H29" s="88">
        <f>MAX(H8:H25)</f>
        <v>7.2691999999999997</v>
      </c>
      <c r="I29" s="87"/>
      <c r="J29" s="88">
        <f>MAX(J8:J25)</f>
        <v>7.6980000000000004</v>
      </c>
      <c r="K29" s="87"/>
      <c r="L29" s="88">
        <f>MAX(L8:L25)</f>
        <v>5.8451000000000004</v>
      </c>
      <c r="M29" s="87"/>
      <c r="N29" s="88">
        <f>MAX(N8:N25)</f>
        <v>5.431</v>
      </c>
      <c r="O29" s="87"/>
      <c r="P29" s="88">
        <f>MAX(P8:P25)</f>
        <v>6.7385000000000002</v>
      </c>
      <c r="Q29" s="87"/>
      <c r="R29" s="88">
        <f>MAX(R8:R25)</f>
        <v>8.4390999999999998</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45014</v>
      </c>
      <c r="C8" s="122">
        <f>VLOOKUP($A8,'Return Data'!$B$7:$R$2292,4,0)</f>
        <v>94.281700000000001</v>
      </c>
      <c r="D8" s="122">
        <f>VLOOKUP($A8,'Return Data'!$B$7:$R$2292,9,0)</f>
        <v>9.2899999999999991</v>
      </c>
      <c r="E8" s="123">
        <f t="shared" ref="E8:E25" si="0">RANK(D8,D$8:D$25,0)</f>
        <v>10</v>
      </c>
      <c r="F8" s="122">
        <f>VLOOKUP($A8,'Return Data'!$B$7:$R$2292,10,0)</f>
        <v>6.6237000000000004</v>
      </c>
      <c r="G8" s="123">
        <f t="shared" ref="G8:G25" si="1">RANK(F8,F$8:F$25,0)</f>
        <v>1</v>
      </c>
      <c r="H8" s="122">
        <f>VLOOKUP($A8,'Return Data'!$B$7:$R$2292,11,0)</f>
        <v>6.9790999999999999</v>
      </c>
      <c r="I8" s="123">
        <f t="shared" ref="I8:I25" si="2">RANK(H8,H$8:H$25,0)</f>
        <v>1</v>
      </c>
      <c r="J8" s="122">
        <f>VLOOKUP($A8,'Return Data'!$B$7:$R$2292,12,0)</f>
        <v>6.9246999999999996</v>
      </c>
      <c r="K8" s="123">
        <f t="shared" ref="K8:K25" si="3">RANK(J8,J$8:J$25,0)</f>
        <v>3</v>
      </c>
      <c r="L8" s="122">
        <f>VLOOKUP($A8,'Return Data'!$B$7:$R$2292,13,0)</f>
        <v>4.6441999999999997</v>
      </c>
      <c r="M8" s="123">
        <f t="shared" ref="M8:M25" si="4">RANK(L8,L$8:L$25,0)</f>
        <v>3</v>
      </c>
      <c r="N8" s="122">
        <f>VLOOKUP($A8,'Return Data'!$B$7:$R$2292,17,0)</f>
        <v>4.8228999999999997</v>
      </c>
      <c r="O8" s="123">
        <f t="shared" ref="O8:O25" si="5">RANK(N8,N$8:N$25,0)</f>
        <v>3</v>
      </c>
      <c r="P8" s="122">
        <f>VLOOKUP($A8,'Return Data'!$B$7:$R$2292,14,0)</f>
        <v>6.4348999999999998</v>
      </c>
      <c r="Q8" s="123">
        <f t="shared" ref="Q8:Q25" si="6">RANK(P8,P$8:P$25,0)</f>
        <v>1</v>
      </c>
      <c r="R8" s="122">
        <f>VLOOKUP($A8,'Return Data'!$B$7:$R$2292,16,0)</f>
        <v>8.9812999999999992</v>
      </c>
      <c r="S8" s="123">
        <f t="shared" ref="S8:S25" si="7">RANK(R8,R$8:R$25,0)</f>
        <v>1</v>
      </c>
    </row>
    <row r="9" spans="1:19" x14ac:dyDescent="0.3">
      <c r="A9" s="120" t="s">
        <v>590</v>
      </c>
      <c r="B9" s="121">
        <f>VLOOKUP($A9,'Return Data'!$B$7:$R$2292,3,0)</f>
        <v>45014</v>
      </c>
      <c r="C9" s="122">
        <f>VLOOKUP($A9,'Return Data'!$B$7:$R$2292,4,0)</f>
        <v>14.3263</v>
      </c>
      <c r="D9" s="122">
        <f>VLOOKUP($A9,'Return Data'!$B$7:$R$2292,9,0)</f>
        <v>9.7833000000000006</v>
      </c>
      <c r="E9" s="123">
        <f t="shared" si="0"/>
        <v>4</v>
      </c>
      <c r="F9" s="122">
        <f>VLOOKUP($A9,'Return Data'!$B$7:$R$2292,10,0)</f>
        <v>5.9866000000000001</v>
      </c>
      <c r="G9" s="123">
        <f t="shared" si="1"/>
        <v>8</v>
      </c>
      <c r="H9" s="122">
        <f>VLOOKUP($A9,'Return Data'!$B$7:$R$2292,11,0)</f>
        <v>6.3117999999999999</v>
      </c>
      <c r="I9" s="123">
        <f t="shared" si="2"/>
        <v>8</v>
      </c>
      <c r="J9" s="122">
        <f>VLOOKUP($A9,'Return Data'!$B$7:$R$2292,12,0)</f>
        <v>6.1345999999999998</v>
      </c>
      <c r="K9" s="123">
        <f t="shared" si="3"/>
        <v>7</v>
      </c>
      <c r="L9" s="122">
        <f>VLOOKUP($A9,'Return Data'!$B$7:$R$2292,13,0)</f>
        <v>4.2163000000000004</v>
      </c>
      <c r="M9" s="123">
        <f t="shared" si="4"/>
        <v>5</v>
      </c>
      <c r="N9" s="122">
        <f>VLOOKUP($A9,'Return Data'!$B$7:$R$2292,17,0)</f>
        <v>4.3352000000000004</v>
      </c>
      <c r="O9" s="123">
        <f t="shared" si="5"/>
        <v>6</v>
      </c>
      <c r="P9" s="122">
        <f>VLOOKUP($A9,'Return Data'!$B$7:$R$2292,14,0)</f>
        <v>6.0082000000000004</v>
      </c>
      <c r="Q9" s="123">
        <f t="shared" si="6"/>
        <v>3</v>
      </c>
      <c r="R9" s="122">
        <f>VLOOKUP($A9,'Return Data'!$B$7:$R$2292,16,0)</f>
        <v>6.4958999999999998</v>
      </c>
      <c r="S9" s="123">
        <f t="shared" si="7"/>
        <v>15</v>
      </c>
    </row>
    <row r="10" spans="1:19" x14ac:dyDescent="0.3">
      <c r="A10" s="120" t="s">
        <v>2025</v>
      </c>
      <c r="B10" s="121">
        <f>VLOOKUP($A10,'Return Data'!$B$7:$R$2292,3,0)</f>
        <v>45014</v>
      </c>
      <c r="C10" s="122">
        <f>VLOOKUP($A10,'Return Data'!$B$7:$R$2292,4,0)</f>
        <v>16.220300000000002</v>
      </c>
      <c r="D10" s="122">
        <f>VLOOKUP($A10,'Return Data'!$B$7:$R$2292,9,0)</f>
        <v>7.7840999999999996</v>
      </c>
      <c r="E10" s="123">
        <f t="shared" si="0"/>
        <v>17</v>
      </c>
      <c r="F10" s="122">
        <f>VLOOKUP($A10,'Return Data'!$B$7:$R$2292,10,0)</f>
        <v>5.9569000000000001</v>
      </c>
      <c r="G10" s="123">
        <f t="shared" si="1"/>
        <v>9</v>
      </c>
      <c r="H10" s="122">
        <f>VLOOKUP($A10,'Return Data'!$B$7:$R$2292,11,0)</f>
        <v>6.1231</v>
      </c>
      <c r="I10" s="123">
        <f t="shared" si="2"/>
        <v>15</v>
      </c>
      <c r="J10" s="122">
        <f>VLOOKUP($A10,'Return Data'!$B$7:$R$2292,12,0)</f>
        <v>5.6529999999999996</v>
      </c>
      <c r="K10" s="123">
        <f t="shared" si="3"/>
        <v>13</v>
      </c>
      <c r="L10" s="122">
        <f>VLOOKUP($A10,'Return Data'!$B$7:$R$2292,13,0)</f>
        <v>3.2016</v>
      </c>
      <c r="M10" s="123">
        <f t="shared" si="4"/>
        <v>15</v>
      </c>
      <c r="N10" s="122">
        <f>VLOOKUP($A10,'Return Data'!$B$7:$R$2292,17,0)</f>
        <v>3.9567000000000001</v>
      </c>
      <c r="O10" s="123">
        <f t="shared" si="5"/>
        <v>13</v>
      </c>
      <c r="P10" s="122">
        <f>VLOOKUP($A10,'Return Data'!$B$7:$R$2292,14,0)</f>
        <v>5.6721000000000004</v>
      </c>
      <c r="Q10" s="123">
        <f t="shared" si="6"/>
        <v>7</v>
      </c>
      <c r="R10" s="122">
        <f>VLOOKUP($A10,'Return Data'!$B$7:$R$2292,16,0)</f>
        <v>6.9348999999999998</v>
      </c>
      <c r="S10" s="123">
        <f t="shared" si="7"/>
        <v>9</v>
      </c>
    </row>
    <row r="11" spans="1:19" x14ac:dyDescent="0.3">
      <c r="A11" s="120" t="s">
        <v>1834</v>
      </c>
      <c r="B11" s="121">
        <f>VLOOKUP($A11,'Return Data'!$B$7:$R$2292,3,0)</f>
        <v>45014</v>
      </c>
      <c r="C11" s="122">
        <f>VLOOKUP($A11,'Return Data'!$B$7:$R$2292,4,0)</f>
        <v>22.920100000000001</v>
      </c>
      <c r="D11" s="122">
        <f>VLOOKUP($A11,'Return Data'!$B$7:$R$2292,9,0)</f>
        <v>10.0966</v>
      </c>
      <c r="E11" s="123">
        <f t="shared" si="0"/>
        <v>2</v>
      </c>
      <c r="F11" s="122">
        <f>VLOOKUP($A11,'Return Data'!$B$7:$R$2292,10,0)</f>
        <v>6.1376999999999997</v>
      </c>
      <c r="G11" s="123">
        <f t="shared" si="1"/>
        <v>5</v>
      </c>
      <c r="H11" s="122">
        <f>VLOOKUP($A11,'Return Data'!$B$7:$R$2292,11,0)</f>
        <v>6.1731999999999996</v>
      </c>
      <c r="I11" s="123">
        <f t="shared" si="2"/>
        <v>13</v>
      </c>
      <c r="J11" s="122">
        <f>VLOOKUP($A11,'Return Data'!$B$7:$R$2292,12,0)</f>
        <v>5.8174000000000001</v>
      </c>
      <c r="K11" s="123">
        <f t="shared" si="3"/>
        <v>10</v>
      </c>
      <c r="L11" s="122">
        <f>VLOOKUP($A11,'Return Data'!$B$7:$R$2292,13,0)</f>
        <v>2.5310999999999999</v>
      </c>
      <c r="M11" s="123">
        <f t="shared" si="4"/>
        <v>17</v>
      </c>
      <c r="N11" s="122">
        <f>VLOOKUP($A11,'Return Data'!$B$7:$R$2292,17,0)</f>
        <v>2.9260999999999999</v>
      </c>
      <c r="O11" s="123">
        <f t="shared" si="5"/>
        <v>18</v>
      </c>
      <c r="P11" s="122">
        <f>VLOOKUP($A11,'Return Data'!$B$7:$R$2292,14,0)</f>
        <v>4.3476999999999997</v>
      </c>
      <c r="Q11" s="123">
        <f t="shared" si="6"/>
        <v>18</v>
      </c>
      <c r="R11" s="122">
        <f>VLOOKUP($A11,'Return Data'!$B$7:$R$2292,16,0)</f>
        <v>5.9314</v>
      </c>
      <c r="S11" s="123">
        <f t="shared" si="7"/>
        <v>17</v>
      </c>
    </row>
    <row r="12" spans="1:19" x14ac:dyDescent="0.3">
      <c r="A12" s="120" t="s">
        <v>592</v>
      </c>
      <c r="B12" s="121">
        <f>VLOOKUP($A12,'Return Data'!$B$7:$R$2292,3,0)</f>
        <v>45014</v>
      </c>
      <c r="C12" s="122">
        <f>VLOOKUP($A12,'Return Data'!$B$7:$R$2292,4,0)</f>
        <v>18.595600000000001</v>
      </c>
      <c r="D12" s="122">
        <f>VLOOKUP($A12,'Return Data'!$B$7:$R$2292,9,0)</f>
        <v>8.4079999999999995</v>
      </c>
      <c r="E12" s="123">
        <f t="shared" si="0"/>
        <v>15</v>
      </c>
      <c r="F12" s="122">
        <f>VLOOKUP($A12,'Return Data'!$B$7:$R$2292,10,0)</f>
        <v>5.4212999999999996</v>
      </c>
      <c r="G12" s="123">
        <f t="shared" si="1"/>
        <v>16</v>
      </c>
      <c r="H12" s="122">
        <f>VLOOKUP($A12,'Return Data'!$B$7:$R$2292,11,0)</f>
        <v>5.7530999999999999</v>
      </c>
      <c r="I12" s="123">
        <f t="shared" si="2"/>
        <v>17</v>
      </c>
      <c r="J12" s="122">
        <f>VLOOKUP($A12,'Return Data'!$B$7:$R$2292,12,0)</f>
        <v>5.2026000000000003</v>
      </c>
      <c r="K12" s="123">
        <f t="shared" si="3"/>
        <v>17</v>
      </c>
      <c r="L12" s="122">
        <f>VLOOKUP($A12,'Return Data'!$B$7:$R$2292,13,0)</f>
        <v>3.4634999999999998</v>
      </c>
      <c r="M12" s="123">
        <f t="shared" si="4"/>
        <v>12</v>
      </c>
      <c r="N12" s="122">
        <f>VLOOKUP($A12,'Return Data'!$B$7:$R$2292,17,0)</f>
        <v>3.6288</v>
      </c>
      <c r="O12" s="123">
        <f t="shared" si="5"/>
        <v>15</v>
      </c>
      <c r="P12" s="122">
        <f>VLOOKUP($A12,'Return Data'!$B$7:$R$2292,14,0)</f>
        <v>4.8455000000000004</v>
      </c>
      <c r="Q12" s="123">
        <f t="shared" si="6"/>
        <v>16</v>
      </c>
      <c r="R12" s="122">
        <f>VLOOKUP($A12,'Return Data'!$B$7:$R$2292,16,0)</f>
        <v>7.0208000000000004</v>
      </c>
      <c r="S12" s="123">
        <f t="shared" si="7"/>
        <v>8</v>
      </c>
    </row>
    <row r="13" spans="1:19" x14ac:dyDescent="0.3">
      <c r="A13" s="120" t="s">
        <v>594</v>
      </c>
      <c r="B13" s="121">
        <f>VLOOKUP($A13,'Return Data'!$B$7:$R$2292,3,0)</f>
        <v>45014</v>
      </c>
      <c r="C13" s="122">
        <f>VLOOKUP($A13,'Return Data'!$B$7:$R$2292,4,0)</f>
        <v>13.486000000000001</v>
      </c>
      <c r="D13" s="122">
        <f>VLOOKUP($A13,'Return Data'!$B$7:$R$2292,9,0)</f>
        <v>9.8857999999999997</v>
      </c>
      <c r="E13" s="123">
        <f t="shared" si="0"/>
        <v>3</v>
      </c>
      <c r="F13" s="122">
        <f>VLOOKUP($A13,'Return Data'!$B$7:$R$2292,10,0)</f>
        <v>4.9401999999999999</v>
      </c>
      <c r="G13" s="123">
        <f t="shared" si="1"/>
        <v>18</v>
      </c>
      <c r="H13" s="122">
        <f>VLOOKUP($A13,'Return Data'!$B$7:$R$2292,11,0)</f>
        <v>6.5857999999999999</v>
      </c>
      <c r="I13" s="123">
        <f t="shared" si="2"/>
        <v>5</v>
      </c>
      <c r="J13" s="122">
        <f>VLOOKUP($A13,'Return Data'!$B$7:$R$2292,12,0)</f>
        <v>6.4614000000000003</v>
      </c>
      <c r="K13" s="123">
        <f t="shared" si="3"/>
        <v>6</v>
      </c>
      <c r="L13" s="122">
        <f>VLOOKUP($A13,'Return Data'!$B$7:$R$2292,13,0)</f>
        <v>2.331</v>
      </c>
      <c r="M13" s="123">
        <f t="shared" si="4"/>
        <v>18</v>
      </c>
      <c r="N13" s="122">
        <f>VLOOKUP($A13,'Return Data'!$B$7:$R$2292,17,0)</f>
        <v>3.0289000000000001</v>
      </c>
      <c r="O13" s="123">
        <f t="shared" si="5"/>
        <v>17</v>
      </c>
      <c r="P13" s="122">
        <f>VLOOKUP($A13,'Return Data'!$B$7:$R$2292,14,0)</f>
        <v>4.6391999999999998</v>
      </c>
      <c r="Q13" s="123">
        <f t="shared" si="6"/>
        <v>17</v>
      </c>
      <c r="R13" s="122">
        <f>VLOOKUP($A13,'Return Data'!$B$7:$R$2292,16,0)</f>
        <v>6.7927</v>
      </c>
      <c r="S13" s="123">
        <f t="shared" si="7"/>
        <v>12</v>
      </c>
    </row>
    <row r="14" spans="1:19" x14ac:dyDescent="0.3">
      <c r="A14" s="120" t="s">
        <v>597</v>
      </c>
      <c r="B14" s="121">
        <f>VLOOKUP($A14,'Return Data'!$B$7:$R$2292,3,0)</f>
        <v>45014</v>
      </c>
      <c r="C14" s="122">
        <f>VLOOKUP($A14,'Return Data'!$B$7:$R$2292,4,0)</f>
        <v>83.432199999999995</v>
      </c>
      <c r="D14" s="122">
        <f>VLOOKUP($A14,'Return Data'!$B$7:$R$2292,9,0)</f>
        <v>9.4475999999999996</v>
      </c>
      <c r="E14" s="123">
        <f t="shared" si="0"/>
        <v>7</v>
      </c>
      <c r="F14" s="122">
        <f>VLOOKUP($A14,'Return Data'!$B$7:$R$2292,10,0)</f>
        <v>6.1044</v>
      </c>
      <c r="G14" s="123">
        <f t="shared" si="1"/>
        <v>6</v>
      </c>
      <c r="H14" s="122">
        <f>VLOOKUP($A14,'Return Data'!$B$7:$R$2292,11,0)</f>
        <v>6.2276999999999996</v>
      </c>
      <c r="I14" s="123">
        <f t="shared" si="2"/>
        <v>11</v>
      </c>
      <c r="J14" s="122">
        <f>VLOOKUP($A14,'Return Data'!$B$7:$R$2292,12,0)</f>
        <v>5.6478999999999999</v>
      </c>
      <c r="K14" s="123">
        <f t="shared" si="3"/>
        <v>14</v>
      </c>
      <c r="L14" s="122">
        <f>VLOOKUP($A14,'Return Data'!$B$7:$R$2292,13,0)</f>
        <v>3.8997999999999999</v>
      </c>
      <c r="M14" s="123">
        <f t="shared" si="4"/>
        <v>9</v>
      </c>
      <c r="N14" s="122">
        <f>VLOOKUP($A14,'Return Data'!$B$7:$R$2292,17,0)</f>
        <v>3.9952000000000001</v>
      </c>
      <c r="O14" s="123">
        <f t="shared" si="5"/>
        <v>10</v>
      </c>
      <c r="P14" s="122">
        <f>VLOOKUP($A14,'Return Data'!$B$7:$R$2292,14,0)</f>
        <v>5.2530000000000001</v>
      </c>
      <c r="Q14" s="123">
        <f t="shared" si="6"/>
        <v>13</v>
      </c>
      <c r="R14" s="122">
        <f>VLOOKUP($A14,'Return Data'!$B$7:$R$2292,16,0)</f>
        <v>8.5768000000000004</v>
      </c>
      <c r="S14" s="123">
        <f t="shared" si="7"/>
        <v>2</v>
      </c>
    </row>
    <row r="15" spans="1:19" x14ac:dyDescent="0.3">
      <c r="A15" s="120" t="s">
        <v>600</v>
      </c>
      <c r="B15" s="121">
        <f>VLOOKUP($A15,'Return Data'!$B$7:$R$2292,3,0)</f>
        <v>45014</v>
      </c>
      <c r="C15" s="122">
        <f>VLOOKUP($A15,'Return Data'!$B$7:$R$2292,4,0)</f>
        <v>27.1371</v>
      </c>
      <c r="D15" s="122">
        <f>VLOOKUP($A15,'Return Data'!$B$7:$R$2292,9,0)</f>
        <v>8.4605999999999995</v>
      </c>
      <c r="E15" s="123">
        <f t="shared" si="0"/>
        <v>13</v>
      </c>
      <c r="F15" s="122">
        <f>VLOOKUP($A15,'Return Data'!$B$7:$R$2292,10,0)</f>
        <v>5.8227000000000002</v>
      </c>
      <c r="G15" s="123">
        <f t="shared" si="1"/>
        <v>11</v>
      </c>
      <c r="H15" s="122">
        <f>VLOOKUP($A15,'Return Data'!$B$7:$R$2292,11,0)</f>
        <v>6.3703000000000003</v>
      </c>
      <c r="I15" s="123">
        <f t="shared" si="2"/>
        <v>6</v>
      </c>
      <c r="J15" s="122">
        <f>VLOOKUP($A15,'Return Data'!$B$7:$R$2292,12,0)</f>
        <v>6.7201000000000004</v>
      </c>
      <c r="K15" s="123">
        <f t="shared" si="3"/>
        <v>4</v>
      </c>
      <c r="L15" s="122">
        <f>VLOOKUP($A15,'Return Data'!$B$7:$R$2292,13,0)</f>
        <v>3.9464999999999999</v>
      </c>
      <c r="M15" s="123">
        <f t="shared" si="4"/>
        <v>8</v>
      </c>
      <c r="N15" s="122">
        <f>VLOOKUP($A15,'Return Data'!$B$7:$R$2292,17,0)</f>
        <v>4.3842999999999996</v>
      </c>
      <c r="O15" s="123">
        <f t="shared" si="5"/>
        <v>5</v>
      </c>
      <c r="P15" s="122">
        <f>VLOOKUP($A15,'Return Data'!$B$7:$R$2292,14,0)</f>
        <v>5.8339999999999996</v>
      </c>
      <c r="Q15" s="123">
        <f t="shared" si="6"/>
        <v>5</v>
      </c>
      <c r="R15" s="122">
        <f>VLOOKUP($A15,'Return Data'!$B$7:$R$2292,16,0)</f>
        <v>8.1404999999999994</v>
      </c>
      <c r="S15" s="123">
        <f t="shared" si="7"/>
        <v>3</v>
      </c>
    </row>
    <row r="16" spans="1:19" x14ac:dyDescent="0.3">
      <c r="A16" s="94" t="s">
        <v>1611</v>
      </c>
      <c r="B16" s="121">
        <f>VLOOKUP($A16,'Return Data'!$B$7:$R$2292,3,0)</f>
        <v>45014</v>
      </c>
      <c r="C16" s="122">
        <f>VLOOKUP($A16,'Return Data'!$B$7:$R$2292,4,0)</f>
        <v>61.436199999999999</v>
      </c>
      <c r="D16" s="122">
        <f>VLOOKUP($A16,'Return Data'!$B$7:$R$2292,9,0)</f>
        <v>11.7492</v>
      </c>
      <c r="E16" s="123">
        <f t="shared" si="0"/>
        <v>1</v>
      </c>
      <c r="F16" s="122">
        <f>VLOOKUP($A16,'Return Data'!$B$7:$R$2292,10,0)</f>
        <v>5.1759000000000004</v>
      </c>
      <c r="G16" s="123">
        <f t="shared" si="1"/>
        <v>17</v>
      </c>
      <c r="H16" s="122">
        <f>VLOOKUP($A16,'Return Data'!$B$7:$R$2292,11,0)</f>
        <v>6.8955000000000002</v>
      </c>
      <c r="I16" s="123">
        <f t="shared" si="2"/>
        <v>3</v>
      </c>
      <c r="J16" s="122">
        <f>VLOOKUP($A16,'Return Data'!$B$7:$R$2292,12,0)</f>
        <v>6.9878999999999998</v>
      </c>
      <c r="K16" s="123">
        <f t="shared" si="3"/>
        <v>2</v>
      </c>
      <c r="L16" s="122">
        <f>VLOOKUP($A16,'Return Data'!$B$7:$R$2292,13,0)</f>
        <v>3.2208000000000001</v>
      </c>
      <c r="M16" s="123">
        <f t="shared" si="4"/>
        <v>14</v>
      </c>
      <c r="N16" s="122">
        <f>VLOOKUP($A16,'Return Data'!$B$7:$R$2292,17,0)</f>
        <v>3.9874999999999998</v>
      </c>
      <c r="O16" s="123">
        <f t="shared" si="5"/>
        <v>11</v>
      </c>
      <c r="P16" s="122">
        <f>VLOOKUP($A16,'Return Data'!$B$7:$R$2292,14,0)</f>
        <v>5.3106999999999998</v>
      </c>
      <c r="Q16" s="123">
        <f t="shared" si="6"/>
        <v>11</v>
      </c>
      <c r="R16" s="122">
        <f>VLOOKUP($A16,'Return Data'!$B$7:$R$2292,16,0)</f>
        <v>7.2286999999999999</v>
      </c>
      <c r="S16" s="123">
        <f t="shared" si="7"/>
        <v>6</v>
      </c>
    </row>
    <row r="17" spans="1:19" x14ac:dyDescent="0.3">
      <c r="A17" s="120" t="s">
        <v>602</v>
      </c>
      <c r="B17" s="121">
        <f>VLOOKUP($A17,'Return Data'!$B$7:$R$2292,3,0)</f>
        <v>45014</v>
      </c>
      <c r="C17" s="122">
        <f>VLOOKUP($A17,'Return Data'!$B$7:$R$2292,4,0)</f>
        <v>24.945799999999998</v>
      </c>
      <c r="D17" s="122">
        <f>VLOOKUP($A17,'Return Data'!$B$7:$R$2292,9,0)</f>
        <v>8.4263999999999992</v>
      </c>
      <c r="E17" s="123">
        <f t="shared" si="0"/>
        <v>14</v>
      </c>
      <c r="F17" s="122">
        <f>VLOOKUP($A17,'Return Data'!$B$7:$R$2292,10,0)</f>
        <v>6.6173999999999999</v>
      </c>
      <c r="G17" s="123">
        <f t="shared" si="1"/>
        <v>2</v>
      </c>
      <c r="H17" s="122">
        <f>VLOOKUP($A17,'Return Data'!$B$7:$R$2292,11,0)</f>
        <v>6.6494</v>
      </c>
      <c r="I17" s="123">
        <f t="shared" si="2"/>
        <v>4</v>
      </c>
      <c r="J17" s="122">
        <f>VLOOKUP($A17,'Return Data'!$B$7:$R$2292,12,0)</f>
        <v>7.4096000000000002</v>
      </c>
      <c r="K17" s="123">
        <f t="shared" si="3"/>
        <v>1</v>
      </c>
      <c r="L17" s="122">
        <f>VLOOKUP($A17,'Return Data'!$B$7:$R$2292,13,0)</f>
        <v>5.5468999999999999</v>
      </c>
      <c r="M17" s="123">
        <f t="shared" si="4"/>
        <v>1</v>
      </c>
      <c r="N17" s="122">
        <f>VLOOKUP($A17,'Return Data'!$B$7:$R$2292,17,0)</f>
        <v>4.9019000000000004</v>
      </c>
      <c r="O17" s="123">
        <f t="shared" si="5"/>
        <v>2</v>
      </c>
      <c r="P17" s="122">
        <f>VLOOKUP($A17,'Return Data'!$B$7:$R$2292,14,0)</f>
        <v>6.2285000000000004</v>
      </c>
      <c r="Q17" s="123">
        <f t="shared" si="6"/>
        <v>2</v>
      </c>
      <c r="R17" s="122">
        <f>VLOOKUP($A17,'Return Data'!$B$7:$R$2292,16,0)</f>
        <v>6.9322999999999997</v>
      </c>
      <c r="S17" s="123">
        <f t="shared" si="7"/>
        <v>10</v>
      </c>
    </row>
    <row r="18" spans="1:19" x14ac:dyDescent="0.3">
      <c r="A18" s="120" t="s">
        <v>604</v>
      </c>
      <c r="B18" s="121">
        <f>VLOOKUP($A18,'Return Data'!$B$7:$R$2292,3,0)</f>
        <v>45014</v>
      </c>
      <c r="C18" s="122">
        <f>VLOOKUP($A18,'Return Data'!$B$7:$R$2292,4,0)</f>
        <v>2671.0430999999999</v>
      </c>
      <c r="D18" s="122">
        <f>VLOOKUP($A18,'Return Data'!$B$7:$R$2292,9,0)</f>
        <v>9.2375000000000007</v>
      </c>
      <c r="E18" s="123">
        <f t="shared" si="0"/>
        <v>11</v>
      </c>
      <c r="F18" s="122">
        <f>VLOOKUP($A18,'Return Data'!$B$7:$R$2292,10,0)</f>
        <v>5.8757000000000001</v>
      </c>
      <c r="G18" s="123">
        <f t="shared" si="1"/>
        <v>10</v>
      </c>
      <c r="H18" s="122">
        <f>VLOOKUP($A18,'Return Data'!$B$7:$R$2292,11,0)</f>
        <v>6.2907000000000002</v>
      </c>
      <c r="I18" s="123">
        <f t="shared" si="2"/>
        <v>10</v>
      </c>
      <c r="J18" s="122">
        <f>VLOOKUP($A18,'Return Data'!$B$7:$R$2292,12,0)</f>
        <v>5.7248999999999999</v>
      </c>
      <c r="K18" s="123">
        <f t="shared" si="3"/>
        <v>12</v>
      </c>
      <c r="L18" s="122">
        <f>VLOOKUP($A18,'Return Data'!$B$7:$R$2292,13,0)</f>
        <v>3.4598</v>
      </c>
      <c r="M18" s="123">
        <f t="shared" si="4"/>
        <v>13</v>
      </c>
      <c r="N18" s="122">
        <f>VLOOKUP($A18,'Return Data'!$B$7:$R$2292,17,0)</f>
        <v>3.8584000000000001</v>
      </c>
      <c r="O18" s="123">
        <f t="shared" si="5"/>
        <v>14</v>
      </c>
      <c r="P18" s="122">
        <f>VLOOKUP($A18,'Return Data'!$B$7:$R$2292,14,0)</f>
        <v>5.2760999999999996</v>
      </c>
      <c r="Q18" s="123">
        <f t="shared" si="6"/>
        <v>12</v>
      </c>
      <c r="R18" s="122">
        <f>VLOOKUP($A18,'Return Data'!$B$7:$R$2292,16,0)</f>
        <v>6.4722999999999997</v>
      </c>
      <c r="S18" s="123">
        <f t="shared" si="7"/>
        <v>16</v>
      </c>
    </row>
    <row r="19" spans="1:19" x14ac:dyDescent="0.3">
      <c r="A19" s="120" t="s">
        <v>606</v>
      </c>
      <c r="B19" s="121">
        <f>VLOOKUP($A19,'Return Data'!$B$7:$R$2292,3,0)</f>
        <v>45014</v>
      </c>
      <c r="C19" s="122">
        <f>VLOOKUP($A19,'Return Data'!$B$7:$R$2292,4,0)</f>
        <v>3157.9128999999998</v>
      </c>
      <c r="D19" s="122">
        <f>VLOOKUP($A19,'Return Data'!$B$7:$R$2292,9,0)</f>
        <v>9.4148999999999994</v>
      </c>
      <c r="E19" s="123">
        <f t="shared" si="0"/>
        <v>9</v>
      </c>
      <c r="F19" s="122">
        <f>VLOOKUP($A19,'Return Data'!$B$7:$R$2292,10,0)</f>
        <v>5.6650999999999998</v>
      </c>
      <c r="G19" s="123">
        <f t="shared" si="1"/>
        <v>14</v>
      </c>
      <c r="H19" s="122">
        <f>VLOOKUP($A19,'Return Data'!$B$7:$R$2292,11,0)</f>
        <v>6.1848000000000001</v>
      </c>
      <c r="I19" s="123">
        <f t="shared" si="2"/>
        <v>12</v>
      </c>
      <c r="J19" s="122">
        <f>VLOOKUP($A19,'Return Data'!$B$7:$R$2292,12,0)</f>
        <v>6.0904999999999996</v>
      </c>
      <c r="K19" s="123">
        <f t="shared" si="3"/>
        <v>8</v>
      </c>
      <c r="L19" s="122">
        <f>VLOOKUP($A19,'Return Data'!$B$7:$R$2292,13,0)</f>
        <v>4.1745000000000001</v>
      </c>
      <c r="M19" s="123">
        <f t="shared" si="4"/>
        <v>6</v>
      </c>
      <c r="N19" s="122">
        <f>VLOOKUP($A19,'Return Data'!$B$7:$R$2292,17,0)</f>
        <v>4.4200999999999997</v>
      </c>
      <c r="O19" s="123">
        <f t="shared" si="5"/>
        <v>4</v>
      </c>
      <c r="P19" s="122">
        <f>VLOOKUP($A19,'Return Data'!$B$7:$R$2292,14,0)</f>
        <v>5.5233999999999996</v>
      </c>
      <c r="Q19" s="123">
        <f t="shared" si="6"/>
        <v>9</v>
      </c>
      <c r="R19" s="122">
        <f>VLOOKUP($A19,'Return Data'!$B$7:$R$2292,16,0)</f>
        <v>7.6860999999999997</v>
      </c>
      <c r="S19" s="123">
        <f t="shared" si="7"/>
        <v>4</v>
      </c>
    </row>
    <row r="20" spans="1:19" x14ac:dyDescent="0.3">
      <c r="A20" s="94" t="s">
        <v>1533</v>
      </c>
      <c r="B20" s="121">
        <f>VLOOKUP($A20,'Return Data'!$B$7:$R$2292,3,0)</f>
        <v>45014</v>
      </c>
      <c r="C20" s="122">
        <f>VLOOKUP($A20,'Return Data'!$B$7:$R$2292,4,0)</f>
        <v>50.002000000000002</v>
      </c>
      <c r="D20" s="122">
        <f>VLOOKUP($A20,'Return Data'!$B$7:$R$2292,9,0)</f>
        <v>9.7431999999999999</v>
      </c>
      <c r="E20" s="123">
        <f t="shared" si="0"/>
        <v>5</v>
      </c>
      <c r="F20" s="122">
        <f>VLOOKUP($A20,'Return Data'!$B$7:$R$2292,10,0)</f>
        <v>6.0987999999999998</v>
      </c>
      <c r="G20" s="123">
        <f t="shared" si="1"/>
        <v>7</v>
      </c>
      <c r="H20" s="122">
        <f>VLOOKUP($A20,'Return Data'!$B$7:$R$2292,11,0)</f>
        <v>6.8962000000000003</v>
      </c>
      <c r="I20" s="123">
        <f t="shared" si="2"/>
        <v>2</v>
      </c>
      <c r="J20" s="122">
        <f>VLOOKUP($A20,'Return Data'!$B$7:$R$2292,12,0)</f>
        <v>6.6607000000000003</v>
      </c>
      <c r="K20" s="123">
        <f t="shared" si="3"/>
        <v>5</v>
      </c>
      <c r="L20" s="122">
        <f>VLOOKUP($A20,'Return Data'!$B$7:$R$2292,13,0)</f>
        <v>4.7285000000000004</v>
      </c>
      <c r="M20" s="123">
        <f t="shared" si="4"/>
        <v>2</v>
      </c>
      <c r="N20" s="122">
        <f>VLOOKUP($A20,'Return Data'!$B$7:$R$2292,17,0)</f>
        <v>5.0369000000000002</v>
      </c>
      <c r="O20" s="123">
        <f t="shared" si="5"/>
        <v>1</v>
      </c>
      <c r="P20" s="122">
        <f>VLOOKUP($A20,'Return Data'!$B$7:$R$2292,14,0)</f>
        <v>5.931</v>
      </c>
      <c r="Q20" s="123">
        <f t="shared" si="6"/>
        <v>4</v>
      </c>
      <c r="R20" s="122">
        <f>VLOOKUP($A20,'Return Data'!$B$7:$R$2292,16,0)</f>
        <v>7.3979999999999997</v>
      </c>
      <c r="S20" s="123">
        <f t="shared" si="7"/>
        <v>5</v>
      </c>
    </row>
    <row r="21" spans="1:19" x14ac:dyDescent="0.3">
      <c r="A21" s="120" t="s">
        <v>1811</v>
      </c>
      <c r="B21" s="121">
        <f>VLOOKUP($A21,'Return Data'!$B$7:$R$2292,3,0)</f>
        <v>45014</v>
      </c>
      <c r="C21" s="122">
        <f>VLOOKUP($A21,'Return Data'!$B$7:$R$2292,4,0)</f>
        <v>36.555</v>
      </c>
      <c r="D21" s="122">
        <f>VLOOKUP($A21,'Return Data'!$B$7:$R$2292,9,0)</f>
        <v>8.0739000000000001</v>
      </c>
      <c r="E21" s="123">
        <f t="shared" si="0"/>
        <v>16</v>
      </c>
      <c r="F21" s="122">
        <f>VLOOKUP($A21,'Return Data'!$B$7:$R$2292,10,0)</f>
        <v>5.7004999999999999</v>
      </c>
      <c r="G21" s="123">
        <f t="shared" si="1"/>
        <v>13</v>
      </c>
      <c r="H21" s="122">
        <f>VLOOKUP($A21,'Return Data'!$B$7:$R$2292,11,0)</f>
        <v>5.5784000000000002</v>
      </c>
      <c r="I21" s="123">
        <f t="shared" si="2"/>
        <v>18</v>
      </c>
      <c r="J21" s="122">
        <f>VLOOKUP($A21,'Return Data'!$B$7:$R$2292,12,0)</f>
        <v>4.9781000000000004</v>
      </c>
      <c r="K21" s="123">
        <f t="shared" si="3"/>
        <v>18</v>
      </c>
      <c r="L21" s="122">
        <f>VLOOKUP($A21,'Return Data'!$B$7:$R$2292,13,0)</f>
        <v>3.6970999999999998</v>
      </c>
      <c r="M21" s="123">
        <f t="shared" si="4"/>
        <v>11</v>
      </c>
      <c r="N21" s="122">
        <f>VLOOKUP($A21,'Return Data'!$B$7:$R$2292,17,0)</f>
        <v>4.1680000000000001</v>
      </c>
      <c r="O21" s="123">
        <f t="shared" si="5"/>
        <v>9</v>
      </c>
      <c r="P21" s="122">
        <f>VLOOKUP($A21,'Return Data'!$B$7:$R$2292,14,0)</f>
        <v>5.4019000000000004</v>
      </c>
      <c r="Q21" s="123">
        <f t="shared" si="6"/>
        <v>10</v>
      </c>
      <c r="R21" s="122">
        <f>VLOOKUP($A21,'Return Data'!$B$7:$R$2292,16,0)</f>
        <v>6.6367000000000003</v>
      </c>
      <c r="S21" s="123">
        <f t="shared" si="7"/>
        <v>13</v>
      </c>
    </row>
    <row r="22" spans="1:19" x14ac:dyDescent="0.3">
      <c r="A22" s="120" t="s">
        <v>609</v>
      </c>
      <c r="B22" s="121">
        <f>VLOOKUP($A22,'Return Data'!$B$7:$R$2292,3,0)</f>
        <v>45014</v>
      </c>
      <c r="C22" s="122">
        <f>VLOOKUP($A22,'Return Data'!$B$7:$R$2292,4,0)</f>
        <v>13.045999999999999</v>
      </c>
      <c r="D22" s="122">
        <f>VLOOKUP($A22,'Return Data'!$B$7:$R$2292,9,0)</f>
        <v>9.4184000000000001</v>
      </c>
      <c r="E22" s="123">
        <f t="shared" si="0"/>
        <v>8</v>
      </c>
      <c r="F22" s="122">
        <f>VLOOKUP($A22,'Return Data'!$B$7:$R$2292,10,0)</f>
        <v>5.6162999999999998</v>
      </c>
      <c r="G22" s="123">
        <f t="shared" si="1"/>
        <v>15</v>
      </c>
      <c r="H22" s="122">
        <f>VLOOKUP($A22,'Return Data'!$B$7:$R$2292,11,0)</f>
        <v>6.16</v>
      </c>
      <c r="I22" s="123">
        <f t="shared" si="2"/>
        <v>14</v>
      </c>
      <c r="J22" s="122">
        <f>VLOOKUP($A22,'Return Data'!$B$7:$R$2292,12,0)</f>
        <v>5.5603999999999996</v>
      </c>
      <c r="K22" s="123">
        <f t="shared" si="3"/>
        <v>15</v>
      </c>
      <c r="L22" s="122">
        <f>VLOOKUP($A22,'Return Data'!$B$7:$R$2292,13,0)</f>
        <v>3.7768999999999999</v>
      </c>
      <c r="M22" s="123">
        <f t="shared" si="4"/>
        <v>10</v>
      </c>
      <c r="N22" s="122">
        <f>VLOOKUP($A22,'Return Data'!$B$7:$R$2292,17,0)</f>
        <v>3.9763000000000002</v>
      </c>
      <c r="O22" s="123">
        <f t="shared" si="5"/>
        <v>12</v>
      </c>
      <c r="P22" s="122">
        <f>VLOOKUP($A22,'Return Data'!$B$7:$R$2292,14,0)</f>
        <v>5.2274000000000003</v>
      </c>
      <c r="Q22" s="123">
        <f t="shared" si="6"/>
        <v>14</v>
      </c>
      <c r="R22" s="122">
        <f>VLOOKUP($A22,'Return Data'!$B$7:$R$2292,16,0)</f>
        <v>6.6067</v>
      </c>
      <c r="S22" s="123">
        <f t="shared" si="7"/>
        <v>14</v>
      </c>
    </row>
    <row r="23" spans="1:19" x14ac:dyDescent="0.3">
      <c r="A23" s="120" t="s">
        <v>610</v>
      </c>
      <c r="B23" s="121">
        <f>VLOOKUP($A23,'Return Data'!$B$7:$R$2292,3,0)</f>
        <v>45014</v>
      </c>
      <c r="C23" s="122">
        <f>VLOOKUP($A23,'Return Data'!$B$7:$R$2292,4,0)</f>
        <v>33.9816</v>
      </c>
      <c r="D23" s="122">
        <f>VLOOKUP($A23,'Return Data'!$B$7:$R$2292,9,0)</f>
        <v>7.0731000000000002</v>
      </c>
      <c r="E23" s="123">
        <f t="shared" si="0"/>
        <v>18</v>
      </c>
      <c r="F23" s="122">
        <f>VLOOKUP($A23,'Return Data'!$B$7:$R$2292,10,0)</f>
        <v>6.3823999999999996</v>
      </c>
      <c r="G23" s="123">
        <f t="shared" si="1"/>
        <v>3</v>
      </c>
      <c r="H23" s="122">
        <f>VLOOKUP($A23,'Return Data'!$B$7:$R$2292,11,0)</f>
        <v>6.2914000000000003</v>
      </c>
      <c r="I23" s="123">
        <f t="shared" si="2"/>
        <v>9</v>
      </c>
      <c r="J23" s="122">
        <f>VLOOKUP($A23,'Return Data'!$B$7:$R$2292,12,0)</f>
        <v>5.7805</v>
      </c>
      <c r="K23" s="123">
        <f t="shared" si="3"/>
        <v>11</v>
      </c>
      <c r="L23" s="122">
        <f>VLOOKUP($A23,'Return Data'!$B$7:$R$2292,13,0)</f>
        <v>4.2956000000000003</v>
      </c>
      <c r="M23" s="123">
        <f t="shared" si="4"/>
        <v>4</v>
      </c>
      <c r="N23" s="122">
        <f>VLOOKUP($A23,'Return Data'!$B$7:$R$2292,17,0)</f>
        <v>4.2984</v>
      </c>
      <c r="O23" s="123">
        <f t="shared" si="5"/>
        <v>7</v>
      </c>
      <c r="P23" s="122">
        <f>VLOOKUP($A23,'Return Data'!$B$7:$R$2292,14,0)</f>
        <v>5.7493999999999996</v>
      </c>
      <c r="Q23" s="123">
        <f t="shared" si="6"/>
        <v>6</v>
      </c>
      <c r="R23" s="122">
        <f>VLOOKUP($A23,'Return Data'!$B$7:$R$2292,16,0)</f>
        <v>6.9305000000000003</v>
      </c>
      <c r="S23" s="123">
        <f t="shared" si="7"/>
        <v>11</v>
      </c>
    </row>
    <row r="24" spans="1:19" x14ac:dyDescent="0.3">
      <c r="A24" s="120" t="s">
        <v>615</v>
      </c>
      <c r="B24" s="121">
        <f>VLOOKUP($A24,'Return Data'!$B$7:$R$2292,3,0)</f>
        <v>45014</v>
      </c>
      <c r="C24" s="122">
        <f>VLOOKUP($A24,'Return Data'!$B$7:$R$2292,4,0)</f>
        <v>12.8691</v>
      </c>
      <c r="D24" s="122">
        <f>VLOOKUP($A24,'Return Data'!$B$7:$R$2292,9,0)</f>
        <v>8.6956000000000007</v>
      </c>
      <c r="E24" s="123">
        <f t="shared" si="0"/>
        <v>12</v>
      </c>
      <c r="F24" s="122">
        <f>VLOOKUP($A24,'Return Data'!$B$7:$R$2292,10,0)</f>
        <v>5.7530000000000001</v>
      </c>
      <c r="G24" s="123">
        <f t="shared" si="1"/>
        <v>12</v>
      </c>
      <c r="H24" s="122">
        <f>VLOOKUP($A24,'Return Data'!$B$7:$R$2292,11,0)</f>
        <v>6.0742000000000003</v>
      </c>
      <c r="I24" s="123">
        <f t="shared" si="2"/>
        <v>16</v>
      </c>
      <c r="J24" s="122">
        <f>VLOOKUP($A24,'Return Data'!$B$7:$R$2292,12,0)</f>
        <v>5.2046999999999999</v>
      </c>
      <c r="K24" s="123">
        <f t="shared" si="3"/>
        <v>16</v>
      </c>
      <c r="L24" s="122">
        <f>VLOOKUP($A24,'Return Data'!$B$7:$R$2292,13,0)</f>
        <v>2.9371999999999998</v>
      </c>
      <c r="M24" s="123">
        <f t="shared" si="4"/>
        <v>16</v>
      </c>
      <c r="N24" s="122">
        <f>VLOOKUP($A24,'Return Data'!$B$7:$R$2292,17,0)</f>
        <v>3.6158000000000001</v>
      </c>
      <c r="O24" s="123">
        <f t="shared" si="5"/>
        <v>16</v>
      </c>
      <c r="P24" s="122">
        <f>VLOOKUP($A24,'Return Data'!$B$7:$R$2292,14,0)</f>
        <v>5.0434999999999999</v>
      </c>
      <c r="Q24" s="123">
        <f t="shared" si="6"/>
        <v>15</v>
      </c>
      <c r="R24" s="122">
        <f>VLOOKUP($A24,'Return Data'!$B$7:$R$2292,16,0)</f>
        <v>5.3423999999999996</v>
      </c>
      <c r="S24" s="123">
        <f t="shared" si="7"/>
        <v>18</v>
      </c>
    </row>
    <row r="25" spans="1:19" x14ac:dyDescent="0.3">
      <c r="A25" s="120" t="s">
        <v>617</v>
      </c>
      <c r="B25" s="121">
        <f>VLOOKUP($A25,'Return Data'!$B$7:$R$2292,3,0)</f>
        <v>45014</v>
      </c>
      <c r="C25" s="122">
        <f>VLOOKUP($A25,'Return Data'!$B$7:$R$2292,4,0)</f>
        <v>13.7806</v>
      </c>
      <c r="D25" s="122">
        <f>VLOOKUP($A25,'Return Data'!$B$7:$R$2292,9,0)</f>
        <v>9.5893999999999995</v>
      </c>
      <c r="E25" s="123">
        <f t="shared" si="0"/>
        <v>6</v>
      </c>
      <c r="F25" s="122">
        <f>VLOOKUP($A25,'Return Data'!$B$7:$R$2292,10,0)</f>
        <v>6.2241999999999997</v>
      </c>
      <c r="G25" s="123">
        <f t="shared" si="1"/>
        <v>4</v>
      </c>
      <c r="H25" s="122">
        <f>VLOOKUP($A25,'Return Data'!$B$7:$R$2292,11,0)</f>
        <v>6.3517000000000001</v>
      </c>
      <c r="I25" s="123">
        <f t="shared" si="2"/>
        <v>7</v>
      </c>
      <c r="J25" s="122">
        <f>VLOOKUP($A25,'Return Data'!$B$7:$R$2292,12,0)</f>
        <v>5.8648999999999996</v>
      </c>
      <c r="K25" s="123">
        <f t="shared" si="3"/>
        <v>9</v>
      </c>
      <c r="L25" s="122">
        <f>VLOOKUP($A25,'Return Data'!$B$7:$R$2292,13,0)</f>
        <v>4.0909000000000004</v>
      </c>
      <c r="M25" s="123">
        <f t="shared" si="4"/>
        <v>7</v>
      </c>
      <c r="N25" s="122">
        <f>VLOOKUP($A25,'Return Data'!$B$7:$R$2292,17,0)</f>
        <v>4.2327000000000004</v>
      </c>
      <c r="O25" s="123">
        <f t="shared" si="5"/>
        <v>8</v>
      </c>
      <c r="P25" s="122">
        <f>VLOOKUP($A25,'Return Data'!$B$7:$R$2292,14,0)</f>
        <v>5.5707000000000004</v>
      </c>
      <c r="Q25" s="123">
        <f t="shared" si="6"/>
        <v>8</v>
      </c>
      <c r="R25" s="122">
        <f>VLOOKUP($A25,'Return Data'!$B$7:$R$2292,16,0)</f>
        <v>7.1538000000000004</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9.1432000000000002</v>
      </c>
      <c r="E27" s="83"/>
      <c r="F27" s="84">
        <f>AVERAGE(F8:F25)</f>
        <v>5.8945999999999987</v>
      </c>
      <c r="G27" s="83"/>
      <c r="H27" s="84">
        <f>AVERAGE(H8:H25)</f>
        <v>6.3275777777777771</v>
      </c>
      <c r="I27" s="83"/>
      <c r="J27" s="84">
        <f>AVERAGE(J8:J25)</f>
        <v>6.0457722222222232</v>
      </c>
      <c r="K27" s="83"/>
      <c r="L27" s="84">
        <f>AVERAGE(L8:L25)</f>
        <v>3.7867888888888896</v>
      </c>
      <c r="M27" s="83"/>
      <c r="N27" s="84">
        <f>AVERAGE(N8:N25)</f>
        <v>4.0874499999999996</v>
      </c>
      <c r="O27" s="83"/>
      <c r="P27" s="84">
        <f>AVERAGE(P8:P25)</f>
        <v>5.4609555555555538</v>
      </c>
      <c r="Q27" s="83"/>
      <c r="R27" s="84">
        <f>AVERAGE(R8:R25)</f>
        <v>7.0701000000000001</v>
      </c>
      <c r="S27" s="85"/>
    </row>
    <row r="28" spans="1:19" x14ac:dyDescent="0.3">
      <c r="A28" s="82" t="s">
        <v>28</v>
      </c>
      <c r="B28" s="83"/>
      <c r="C28" s="83"/>
      <c r="D28" s="84">
        <f>MIN(D8:D25)</f>
        <v>7.0731000000000002</v>
      </c>
      <c r="E28" s="83"/>
      <c r="F28" s="84">
        <f>MIN(F8:F25)</f>
        <v>4.9401999999999999</v>
      </c>
      <c r="G28" s="83"/>
      <c r="H28" s="84">
        <f>MIN(H8:H25)</f>
        <v>5.5784000000000002</v>
      </c>
      <c r="I28" s="83"/>
      <c r="J28" s="84">
        <f>MIN(J8:J25)</f>
        <v>4.9781000000000004</v>
      </c>
      <c r="K28" s="83"/>
      <c r="L28" s="84">
        <f>MIN(L8:L25)</f>
        <v>2.331</v>
      </c>
      <c r="M28" s="83"/>
      <c r="N28" s="84">
        <f>MIN(N8:N25)</f>
        <v>2.9260999999999999</v>
      </c>
      <c r="O28" s="83"/>
      <c r="P28" s="84">
        <f>MIN(P8:P25)</f>
        <v>4.3476999999999997</v>
      </c>
      <c r="Q28" s="83"/>
      <c r="R28" s="84">
        <f>MIN(R8:R25)</f>
        <v>5.3423999999999996</v>
      </c>
      <c r="S28" s="85"/>
    </row>
    <row r="29" spans="1:19" ht="15" thickBot="1" x14ac:dyDescent="0.35">
      <c r="A29" s="86" t="s">
        <v>29</v>
      </c>
      <c r="B29" s="87"/>
      <c r="C29" s="87"/>
      <c r="D29" s="88">
        <f>MAX(D8:D25)</f>
        <v>11.7492</v>
      </c>
      <c r="E29" s="87"/>
      <c r="F29" s="88">
        <f>MAX(F8:F25)</f>
        <v>6.6237000000000004</v>
      </c>
      <c r="G29" s="87"/>
      <c r="H29" s="88">
        <f>MAX(H8:H25)</f>
        <v>6.9790999999999999</v>
      </c>
      <c r="I29" s="87"/>
      <c r="J29" s="88">
        <f>MAX(J8:J25)</f>
        <v>7.4096000000000002</v>
      </c>
      <c r="K29" s="87"/>
      <c r="L29" s="88">
        <f>MAX(L8:L25)</f>
        <v>5.5468999999999999</v>
      </c>
      <c r="M29" s="87"/>
      <c r="N29" s="88">
        <f>MAX(N8:N25)</f>
        <v>5.0369000000000002</v>
      </c>
      <c r="O29" s="87"/>
      <c r="P29" s="88">
        <f>MAX(P8:P25)</f>
        <v>6.4348999999999998</v>
      </c>
      <c r="Q29" s="87"/>
      <c r="R29" s="88">
        <f>MAX(R8:R25)</f>
        <v>8.9812999999999992</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45014</v>
      </c>
      <c r="C8" s="60">
        <f>VLOOKUP($A8,'Return Data'!$B$7:$R$2292,4,0)</f>
        <v>333.05</v>
      </c>
      <c r="D8" s="60">
        <f>VLOOKUP($A8,'Return Data'!$B$7:$R$2292,10,0)</f>
        <v>-5.8676000000000004</v>
      </c>
      <c r="E8" s="61">
        <f t="shared" ref="E8:E33" si="0">RANK(D8,D$8:D$33,0)</f>
        <v>15</v>
      </c>
      <c r="F8" s="60">
        <f>VLOOKUP($A8,'Return Data'!$B$7:$R$2292,11,0)</f>
        <v>0.35859999999999997</v>
      </c>
      <c r="G8" s="61">
        <f t="shared" ref="G8:G33" si="1">RANK(F8,F$8:F$33,0)</f>
        <v>14</v>
      </c>
      <c r="H8" s="60">
        <f>VLOOKUP($A8,'Return Data'!$B$7:$R$2292,12,0)</f>
        <v>8.5136000000000003</v>
      </c>
      <c r="I8" s="61">
        <f t="shared" ref="I8:I33" si="2">RANK(H8,H$8:H$33,0)</f>
        <v>13</v>
      </c>
      <c r="J8" s="60">
        <f>VLOOKUP($A8,'Return Data'!$B$7:$R$2292,13,0)</f>
        <v>-0.4037</v>
      </c>
      <c r="K8" s="61">
        <f t="shared" ref="K8:K33" si="3">RANK(J8,J$8:J$33,0)</f>
        <v>12</v>
      </c>
      <c r="L8" s="60">
        <f>VLOOKUP($A8,'Return Data'!$B$7:$R$2292,17,0)</f>
        <v>9.5295000000000005</v>
      </c>
      <c r="M8" s="61">
        <f t="shared" ref="M8:M33" si="4">RANK(L8,L$8:L$33,0)</f>
        <v>6</v>
      </c>
      <c r="N8" s="60">
        <f>VLOOKUP($A8,'Return Data'!$B$7:$R$2292,14,0)</f>
        <v>26.208200000000001</v>
      </c>
      <c r="O8" s="61">
        <f t="shared" ref="O8:O33" si="5">RANK(N8,N$8:N$33,0)</f>
        <v>5</v>
      </c>
      <c r="P8" s="60">
        <f>VLOOKUP($A8,'Return Data'!$B$7:$R$2292,15,0)</f>
        <v>9.7318999999999996</v>
      </c>
      <c r="Q8" s="61">
        <f t="shared" ref="Q8:Q24" si="6">RANK(P8,P$8:P$33,0)</f>
        <v>14</v>
      </c>
      <c r="R8" s="60">
        <f>VLOOKUP($A8,'Return Data'!$B$7:$R$2292,16,0)</f>
        <v>18.559899999999999</v>
      </c>
      <c r="S8" s="62">
        <f t="shared" ref="S8:S33" si="7">RANK(R8,R$8:R$33,0)</f>
        <v>3</v>
      </c>
    </row>
    <row r="9" spans="1:20" x14ac:dyDescent="0.3">
      <c r="A9" s="58" t="s">
        <v>862</v>
      </c>
      <c r="B9" s="59">
        <f>VLOOKUP($A9,'Return Data'!$B$7:$R$2292,3,0)</f>
        <v>45014</v>
      </c>
      <c r="C9" s="60">
        <f>VLOOKUP($A9,'Return Data'!$B$7:$R$2292,4,0)</f>
        <v>40.880000000000003</v>
      </c>
      <c r="D9" s="60">
        <f>VLOOKUP($A9,'Return Data'!$B$7:$R$2292,10,0)</f>
        <v>-6.9005000000000001</v>
      </c>
      <c r="E9" s="61">
        <f t="shared" si="0"/>
        <v>25</v>
      </c>
      <c r="F9" s="60">
        <f>VLOOKUP($A9,'Return Data'!$B$7:$R$2292,11,0)</f>
        <v>-3.8570000000000002</v>
      </c>
      <c r="G9" s="61">
        <f t="shared" si="1"/>
        <v>25</v>
      </c>
      <c r="H9" s="60">
        <f>VLOOKUP($A9,'Return Data'!$B$7:$R$2292,12,0)</f>
        <v>4.4989999999999997</v>
      </c>
      <c r="I9" s="61">
        <f t="shared" si="2"/>
        <v>26</v>
      </c>
      <c r="J9" s="60">
        <f>VLOOKUP($A9,'Return Data'!$B$7:$R$2292,13,0)</f>
        <v>-7.8449</v>
      </c>
      <c r="K9" s="61">
        <f t="shared" si="3"/>
        <v>26</v>
      </c>
      <c r="L9" s="60">
        <f>VLOOKUP($A9,'Return Data'!$B$7:$R$2292,17,0)</f>
        <v>3.2995000000000001</v>
      </c>
      <c r="M9" s="61">
        <f t="shared" si="4"/>
        <v>26</v>
      </c>
      <c r="N9" s="60">
        <f>VLOOKUP($A9,'Return Data'!$B$7:$R$2292,14,0)</f>
        <v>15.836399999999999</v>
      </c>
      <c r="O9" s="61">
        <f t="shared" si="5"/>
        <v>26</v>
      </c>
      <c r="P9" s="60">
        <f>VLOOKUP($A9,'Return Data'!$B$7:$R$2292,15,0)</f>
        <v>10.5898</v>
      </c>
      <c r="Q9" s="61">
        <f t="shared" si="6"/>
        <v>10</v>
      </c>
      <c r="R9" s="60">
        <f>VLOOKUP($A9,'Return Data'!$B$7:$R$2292,16,0)</f>
        <v>11.2249</v>
      </c>
      <c r="S9" s="62">
        <f t="shared" si="7"/>
        <v>17</v>
      </c>
    </row>
    <row r="10" spans="1:20" x14ac:dyDescent="0.3">
      <c r="A10" s="58" t="s">
        <v>2053</v>
      </c>
      <c r="B10" s="59">
        <f>VLOOKUP($A10,'Return Data'!$B$7:$R$2292,3,0)</f>
        <v>45014</v>
      </c>
      <c r="C10" s="60">
        <f>VLOOKUP($A10,'Return Data'!$B$7:$R$2292,4,0)</f>
        <v>46.972000000000001</v>
      </c>
      <c r="D10" s="60">
        <f>VLOOKUP($A10,'Return Data'!$B$7:$R$2292,10,0)</f>
        <v>-5.2123999999999997</v>
      </c>
      <c r="E10" s="61">
        <f t="shared" si="0"/>
        <v>12</v>
      </c>
      <c r="F10" s="60">
        <f>VLOOKUP($A10,'Return Data'!$B$7:$R$2292,11,0)</f>
        <v>-1.9005000000000001</v>
      </c>
      <c r="G10" s="61">
        <f t="shared" si="1"/>
        <v>23</v>
      </c>
      <c r="H10" s="60">
        <f>VLOOKUP($A10,'Return Data'!$B$7:$R$2292,12,0)</f>
        <v>6.6576000000000004</v>
      </c>
      <c r="I10" s="61">
        <f t="shared" si="2"/>
        <v>19</v>
      </c>
      <c r="J10" s="60">
        <f>VLOOKUP($A10,'Return Data'!$B$7:$R$2292,13,0)</f>
        <v>-3.6472000000000002</v>
      </c>
      <c r="K10" s="61">
        <f t="shared" si="3"/>
        <v>21</v>
      </c>
      <c r="L10" s="60">
        <f>VLOOKUP($A10,'Return Data'!$B$7:$R$2292,17,0)</f>
        <v>6.9667000000000003</v>
      </c>
      <c r="M10" s="61">
        <f t="shared" si="4"/>
        <v>19</v>
      </c>
      <c r="N10" s="60">
        <f>VLOOKUP($A10,'Return Data'!$B$7:$R$2292,14,0)</f>
        <v>21.920999999999999</v>
      </c>
      <c r="O10" s="61">
        <f t="shared" si="5"/>
        <v>19</v>
      </c>
      <c r="P10" s="60">
        <f>VLOOKUP($A10,'Return Data'!$B$7:$R$2292,15,0)</f>
        <v>9.5740999999999996</v>
      </c>
      <c r="Q10" s="61">
        <f t="shared" si="6"/>
        <v>17</v>
      </c>
      <c r="R10" s="60">
        <f>VLOOKUP($A10,'Return Data'!$B$7:$R$2292,16,0)</f>
        <v>9.6372</v>
      </c>
      <c r="S10" s="62">
        <f t="shared" si="7"/>
        <v>23</v>
      </c>
    </row>
    <row r="11" spans="1:20" x14ac:dyDescent="0.3">
      <c r="A11" s="58" t="s">
        <v>1867</v>
      </c>
      <c r="B11" s="59">
        <f>VLOOKUP($A11,'Return Data'!$B$7:$R$2292,3,0)</f>
        <v>45014</v>
      </c>
      <c r="C11" s="60">
        <f>VLOOKUP($A11,'Return Data'!$B$7:$R$2292,4,0)</f>
        <v>138.67869999999999</v>
      </c>
      <c r="D11" s="60">
        <f>VLOOKUP($A11,'Return Data'!$B$7:$R$2292,10,0)</f>
        <v>-4.5735000000000001</v>
      </c>
      <c r="E11" s="61">
        <f t="shared" si="0"/>
        <v>4</v>
      </c>
      <c r="F11" s="60">
        <f>VLOOKUP($A11,'Return Data'!$B$7:$R$2292,11,0)</f>
        <v>2.1576</v>
      </c>
      <c r="G11" s="61">
        <f t="shared" si="1"/>
        <v>6</v>
      </c>
      <c r="H11" s="60">
        <f>VLOOKUP($A11,'Return Data'!$B$7:$R$2292,12,0)</f>
        <v>9.0312000000000001</v>
      </c>
      <c r="I11" s="61">
        <f t="shared" si="2"/>
        <v>9</v>
      </c>
      <c r="J11" s="60">
        <f>VLOOKUP($A11,'Return Data'!$B$7:$R$2292,13,0)</f>
        <v>1.1809000000000001</v>
      </c>
      <c r="K11" s="61">
        <f t="shared" si="3"/>
        <v>8</v>
      </c>
      <c r="L11" s="60">
        <f>VLOOKUP($A11,'Return Data'!$B$7:$R$2292,17,0)</f>
        <v>9.0513999999999992</v>
      </c>
      <c r="M11" s="61">
        <f t="shared" si="4"/>
        <v>9</v>
      </c>
      <c r="N11" s="60">
        <f>VLOOKUP($A11,'Return Data'!$B$7:$R$2292,14,0)</f>
        <v>22.1751</v>
      </c>
      <c r="O11" s="61">
        <f t="shared" si="5"/>
        <v>18</v>
      </c>
      <c r="P11" s="60">
        <f>VLOOKUP($A11,'Return Data'!$B$7:$R$2292,15,0)</f>
        <v>11.2913</v>
      </c>
      <c r="Q11" s="61">
        <f t="shared" si="6"/>
        <v>4</v>
      </c>
      <c r="R11" s="60">
        <f>VLOOKUP($A11,'Return Data'!$B$7:$R$2292,16,0)</f>
        <v>15.2531</v>
      </c>
      <c r="S11" s="62">
        <f t="shared" si="7"/>
        <v>9</v>
      </c>
    </row>
    <row r="12" spans="1:20" x14ac:dyDescent="0.3">
      <c r="A12" s="58" t="s">
        <v>866</v>
      </c>
      <c r="B12" s="59">
        <f>VLOOKUP($A12,'Return Data'!$B$7:$R$2292,3,0)</f>
        <v>45014</v>
      </c>
      <c r="C12" s="60">
        <f>VLOOKUP($A12,'Return Data'!$B$7:$R$2292,4,0)</f>
        <v>40.04</v>
      </c>
      <c r="D12" s="60">
        <f>VLOOKUP($A12,'Return Data'!$B$7:$R$2292,10,0)</f>
        <v>-5.0058999999999996</v>
      </c>
      <c r="E12" s="61">
        <f t="shared" si="0"/>
        <v>9</v>
      </c>
      <c r="F12" s="60">
        <f>VLOOKUP($A12,'Return Data'!$B$7:$R$2292,11,0)</f>
        <v>0.85640000000000005</v>
      </c>
      <c r="G12" s="61">
        <f t="shared" si="1"/>
        <v>12</v>
      </c>
      <c r="H12" s="60">
        <f>VLOOKUP($A12,'Return Data'!$B$7:$R$2292,12,0)</f>
        <v>8.3040000000000003</v>
      </c>
      <c r="I12" s="61">
        <f t="shared" si="2"/>
        <v>16</v>
      </c>
      <c r="J12" s="60">
        <f>VLOOKUP($A12,'Return Data'!$B$7:$R$2292,13,0)</f>
        <v>-0.74370000000000003</v>
      </c>
      <c r="K12" s="61">
        <f t="shared" si="3"/>
        <v>13</v>
      </c>
      <c r="L12" s="60">
        <f>VLOOKUP($A12,'Return Data'!$B$7:$R$2292,17,0)</f>
        <v>7.4340999999999999</v>
      </c>
      <c r="M12" s="61">
        <f t="shared" si="4"/>
        <v>16</v>
      </c>
      <c r="N12" s="60">
        <f>VLOOKUP($A12,'Return Data'!$B$7:$R$2292,14,0)</f>
        <v>22.947600000000001</v>
      </c>
      <c r="O12" s="61">
        <f t="shared" si="5"/>
        <v>15</v>
      </c>
      <c r="P12" s="60">
        <f>VLOOKUP($A12,'Return Data'!$B$7:$R$2292,15,0)</f>
        <v>12.698399999999999</v>
      </c>
      <c r="Q12" s="61">
        <f t="shared" si="6"/>
        <v>1</v>
      </c>
      <c r="R12" s="60">
        <f>VLOOKUP($A12,'Return Data'!$B$7:$R$2292,16,0)</f>
        <v>11.6259</v>
      </c>
      <c r="S12" s="62">
        <f t="shared" si="7"/>
        <v>15</v>
      </c>
    </row>
    <row r="13" spans="1:20" x14ac:dyDescent="0.3">
      <c r="A13" s="58" t="s">
        <v>868</v>
      </c>
      <c r="B13" s="59">
        <f>VLOOKUP($A13,'Return Data'!$B$7:$R$2292,3,0)</f>
        <v>45014</v>
      </c>
      <c r="C13" s="60">
        <f>VLOOKUP($A13,'Return Data'!$B$7:$R$2292,4,0)</f>
        <v>281.464</v>
      </c>
      <c r="D13" s="60">
        <f>VLOOKUP($A13,'Return Data'!$B$7:$R$2292,10,0)</f>
        <v>-4.9156000000000004</v>
      </c>
      <c r="E13" s="61">
        <f t="shared" si="0"/>
        <v>8</v>
      </c>
      <c r="F13" s="60">
        <f>VLOOKUP($A13,'Return Data'!$B$7:$R$2292,11,0)</f>
        <v>2.1700000000000001E-2</v>
      </c>
      <c r="G13" s="61">
        <f t="shared" si="1"/>
        <v>17</v>
      </c>
      <c r="H13" s="60">
        <f>VLOOKUP($A13,'Return Data'!$B$7:$R$2292,12,0)</f>
        <v>9.7226999999999997</v>
      </c>
      <c r="I13" s="61">
        <f t="shared" si="2"/>
        <v>6</v>
      </c>
      <c r="J13" s="60">
        <f>VLOOKUP($A13,'Return Data'!$B$7:$R$2292,13,0)</f>
        <v>2.1562999999999999</v>
      </c>
      <c r="K13" s="61">
        <f t="shared" si="3"/>
        <v>4</v>
      </c>
      <c r="L13" s="60">
        <f>VLOOKUP($A13,'Return Data'!$B$7:$R$2292,17,0)</f>
        <v>6.2373000000000003</v>
      </c>
      <c r="M13" s="61">
        <f t="shared" si="4"/>
        <v>23</v>
      </c>
      <c r="N13" s="60">
        <f>VLOOKUP($A13,'Return Data'!$B$7:$R$2292,14,0)</f>
        <v>21.716999999999999</v>
      </c>
      <c r="O13" s="61">
        <f t="shared" si="5"/>
        <v>21</v>
      </c>
      <c r="P13" s="60">
        <f>VLOOKUP($A13,'Return Data'!$B$7:$R$2292,15,0)</f>
        <v>7.7430000000000003</v>
      </c>
      <c r="Q13" s="61">
        <f t="shared" si="6"/>
        <v>23</v>
      </c>
      <c r="R13" s="60">
        <f>VLOOKUP($A13,'Return Data'!$B$7:$R$2292,16,0)</f>
        <v>18.095600000000001</v>
      </c>
      <c r="S13" s="62">
        <f t="shared" si="7"/>
        <v>7</v>
      </c>
    </row>
    <row r="14" spans="1:20" x14ac:dyDescent="0.3">
      <c r="A14" s="58" t="s">
        <v>1901</v>
      </c>
      <c r="B14" s="59">
        <f>VLOOKUP($A14,'Return Data'!$B$7:$R$2292,3,0)</f>
        <v>45014</v>
      </c>
      <c r="C14" s="60">
        <f>VLOOKUP($A14,'Return Data'!$B$7:$R$2292,4,0)</f>
        <v>54.51</v>
      </c>
      <c r="D14" s="60">
        <f>VLOOKUP($A14,'Return Data'!$B$7:$R$2292,10,0)</f>
        <v>-3.6926000000000001</v>
      </c>
      <c r="E14" s="61">
        <f t="shared" si="0"/>
        <v>1</v>
      </c>
      <c r="F14" s="60">
        <f>VLOOKUP($A14,'Return Data'!$B$7:$R$2292,11,0)</f>
        <v>3.4738000000000002</v>
      </c>
      <c r="G14" s="61">
        <f t="shared" si="1"/>
        <v>2</v>
      </c>
      <c r="H14" s="60">
        <f>VLOOKUP($A14,'Return Data'!$B$7:$R$2292,12,0)</f>
        <v>11.518000000000001</v>
      </c>
      <c r="I14" s="61">
        <f t="shared" si="2"/>
        <v>3</v>
      </c>
      <c r="J14" s="60">
        <f>VLOOKUP($A14,'Return Data'!$B$7:$R$2292,13,0)</f>
        <v>2.1551999999999998</v>
      </c>
      <c r="K14" s="61">
        <f t="shared" si="3"/>
        <v>5</v>
      </c>
      <c r="L14" s="60">
        <f>VLOOKUP($A14,'Return Data'!$B$7:$R$2292,17,0)</f>
        <v>9.5817999999999994</v>
      </c>
      <c r="M14" s="61">
        <f t="shared" si="4"/>
        <v>5</v>
      </c>
      <c r="N14" s="60">
        <f>VLOOKUP($A14,'Return Data'!$B$7:$R$2292,14,0)</f>
        <v>25.0822</v>
      </c>
      <c r="O14" s="61">
        <f t="shared" si="5"/>
        <v>9</v>
      </c>
      <c r="P14" s="60">
        <f>VLOOKUP($A14,'Return Data'!$B$7:$R$2292,15,0)</f>
        <v>11.1934</v>
      </c>
      <c r="Q14" s="61">
        <f t="shared" si="6"/>
        <v>6</v>
      </c>
      <c r="R14" s="60">
        <f>VLOOKUP($A14,'Return Data'!$B$7:$R$2292,16,0)</f>
        <v>13.009399999999999</v>
      </c>
      <c r="S14" s="62">
        <f t="shared" si="7"/>
        <v>13</v>
      </c>
    </row>
    <row r="15" spans="1:20" x14ac:dyDescent="0.3">
      <c r="A15" s="58" t="s">
        <v>870</v>
      </c>
      <c r="B15" s="59">
        <f>VLOOKUP($A15,'Return Data'!$B$7:$R$2292,3,0)</f>
        <v>45014</v>
      </c>
      <c r="C15" s="60">
        <f>VLOOKUP($A15,'Return Data'!$B$7:$R$2292,4,0)</f>
        <v>1588.75280458624</v>
      </c>
      <c r="D15" s="60">
        <f>VLOOKUP($A15,'Return Data'!$B$7:$R$2292,10,0)</f>
        <v>-5.0946999999999996</v>
      </c>
      <c r="E15" s="61">
        <f t="shared" si="0"/>
        <v>11</v>
      </c>
      <c r="F15" s="60">
        <f>VLOOKUP($A15,'Return Data'!$B$7:$R$2292,11,0)</f>
        <v>-0.27689999999999998</v>
      </c>
      <c r="G15" s="61">
        <f t="shared" si="1"/>
        <v>18</v>
      </c>
      <c r="H15" s="60">
        <f>VLOOKUP($A15,'Return Data'!$B$7:$R$2292,12,0)</f>
        <v>5.2215999999999996</v>
      </c>
      <c r="I15" s="61">
        <f t="shared" si="2"/>
        <v>25</v>
      </c>
      <c r="J15" s="60">
        <f>VLOOKUP($A15,'Return Data'!$B$7:$R$2292,13,0)</f>
        <v>-1.9633</v>
      </c>
      <c r="K15" s="61">
        <f t="shared" si="3"/>
        <v>18</v>
      </c>
      <c r="L15" s="60">
        <f>VLOOKUP($A15,'Return Data'!$B$7:$R$2292,17,0)</f>
        <v>5.9733999999999998</v>
      </c>
      <c r="M15" s="61">
        <f t="shared" si="4"/>
        <v>24</v>
      </c>
      <c r="N15" s="60">
        <f>VLOOKUP($A15,'Return Data'!$B$7:$R$2292,14,0)</f>
        <v>25.857600000000001</v>
      </c>
      <c r="O15" s="61">
        <f t="shared" si="5"/>
        <v>6</v>
      </c>
      <c r="P15" s="60">
        <f>VLOOKUP($A15,'Return Data'!$B$7:$R$2292,15,0)</f>
        <v>8.8158999999999992</v>
      </c>
      <c r="Q15" s="61">
        <f t="shared" si="6"/>
        <v>22</v>
      </c>
      <c r="R15" s="60">
        <f>VLOOKUP($A15,'Return Data'!$B$7:$R$2292,16,0)</f>
        <v>18.8537</v>
      </c>
      <c r="S15" s="62">
        <f t="shared" si="7"/>
        <v>1</v>
      </c>
    </row>
    <row r="16" spans="1:20" x14ac:dyDescent="0.3">
      <c r="A16" s="108" t="s">
        <v>872</v>
      </c>
      <c r="B16" s="59">
        <f>VLOOKUP($A16,'Return Data'!$B$7:$R$2292,3,0)</f>
        <v>45014</v>
      </c>
      <c r="C16" s="60">
        <f>VLOOKUP($A16,'Return Data'!$B$7:$R$2292,4,0)</f>
        <v>890.57027734963799</v>
      </c>
      <c r="D16" s="60">
        <f>VLOOKUP($A16,'Return Data'!$B$7:$R$2292,10,0)</f>
        <v>-3.9809000000000001</v>
      </c>
      <c r="E16" s="61">
        <f t="shared" si="0"/>
        <v>3</v>
      </c>
      <c r="F16" s="60">
        <f>VLOOKUP($A16,'Return Data'!$B$7:$R$2292,11,0)</f>
        <v>4.9522000000000004</v>
      </c>
      <c r="G16" s="61">
        <f t="shared" si="1"/>
        <v>1</v>
      </c>
      <c r="H16" s="60">
        <f>VLOOKUP($A16,'Return Data'!$B$7:$R$2292,12,0)</f>
        <v>11.725099999999999</v>
      </c>
      <c r="I16" s="61">
        <f t="shared" si="2"/>
        <v>2</v>
      </c>
      <c r="J16" s="60">
        <f>VLOOKUP($A16,'Return Data'!$B$7:$R$2292,13,0)</f>
        <v>5.3334000000000001</v>
      </c>
      <c r="K16" s="61">
        <f t="shared" si="3"/>
        <v>2</v>
      </c>
      <c r="L16" s="60">
        <f>VLOOKUP($A16,'Return Data'!$B$7:$R$2292,17,0)</f>
        <v>13.021699999999999</v>
      </c>
      <c r="M16" s="61">
        <f t="shared" si="4"/>
        <v>2</v>
      </c>
      <c r="N16" s="60">
        <f>VLOOKUP($A16,'Return Data'!$B$7:$R$2292,14,0)</f>
        <v>28.651299999999999</v>
      </c>
      <c r="O16" s="61">
        <f t="shared" si="5"/>
        <v>2</v>
      </c>
      <c r="P16" s="60">
        <f>VLOOKUP($A16,'Return Data'!$B$7:$R$2292,15,0)</f>
        <v>11.084300000000001</v>
      </c>
      <c r="Q16" s="61">
        <f t="shared" si="6"/>
        <v>7</v>
      </c>
      <c r="R16" s="60">
        <f>VLOOKUP($A16,'Return Data'!$B$7:$R$2292,16,0)</f>
        <v>18.397099999999998</v>
      </c>
      <c r="S16" s="62">
        <f t="shared" si="7"/>
        <v>5</v>
      </c>
    </row>
    <row r="17" spans="1:19" x14ac:dyDescent="0.3">
      <c r="A17" s="102" t="s">
        <v>1957</v>
      </c>
      <c r="B17" s="59">
        <f>VLOOKUP($A17,'Return Data'!$B$7:$R$2292,3,0)</f>
        <v>45014</v>
      </c>
      <c r="C17" s="60">
        <f>VLOOKUP($A17,'Return Data'!$B$7:$R$2292,4,0)</f>
        <v>305.45429999999999</v>
      </c>
      <c r="D17" s="60">
        <f>VLOOKUP($A17,'Return Data'!$B$7:$R$2292,10,0)</f>
        <v>-5.7674000000000003</v>
      </c>
      <c r="E17" s="61">
        <f t="shared" si="0"/>
        <v>14</v>
      </c>
      <c r="F17" s="60">
        <f>VLOOKUP($A17,'Return Data'!$B$7:$R$2292,11,0)</f>
        <v>0.30649999999999999</v>
      </c>
      <c r="G17" s="61">
        <f t="shared" si="1"/>
        <v>15</v>
      </c>
      <c r="H17" s="60">
        <f>VLOOKUP($A17,'Return Data'!$B$7:$R$2292,12,0)</f>
        <v>8.9700000000000006</v>
      </c>
      <c r="I17" s="61">
        <f t="shared" si="2"/>
        <v>10</v>
      </c>
      <c r="J17" s="60">
        <f>VLOOKUP($A17,'Return Data'!$B$7:$R$2292,13,0)</f>
        <v>-1.2093</v>
      </c>
      <c r="K17" s="61">
        <f t="shared" si="3"/>
        <v>15</v>
      </c>
      <c r="L17" s="60">
        <f>VLOOKUP($A17,'Return Data'!$B$7:$R$2292,17,0)</f>
        <v>6.5896999999999997</v>
      </c>
      <c r="M17" s="61">
        <f t="shared" si="4"/>
        <v>22</v>
      </c>
      <c r="N17" s="60">
        <f>VLOOKUP($A17,'Return Data'!$B$7:$R$2292,14,0)</f>
        <v>22.519200000000001</v>
      </c>
      <c r="O17" s="61">
        <f t="shared" si="5"/>
        <v>17</v>
      </c>
      <c r="P17" s="60">
        <f>VLOOKUP($A17,'Return Data'!$B$7:$R$2292,15,0)</f>
        <v>9.5755999999999997</v>
      </c>
      <c r="Q17" s="61">
        <f t="shared" si="6"/>
        <v>16</v>
      </c>
      <c r="R17" s="60">
        <f>VLOOKUP($A17,'Return Data'!$B$7:$R$2292,16,0)</f>
        <v>18.332899999999999</v>
      </c>
      <c r="S17" s="62">
        <f t="shared" si="7"/>
        <v>6</v>
      </c>
    </row>
    <row r="18" spans="1:19" x14ac:dyDescent="0.3">
      <c r="A18" s="58" t="s">
        <v>874</v>
      </c>
      <c r="B18" s="59">
        <f>VLOOKUP($A18,'Return Data'!$B$7:$R$2292,3,0)</f>
        <v>45014</v>
      </c>
      <c r="C18" s="60">
        <f>VLOOKUP($A18,'Return Data'!$B$7:$R$2292,4,0)</f>
        <v>66.510000000000005</v>
      </c>
      <c r="D18" s="60">
        <f>VLOOKUP($A18,'Return Data'!$B$7:$R$2292,10,0)</f>
        <v>-5.04</v>
      </c>
      <c r="E18" s="61">
        <f t="shared" si="0"/>
        <v>10</v>
      </c>
      <c r="F18" s="60">
        <f>VLOOKUP($A18,'Return Data'!$B$7:$R$2292,11,0)</f>
        <v>3.2443</v>
      </c>
      <c r="G18" s="61">
        <f t="shared" si="1"/>
        <v>3</v>
      </c>
      <c r="H18" s="60">
        <f>VLOOKUP($A18,'Return Data'!$B$7:$R$2292,12,0)</f>
        <v>9.9884000000000004</v>
      </c>
      <c r="I18" s="61">
        <f t="shared" si="2"/>
        <v>4</v>
      </c>
      <c r="J18" s="60">
        <f>VLOOKUP($A18,'Return Data'!$B$7:$R$2292,13,0)</f>
        <v>2.1187999999999998</v>
      </c>
      <c r="K18" s="61">
        <f t="shared" si="3"/>
        <v>6</v>
      </c>
      <c r="L18" s="60">
        <f>VLOOKUP($A18,'Return Data'!$B$7:$R$2292,17,0)</f>
        <v>11.823499999999999</v>
      </c>
      <c r="M18" s="61">
        <f t="shared" si="4"/>
        <v>3</v>
      </c>
      <c r="N18" s="60">
        <f>VLOOKUP($A18,'Return Data'!$B$7:$R$2292,14,0)</f>
        <v>27.934899999999999</v>
      </c>
      <c r="O18" s="61">
        <f t="shared" si="5"/>
        <v>3</v>
      </c>
      <c r="P18" s="60">
        <f>VLOOKUP($A18,'Return Data'!$B$7:$R$2292,15,0)</f>
        <v>11.4598</v>
      </c>
      <c r="Q18" s="61">
        <f t="shared" si="6"/>
        <v>2</v>
      </c>
      <c r="R18" s="60">
        <f>VLOOKUP($A18,'Return Data'!$B$7:$R$2292,16,0)</f>
        <v>13.601800000000001</v>
      </c>
      <c r="S18" s="62">
        <f t="shared" si="7"/>
        <v>11</v>
      </c>
    </row>
    <row r="19" spans="1:19" x14ac:dyDescent="0.3">
      <c r="A19" s="58" t="s">
        <v>876</v>
      </c>
      <c r="B19" s="59">
        <f>VLOOKUP($A19,'Return Data'!$B$7:$R$2292,3,0)</f>
        <v>45014</v>
      </c>
      <c r="C19" s="60">
        <f>VLOOKUP($A19,'Return Data'!$B$7:$R$2292,4,0)</f>
        <v>38.26</v>
      </c>
      <c r="D19" s="60">
        <f>VLOOKUP($A19,'Return Data'!$B$7:$R$2292,10,0)</f>
        <v>-6.1334999999999997</v>
      </c>
      <c r="E19" s="61">
        <f t="shared" si="0"/>
        <v>17</v>
      </c>
      <c r="F19" s="60">
        <f>VLOOKUP($A19,'Return Data'!$B$7:$R$2292,11,0)</f>
        <v>0.1047</v>
      </c>
      <c r="G19" s="61">
        <f t="shared" si="1"/>
        <v>16</v>
      </c>
      <c r="H19" s="60">
        <f>VLOOKUP($A19,'Return Data'!$B$7:$R$2292,12,0)</f>
        <v>8.5082000000000004</v>
      </c>
      <c r="I19" s="61">
        <f t="shared" si="2"/>
        <v>14</v>
      </c>
      <c r="J19" s="60">
        <f>VLOOKUP($A19,'Return Data'!$B$7:$R$2292,13,0)</f>
        <v>-1.7463</v>
      </c>
      <c r="K19" s="61">
        <f t="shared" si="3"/>
        <v>17</v>
      </c>
      <c r="L19" s="60">
        <f>VLOOKUP($A19,'Return Data'!$B$7:$R$2292,17,0)</f>
        <v>10.409800000000001</v>
      </c>
      <c r="M19" s="61">
        <f t="shared" si="4"/>
        <v>4</v>
      </c>
      <c r="N19" s="60">
        <f>VLOOKUP($A19,'Return Data'!$B$7:$R$2292,14,0)</f>
        <v>25.202999999999999</v>
      </c>
      <c r="O19" s="61">
        <f t="shared" si="5"/>
        <v>8</v>
      </c>
      <c r="P19" s="60">
        <f>VLOOKUP($A19,'Return Data'!$B$7:$R$2292,15,0)</f>
        <v>10.779</v>
      </c>
      <c r="Q19" s="61">
        <f t="shared" si="6"/>
        <v>9</v>
      </c>
      <c r="R19" s="60">
        <f>VLOOKUP($A19,'Return Data'!$B$7:$R$2292,16,0)</f>
        <v>13.129899999999999</v>
      </c>
      <c r="S19" s="62">
        <f t="shared" si="7"/>
        <v>12</v>
      </c>
    </row>
    <row r="20" spans="1:19" x14ac:dyDescent="0.3">
      <c r="A20" s="58" t="s">
        <v>1764</v>
      </c>
      <c r="B20" s="59">
        <f>VLOOKUP($A20,'Return Data'!$B$7:$R$2292,3,0)</f>
        <v>45014</v>
      </c>
      <c r="C20" s="60">
        <f>VLOOKUP($A20,'Return Data'!$B$7:$R$2292,4,0)</f>
        <v>28.14</v>
      </c>
      <c r="D20" s="60">
        <f>VLOOKUP($A20,'Return Data'!$B$7:$R$2292,10,0)</f>
        <v>-6.4184000000000001</v>
      </c>
      <c r="E20" s="61">
        <f t="shared" si="0"/>
        <v>21</v>
      </c>
      <c r="F20" s="60">
        <f>VLOOKUP($A20,'Return Data'!$B$7:$R$2292,11,0)</f>
        <v>0.93259999999999998</v>
      </c>
      <c r="G20" s="61">
        <f t="shared" si="1"/>
        <v>11</v>
      </c>
      <c r="H20" s="60">
        <f>VLOOKUP($A20,'Return Data'!$B$7:$R$2292,12,0)</f>
        <v>8.5648</v>
      </c>
      <c r="I20" s="61">
        <f t="shared" si="2"/>
        <v>12</v>
      </c>
      <c r="J20" s="60">
        <f>VLOOKUP($A20,'Return Data'!$B$7:$R$2292,13,0)</f>
        <v>0.89639999999999997</v>
      </c>
      <c r="K20" s="61">
        <f t="shared" si="3"/>
        <v>9</v>
      </c>
      <c r="L20" s="60">
        <f>VLOOKUP($A20,'Return Data'!$B$7:$R$2292,17,0)</f>
        <v>7.2500999999999998</v>
      </c>
      <c r="M20" s="61">
        <f t="shared" si="4"/>
        <v>17</v>
      </c>
      <c r="N20" s="60">
        <f>VLOOKUP($A20,'Return Data'!$B$7:$R$2292,14,0)</f>
        <v>19.996200000000002</v>
      </c>
      <c r="O20" s="61">
        <f t="shared" si="5"/>
        <v>22</v>
      </c>
      <c r="P20" s="60">
        <f>VLOOKUP($A20,'Return Data'!$B$7:$R$2292,15,0)</f>
        <v>7.4709000000000003</v>
      </c>
      <c r="Q20" s="61">
        <f t="shared" si="6"/>
        <v>24</v>
      </c>
      <c r="R20" s="60">
        <f>VLOOKUP($A20,'Return Data'!$B$7:$R$2292,16,0)</f>
        <v>9.7349999999999994</v>
      </c>
      <c r="S20" s="62">
        <f t="shared" si="7"/>
        <v>21</v>
      </c>
    </row>
    <row r="21" spans="1:19" x14ac:dyDescent="0.3">
      <c r="A21" s="58" t="s">
        <v>879</v>
      </c>
      <c r="B21" s="59">
        <f>VLOOKUP($A21,'Return Data'!$B$7:$R$2292,3,0)</f>
        <v>45014</v>
      </c>
      <c r="C21" s="60">
        <f>VLOOKUP($A21,'Return Data'!$B$7:$R$2292,4,0)</f>
        <v>41.4</v>
      </c>
      <c r="D21" s="60">
        <f>VLOOKUP($A21,'Return Data'!$B$7:$R$2292,10,0)</f>
        <v>-6.0372000000000003</v>
      </c>
      <c r="E21" s="61">
        <f t="shared" si="0"/>
        <v>16</v>
      </c>
      <c r="F21" s="60">
        <f>VLOOKUP($A21,'Return Data'!$B$7:$R$2292,11,0)</f>
        <v>-1.6627000000000001</v>
      </c>
      <c r="G21" s="61">
        <f t="shared" si="1"/>
        <v>21</v>
      </c>
      <c r="H21" s="60">
        <f>VLOOKUP($A21,'Return Data'!$B$7:$R$2292,12,0)</f>
        <v>6.2083000000000004</v>
      </c>
      <c r="I21" s="61">
        <f t="shared" si="2"/>
        <v>22</v>
      </c>
      <c r="J21" s="60">
        <f>VLOOKUP($A21,'Return Data'!$B$7:$R$2292,13,0)</f>
        <v>-4.6741999999999999</v>
      </c>
      <c r="K21" s="61">
        <f t="shared" si="3"/>
        <v>23</v>
      </c>
      <c r="L21" s="60">
        <f>VLOOKUP($A21,'Return Data'!$B$7:$R$2292,17,0)</f>
        <v>8.8302999999999994</v>
      </c>
      <c r="M21" s="61">
        <f t="shared" si="4"/>
        <v>10</v>
      </c>
      <c r="N21" s="60">
        <f>VLOOKUP($A21,'Return Data'!$B$7:$R$2292,14,0)</f>
        <v>22.656600000000001</v>
      </c>
      <c r="O21" s="61">
        <f t="shared" si="5"/>
        <v>16</v>
      </c>
      <c r="P21" s="60">
        <f>VLOOKUP($A21,'Return Data'!$B$7:$R$2292,15,0)</f>
        <v>9.2563999999999993</v>
      </c>
      <c r="Q21" s="61">
        <f t="shared" si="6"/>
        <v>18</v>
      </c>
      <c r="R21" s="60">
        <f>VLOOKUP($A21,'Return Data'!$B$7:$R$2292,16,0)</f>
        <v>11.0021</v>
      </c>
      <c r="S21" s="62">
        <f t="shared" si="7"/>
        <v>19</v>
      </c>
    </row>
    <row r="22" spans="1:19" x14ac:dyDescent="0.3">
      <c r="A22" s="58" t="s">
        <v>1881</v>
      </c>
      <c r="B22" s="59">
        <f>VLOOKUP($A22,'Return Data'!$B$7:$R$2292,3,0)</f>
        <v>45014</v>
      </c>
      <c r="C22" s="60">
        <f>VLOOKUP($A22,'Return Data'!$B$7:$R$2292,4,0)</f>
        <v>97.400700000000001</v>
      </c>
      <c r="D22" s="60">
        <f>VLOOKUP($A22,'Return Data'!$B$7:$R$2292,10,0)</f>
        <v>-5.2986000000000004</v>
      </c>
      <c r="E22" s="61">
        <f t="shared" si="0"/>
        <v>13</v>
      </c>
      <c r="F22" s="60">
        <f>VLOOKUP($A22,'Return Data'!$B$7:$R$2292,11,0)</f>
        <v>1.3068</v>
      </c>
      <c r="G22" s="61">
        <f t="shared" si="1"/>
        <v>8</v>
      </c>
      <c r="H22" s="60">
        <f>VLOOKUP($A22,'Return Data'!$B$7:$R$2292,12,0)</f>
        <v>9.7715999999999994</v>
      </c>
      <c r="I22" s="61">
        <f t="shared" si="2"/>
        <v>5</v>
      </c>
      <c r="J22" s="60">
        <f>VLOOKUP($A22,'Return Data'!$B$7:$R$2292,13,0)</f>
        <v>0.1651</v>
      </c>
      <c r="K22" s="61">
        <f t="shared" si="3"/>
        <v>11</v>
      </c>
      <c r="L22" s="60">
        <f>VLOOKUP($A22,'Return Data'!$B$7:$R$2292,17,0)</f>
        <v>8.8216999999999999</v>
      </c>
      <c r="M22" s="61">
        <f t="shared" si="4"/>
        <v>11</v>
      </c>
      <c r="N22" s="60">
        <f>VLOOKUP($A22,'Return Data'!$B$7:$R$2292,14,0)</f>
        <v>17.3446</v>
      </c>
      <c r="O22" s="61">
        <f t="shared" si="5"/>
        <v>25</v>
      </c>
      <c r="P22" s="60">
        <f>VLOOKUP($A22,'Return Data'!$B$7:$R$2292,15,0)</f>
        <v>9.2036999999999995</v>
      </c>
      <c r="Q22" s="61">
        <f t="shared" si="6"/>
        <v>19</v>
      </c>
      <c r="R22" s="60">
        <f>VLOOKUP($A22,'Return Data'!$B$7:$R$2292,16,0)</f>
        <v>8.4656000000000002</v>
      </c>
      <c r="S22" s="62">
        <f t="shared" si="7"/>
        <v>25</v>
      </c>
    </row>
    <row r="23" spans="1:19" x14ac:dyDescent="0.3">
      <c r="A23" s="58" t="s">
        <v>1650</v>
      </c>
      <c r="B23" s="59">
        <f>VLOOKUP($A23,'Return Data'!$B$7:$R$2292,3,0)</f>
        <v>45014</v>
      </c>
      <c r="C23" s="60">
        <f>VLOOKUP($A23,'Return Data'!$B$7:$R$2292,4,0)</f>
        <v>365.70499999999998</v>
      </c>
      <c r="D23" s="60">
        <f>VLOOKUP($A23,'Return Data'!$B$7:$R$2292,10,0)</f>
        <v>-4.7834000000000003</v>
      </c>
      <c r="E23" s="61">
        <f t="shared" si="0"/>
        <v>7</v>
      </c>
      <c r="F23" s="60">
        <f>VLOOKUP($A23,'Return Data'!$B$7:$R$2292,11,0)</f>
        <v>1.2394000000000001</v>
      </c>
      <c r="G23" s="61">
        <f t="shared" si="1"/>
        <v>9</v>
      </c>
      <c r="H23" s="60">
        <f>VLOOKUP($A23,'Return Data'!$B$7:$R$2292,12,0)</f>
        <v>8.4649999999999999</v>
      </c>
      <c r="I23" s="61">
        <f t="shared" si="2"/>
        <v>15</v>
      </c>
      <c r="J23" s="60">
        <f>VLOOKUP($A23,'Return Data'!$B$7:$R$2292,13,0)</f>
        <v>0.41270000000000001</v>
      </c>
      <c r="K23" s="61">
        <f t="shared" si="3"/>
        <v>10</v>
      </c>
      <c r="L23" s="60">
        <f>VLOOKUP($A23,'Return Data'!$B$7:$R$2292,17,0)</f>
        <v>8.6407000000000007</v>
      </c>
      <c r="M23" s="61">
        <f t="shared" si="4"/>
        <v>12</v>
      </c>
      <c r="N23" s="60">
        <f>VLOOKUP($A23,'Return Data'!$B$7:$R$2292,14,0)</f>
        <v>25.661000000000001</v>
      </c>
      <c r="O23" s="61">
        <f t="shared" si="5"/>
        <v>7</v>
      </c>
      <c r="P23" s="60">
        <f>VLOOKUP($A23,'Return Data'!$B$7:$R$2292,15,0)</f>
        <v>11.231199999999999</v>
      </c>
      <c r="Q23" s="61">
        <f t="shared" si="6"/>
        <v>5</v>
      </c>
      <c r="R23" s="60">
        <f>VLOOKUP($A23,'Return Data'!$B$7:$R$2292,16,0)</f>
        <v>18.454999999999998</v>
      </c>
      <c r="S23" s="62">
        <f t="shared" si="7"/>
        <v>4</v>
      </c>
    </row>
    <row r="24" spans="1:19" x14ac:dyDescent="0.3">
      <c r="A24" s="58" t="s">
        <v>1757</v>
      </c>
      <c r="B24" s="59">
        <f>VLOOKUP($A24,'Return Data'!$B$7:$R$2292,3,0)</f>
        <v>45014</v>
      </c>
      <c r="C24" s="60">
        <f>VLOOKUP($A24,'Return Data'!$B$7:$R$2292,4,0)</f>
        <v>42.2906577018774</v>
      </c>
      <c r="D24" s="60">
        <f>VLOOKUP($A24,'Return Data'!$B$7:$R$2292,10,0)</f>
        <v>-6.6684000000000001</v>
      </c>
      <c r="E24" s="61">
        <f t="shared" si="0"/>
        <v>23</v>
      </c>
      <c r="F24" s="60">
        <f>VLOOKUP($A24,'Return Data'!$B$7:$R$2292,11,0)</f>
        <v>-1.8635999999999999</v>
      </c>
      <c r="G24" s="61">
        <f t="shared" si="1"/>
        <v>22</v>
      </c>
      <c r="H24" s="60">
        <f>VLOOKUP($A24,'Return Data'!$B$7:$R$2292,12,0)</f>
        <v>6.2214</v>
      </c>
      <c r="I24" s="61">
        <f t="shared" si="2"/>
        <v>21</v>
      </c>
      <c r="J24" s="60">
        <f>VLOOKUP($A24,'Return Data'!$B$7:$R$2292,13,0)</f>
        <v>-5.1772</v>
      </c>
      <c r="K24" s="61">
        <f t="shared" si="3"/>
        <v>25</v>
      </c>
      <c r="L24" s="60">
        <f>VLOOKUP($A24,'Return Data'!$B$7:$R$2292,17,0)</f>
        <v>6.6261000000000001</v>
      </c>
      <c r="M24" s="61">
        <f t="shared" si="4"/>
        <v>21</v>
      </c>
      <c r="N24" s="60">
        <f>VLOOKUP($A24,'Return Data'!$B$7:$R$2292,14,0)</f>
        <v>18.331199999999999</v>
      </c>
      <c r="O24" s="61">
        <f t="shared" si="5"/>
        <v>24</v>
      </c>
      <c r="P24" s="60">
        <f>VLOOKUP($A24,'Return Data'!$B$7:$R$2292,15,0)</f>
        <v>9.6625999999999994</v>
      </c>
      <c r="Q24" s="61">
        <f t="shared" si="6"/>
        <v>15</v>
      </c>
      <c r="R24" s="60">
        <f>VLOOKUP($A24,'Return Data'!$B$7:$R$2292,16,0)</f>
        <v>9.6945999999999994</v>
      </c>
      <c r="S24" s="62">
        <f t="shared" si="7"/>
        <v>22</v>
      </c>
    </row>
    <row r="25" spans="1:19" x14ac:dyDescent="0.3">
      <c r="A25" s="58" t="s">
        <v>2005</v>
      </c>
      <c r="B25" s="59">
        <f>VLOOKUP($A25,'Return Data'!$B$7:$R$2292,3,0)</f>
        <v>45014</v>
      </c>
      <c r="C25" s="60">
        <f>VLOOKUP($A25,'Return Data'!$B$7:$R$2292,4,0)</f>
        <v>14.9038</v>
      </c>
      <c r="D25" s="60">
        <f>VLOOKUP($A25,'Return Data'!$B$7:$R$2292,10,0)</f>
        <v>-6.7843</v>
      </c>
      <c r="E25" s="61">
        <f t="shared" si="0"/>
        <v>24</v>
      </c>
      <c r="F25" s="60">
        <f>VLOOKUP($A25,'Return Data'!$B$7:$R$2292,11,0)</f>
        <v>-1.3071999999999999</v>
      </c>
      <c r="G25" s="61">
        <f t="shared" si="1"/>
        <v>20</v>
      </c>
      <c r="H25" s="60">
        <f>VLOOKUP($A25,'Return Data'!$B$7:$R$2292,12,0)</f>
        <v>5.4882</v>
      </c>
      <c r="I25" s="61">
        <f t="shared" si="2"/>
        <v>23</v>
      </c>
      <c r="J25" s="60">
        <f>VLOOKUP($A25,'Return Data'!$B$7:$R$2292,13,0)</f>
        <v>-3.0489999999999999</v>
      </c>
      <c r="K25" s="61">
        <f t="shared" si="3"/>
        <v>20</v>
      </c>
      <c r="L25" s="60">
        <f>VLOOKUP($A25,'Return Data'!$B$7:$R$2292,17,0)</f>
        <v>7.7260999999999997</v>
      </c>
      <c r="M25" s="61">
        <f t="shared" si="4"/>
        <v>15</v>
      </c>
      <c r="N25" s="60">
        <f>VLOOKUP($A25,'Return Data'!$B$7:$R$2292,14,0)</f>
        <v>23.6858</v>
      </c>
      <c r="O25" s="61">
        <f t="shared" si="5"/>
        <v>13</v>
      </c>
      <c r="P25" s="60"/>
      <c r="Q25" s="61"/>
      <c r="R25" s="60">
        <f>VLOOKUP($A25,'Return Data'!$B$7:$R$2292,16,0)</f>
        <v>10.378299999999999</v>
      </c>
      <c r="S25" s="62">
        <f t="shared" si="7"/>
        <v>20</v>
      </c>
    </row>
    <row r="26" spans="1:19" x14ac:dyDescent="0.3">
      <c r="A26" s="58" t="s">
        <v>886</v>
      </c>
      <c r="B26" s="59">
        <f>VLOOKUP($A26,'Return Data'!$B$7:$R$2292,3,0)</f>
        <v>45014</v>
      </c>
      <c r="C26" s="60">
        <f>VLOOKUP($A26,'Return Data'!$B$7:$R$2292,4,0)</f>
        <v>75.399000000000001</v>
      </c>
      <c r="D26" s="60">
        <f>VLOOKUP($A26,'Return Data'!$B$7:$R$2292,10,0)</f>
        <v>-6.2935999999999996</v>
      </c>
      <c r="E26" s="61">
        <f t="shared" si="0"/>
        <v>20</v>
      </c>
      <c r="F26" s="60">
        <f>VLOOKUP($A26,'Return Data'!$B$7:$R$2292,11,0)</f>
        <v>-0.51849999999999996</v>
      </c>
      <c r="G26" s="61">
        <f t="shared" si="1"/>
        <v>19</v>
      </c>
      <c r="H26" s="60">
        <f>VLOOKUP($A26,'Return Data'!$B$7:$R$2292,12,0)</f>
        <v>6.3380999999999998</v>
      </c>
      <c r="I26" s="61">
        <f t="shared" si="2"/>
        <v>20</v>
      </c>
      <c r="J26" s="60">
        <f>VLOOKUP($A26,'Return Data'!$B$7:$R$2292,13,0)</f>
        <v>-1.6513</v>
      </c>
      <c r="K26" s="61">
        <f t="shared" si="3"/>
        <v>16</v>
      </c>
      <c r="L26" s="60">
        <f>VLOOKUP($A26,'Return Data'!$B$7:$R$2292,17,0)</f>
        <v>7.9954999999999998</v>
      </c>
      <c r="M26" s="61">
        <f t="shared" si="4"/>
        <v>13</v>
      </c>
      <c r="N26" s="60">
        <f>VLOOKUP($A26,'Return Data'!$B$7:$R$2292,14,0)</f>
        <v>24.491900000000001</v>
      </c>
      <c r="O26" s="61">
        <f t="shared" si="5"/>
        <v>11</v>
      </c>
      <c r="P26" s="60">
        <f>VLOOKUP($A26,'Return Data'!$B$7:$R$2292,15,0)</f>
        <v>10.952999999999999</v>
      </c>
      <c r="Q26" s="61">
        <f t="shared" ref="Q26:Q33" si="8">RANK(P26,P$8:P$33,0)</f>
        <v>8</v>
      </c>
      <c r="R26" s="60">
        <f>VLOOKUP($A26,'Return Data'!$B$7:$R$2292,16,0)</f>
        <v>14.425599999999999</v>
      </c>
      <c r="S26" s="62">
        <f t="shared" si="7"/>
        <v>10</v>
      </c>
    </row>
    <row r="27" spans="1:19" x14ac:dyDescent="0.3">
      <c r="A27" s="58" t="s">
        <v>887</v>
      </c>
      <c r="B27" s="59">
        <f>VLOOKUP($A27,'Return Data'!$B$7:$R$2292,3,0)</f>
        <v>45014</v>
      </c>
      <c r="C27" s="60">
        <f>VLOOKUP($A27,'Return Data'!$B$7:$R$2292,4,0)</f>
        <v>53.170900000000003</v>
      </c>
      <c r="D27" s="60">
        <f>VLOOKUP($A27,'Return Data'!$B$7:$R$2292,10,0)</f>
        <v>-3.8226</v>
      </c>
      <c r="E27" s="61">
        <f t="shared" si="0"/>
        <v>2</v>
      </c>
      <c r="F27" s="60">
        <f>VLOOKUP($A27,'Return Data'!$B$7:$R$2292,11,0)</f>
        <v>2.7330000000000001</v>
      </c>
      <c r="G27" s="61">
        <f t="shared" si="1"/>
        <v>5</v>
      </c>
      <c r="H27" s="60">
        <f>VLOOKUP($A27,'Return Data'!$B$7:$R$2292,12,0)</f>
        <v>13.3749</v>
      </c>
      <c r="I27" s="61">
        <f t="shared" si="2"/>
        <v>1</v>
      </c>
      <c r="J27" s="60">
        <f>VLOOKUP($A27,'Return Data'!$B$7:$R$2292,13,0)</f>
        <v>5.7424999999999997</v>
      </c>
      <c r="K27" s="61">
        <f t="shared" si="3"/>
        <v>1</v>
      </c>
      <c r="L27" s="60">
        <f>VLOOKUP($A27,'Return Data'!$B$7:$R$2292,17,0)</f>
        <v>15.2499</v>
      </c>
      <c r="M27" s="61">
        <f t="shared" si="4"/>
        <v>1</v>
      </c>
      <c r="N27" s="60">
        <f>VLOOKUP($A27,'Return Data'!$B$7:$R$2292,14,0)</f>
        <v>30.1934</v>
      </c>
      <c r="O27" s="61">
        <f t="shared" si="5"/>
        <v>1</v>
      </c>
      <c r="P27" s="60">
        <f>VLOOKUP($A27,'Return Data'!$B$7:$R$2292,15,0)</f>
        <v>11.3642</v>
      </c>
      <c r="Q27" s="61">
        <f t="shared" si="8"/>
        <v>3</v>
      </c>
      <c r="R27" s="60">
        <f>VLOOKUP($A27,'Return Data'!$B$7:$R$2292,16,0)</f>
        <v>11.2682</v>
      </c>
      <c r="S27" s="62">
        <f t="shared" si="7"/>
        <v>16</v>
      </c>
    </row>
    <row r="28" spans="1:19" x14ac:dyDescent="0.3">
      <c r="A28" s="58" t="s">
        <v>889</v>
      </c>
      <c r="B28" s="59">
        <f>VLOOKUP($A28,'Return Data'!$B$7:$R$2292,3,0)</f>
        <v>45014</v>
      </c>
      <c r="C28" s="60">
        <f>VLOOKUP($A28,'Return Data'!$B$7:$R$2292,4,0)</f>
        <v>238.02</v>
      </c>
      <c r="D28" s="60">
        <f>VLOOKUP($A28,'Return Data'!$B$7:$R$2292,10,0)</f>
        <v>-4.7233999999999998</v>
      </c>
      <c r="E28" s="61">
        <f t="shared" si="0"/>
        <v>6</v>
      </c>
      <c r="F28" s="60">
        <f>VLOOKUP($A28,'Return Data'!$B$7:$R$2292,11,0)</f>
        <v>2.9855</v>
      </c>
      <c r="G28" s="61">
        <f t="shared" si="1"/>
        <v>4</v>
      </c>
      <c r="H28" s="60">
        <f>VLOOKUP($A28,'Return Data'!$B$7:$R$2292,12,0)</f>
        <v>9.7219999999999995</v>
      </c>
      <c r="I28" s="61">
        <f t="shared" si="2"/>
        <v>7</v>
      </c>
      <c r="J28" s="60">
        <f>VLOOKUP($A28,'Return Data'!$B$7:$R$2292,13,0)</f>
        <v>2.5240999999999998</v>
      </c>
      <c r="K28" s="61">
        <f t="shared" si="3"/>
        <v>3</v>
      </c>
      <c r="L28" s="60">
        <f>VLOOKUP($A28,'Return Data'!$B$7:$R$2292,17,0)</f>
        <v>6.7725999999999997</v>
      </c>
      <c r="M28" s="61">
        <f t="shared" si="4"/>
        <v>20</v>
      </c>
      <c r="N28" s="60">
        <f>VLOOKUP($A28,'Return Data'!$B$7:$R$2292,14,0)</f>
        <v>21.7212</v>
      </c>
      <c r="O28" s="61">
        <f t="shared" si="5"/>
        <v>20</v>
      </c>
      <c r="P28" s="60">
        <f>VLOOKUP($A28,'Return Data'!$B$7:$R$2292,15,0)</f>
        <v>9.1334</v>
      </c>
      <c r="Q28" s="61">
        <f t="shared" si="8"/>
        <v>20</v>
      </c>
      <c r="R28" s="60">
        <f>VLOOKUP($A28,'Return Data'!$B$7:$R$2292,16,0)</f>
        <v>17.0151</v>
      </c>
      <c r="S28" s="62">
        <f t="shared" si="7"/>
        <v>8</v>
      </c>
    </row>
    <row r="29" spans="1:19" x14ac:dyDescent="0.3">
      <c r="A29" s="58" t="s">
        <v>892</v>
      </c>
      <c r="B29" s="59">
        <f>VLOOKUP($A29,'Return Data'!$B$7:$R$2292,3,0)</f>
        <v>45014</v>
      </c>
      <c r="C29" s="60">
        <f>VLOOKUP($A29,'Return Data'!$B$7:$R$2292,4,0)</f>
        <v>61.020699999999998</v>
      </c>
      <c r="D29" s="60">
        <f>VLOOKUP($A29,'Return Data'!$B$7:$R$2292,10,0)</f>
        <v>-4.6294000000000004</v>
      </c>
      <c r="E29" s="61">
        <f t="shared" si="0"/>
        <v>5</v>
      </c>
      <c r="F29" s="60">
        <f>VLOOKUP($A29,'Return Data'!$B$7:$R$2292,11,0)</f>
        <v>1.9541999999999999</v>
      </c>
      <c r="G29" s="61">
        <f t="shared" si="1"/>
        <v>7</v>
      </c>
      <c r="H29" s="60">
        <f>VLOOKUP($A29,'Return Data'!$B$7:$R$2292,12,0)</f>
        <v>9.6997</v>
      </c>
      <c r="I29" s="61">
        <f t="shared" si="2"/>
        <v>8</v>
      </c>
      <c r="J29" s="60">
        <f>VLOOKUP($A29,'Return Data'!$B$7:$R$2292,13,0)</f>
        <v>2.0844999999999998</v>
      </c>
      <c r="K29" s="61">
        <f t="shared" si="3"/>
        <v>7</v>
      </c>
      <c r="L29" s="60">
        <f>VLOOKUP($A29,'Return Data'!$B$7:$R$2292,17,0)</f>
        <v>9.2730999999999995</v>
      </c>
      <c r="M29" s="61">
        <f t="shared" si="4"/>
        <v>8</v>
      </c>
      <c r="N29" s="60">
        <f>VLOOKUP($A29,'Return Data'!$B$7:$R$2292,14,0)</f>
        <v>26.960699999999999</v>
      </c>
      <c r="O29" s="61">
        <f t="shared" si="5"/>
        <v>4</v>
      </c>
      <c r="P29" s="60">
        <f>VLOOKUP($A29,'Return Data'!$B$7:$R$2292,15,0)</f>
        <v>10.379200000000001</v>
      </c>
      <c r="Q29" s="61">
        <f t="shared" si="8"/>
        <v>11</v>
      </c>
      <c r="R29" s="60">
        <f>VLOOKUP($A29,'Return Data'!$B$7:$R$2292,16,0)</f>
        <v>11.0899</v>
      </c>
      <c r="S29" s="62">
        <f t="shared" si="7"/>
        <v>18</v>
      </c>
    </row>
    <row r="30" spans="1:19" x14ac:dyDescent="0.3">
      <c r="A30" s="58" t="s">
        <v>1989</v>
      </c>
      <c r="B30" s="59">
        <f>VLOOKUP($A30,'Return Data'!$B$7:$R$2292,3,0)</f>
        <v>45014</v>
      </c>
      <c r="C30" s="60">
        <f>VLOOKUP($A30,'Return Data'!$B$7:$R$2292,4,0)</f>
        <v>708.72366304312902</v>
      </c>
      <c r="D30" s="60">
        <f>VLOOKUP($A30,'Return Data'!$B$7:$R$2292,10,0)</f>
        <v>-6.2172000000000001</v>
      </c>
      <c r="E30" s="61">
        <f t="shared" si="0"/>
        <v>18</v>
      </c>
      <c r="F30" s="60">
        <f>VLOOKUP($A30,'Return Data'!$B$7:$R$2292,11,0)</f>
        <v>1.119</v>
      </c>
      <c r="G30" s="61">
        <f t="shared" si="1"/>
        <v>10</v>
      </c>
      <c r="H30" s="60">
        <f>VLOOKUP($A30,'Return Data'!$B$7:$R$2292,12,0)</f>
        <v>8.7851999999999997</v>
      </c>
      <c r="I30" s="61">
        <f t="shared" si="2"/>
        <v>11</v>
      </c>
      <c r="J30" s="60">
        <f>VLOOKUP($A30,'Return Data'!$B$7:$R$2292,13,0)</f>
        <v>-0.98939999999999995</v>
      </c>
      <c r="K30" s="61">
        <f t="shared" si="3"/>
        <v>14</v>
      </c>
      <c r="L30" s="60">
        <f>VLOOKUP($A30,'Return Data'!$B$7:$R$2292,17,0)</f>
        <v>9.3162000000000003</v>
      </c>
      <c r="M30" s="61">
        <f t="shared" si="4"/>
        <v>7</v>
      </c>
      <c r="N30" s="60">
        <f>VLOOKUP($A30,'Return Data'!$B$7:$R$2292,14,0)</f>
        <v>25.065899999999999</v>
      </c>
      <c r="O30" s="61">
        <f t="shared" si="5"/>
        <v>10</v>
      </c>
      <c r="P30" s="60">
        <f>VLOOKUP($A30,'Return Data'!$B$7:$R$2292,15,0)</f>
        <v>10.0985</v>
      </c>
      <c r="Q30" s="61">
        <f t="shared" si="8"/>
        <v>13</v>
      </c>
      <c r="R30" s="60">
        <f>VLOOKUP($A30,'Return Data'!$B$7:$R$2292,16,0)</f>
        <v>18.6555</v>
      </c>
      <c r="S30" s="62">
        <f t="shared" si="7"/>
        <v>2</v>
      </c>
    </row>
    <row r="31" spans="1:19" x14ac:dyDescent="0.3">
      <c r="A31" s="58" t="s">
        <v>895</v>
      </c>
      <c r="B31" s="59">
        <f>VLOOKUP($A31,'Return Data'!$B$7:$R$2292,3,0)</f>
        <v>45014</v>
      </c>
      <c r="C31" s="60">
        <f>VLOOKUP($A31,'Return Data'!$B$7:$R$2292,4,0)</f>
        <v>129.493333333333</v>
      </c>
      <c r="D31" s="60">
        <f>VLOOKUP($A31,'Return Data'!$B$7:$R$2292,10,0)</f>
        <v>-9.5548999999999999</v>
      </c>
      <c r="E31" s="61">
        <f t="shared" si="0"/>
        <v>26</v>
      </c>
      <c r="F31" s="60">
        <f>VLOOKUP($A31,'Return Data'!$B$7:$R$2292,11,0)</f>
        <v>-8.0303000000000004</v>
      </c>
      <c r="G31" s="61">
        <f t="shared" si="1"/>
        <v>26</v>
      </c>
      <c r="H31" s="60">
        <f>VLOOKUP($A31,'Return Data'!$B$7:$R$2292,12,0)</f>
        <v>7.0664999999999996</v>
      </c>
      <c r="I31" s="61">
        <f t="shared" si="2"/>
        <v>18</v>
      </c>
      <c r="J31" s="60">
        <f>VLOOKUP($A31,'Return Data'!$B$7:$R$2292,13,0)</f>
        <v>-4.6534000000000004</v>
      </c>
      <c r="K31" s="61">
        <f t="shared" si="3"/>
        <v>22</v>
      </c>
      <c r="L31" s="60">
        <f>VLOOKUP($A31,'Return Data'!$B$7:$R$2292,17,0)</f>
        <v>5.9542000000000002</v>
      </c>
      <c r="M31" s="61">
        <f t="shared" si="4"/>
        <v>25</v>
      </c>
      <c r="N31" s="60">
        <f>VLOOKUP($A31,'Return Data'!$B$7:$R$2292,14,0)</f>
        <v>19.399899999999999</v>
      </c>
      <c r="O31" s="61">
        <f t="shared" si="5"/>
        <v>23</v>
      </c>
      <c r="P31" s="60">
        <f>VLOOKUP($A31,'Return Data'!$B$7:$R$2292,15,0)</f>
        <v>6.9351000000000003</v>
      </c>
      <c r="Q31" s="61">
        <f t="shared" si="8"/>
        <v>25</v>
      </c>
      <c r="R31" s="60">
        <f>VLOOKUP($A31,'Return Data'!$B$7:$R$2292,16,0)</f>
        <v>9.5427999999999997</v>
      </c>
      <c r="S31" s="62">
        <f t="shared" si="7"/>
        <v>24</v>
      </c>
    </row>
    <row r="32" spans="1:19" x14ac:dyDescent="0.3">
      <c r="A32" s="58" t="s">
        <v>897</v>
      </c>
      <c r="B32" s="59">
        <f>VLOOKUP($A32,'Return Data'!$B$7:$R$2292,3,0)</f>
        <v>45014</v>
      </c>
      <c r="C32" s="60">
        <f>VLOOKUP($A32,'Return Data'!$B$7:$R$2292,4,0)</f>
        <v>15.76</v>
      </c>
      <c r="D32" s="60">
        <f>VLOOKUP($A32,'Return Data'!$B$7:$R$2292,10,0)</f>
        <v>-6.2462999999999997</v>
      </c>
      <c r="E32" s="61">
        <f t="shared" si="0"/>
        <v>19</v>
      </c>
      <c r="F32" s="60">
        <f>VLOOKUP($A32,'Return Data'!$B$7:$R$2292,11,0)</f>
        <v>0.4461</v>
      </c>
      <c r="G32" s="61">
        <f t="shared" si="1"/>
        <v>13</v>
      </c>
      <c r="H32" s="60">
        <f>VLOOKUP($A32,'Return Data'!$B$7:$R$2292,12,0)</f>
        <v>7.2108999999999996</v>
      </c>
      <c r="I32" s="61">
        <f t="shared" si="2"/>
        <v>17</v>
      </c>
      <c r="J32" s="60">
        <f>VLOOKUP($A32,'Return Data'!$B$7:$R$2292,13,0)</f>
        <v>-2.1118000000000001</v>
      </c>
      <c r="K32" s="61">
        <f t="shared" si="3"/>
        <v>19</v>
      </c>
      <c r="L32" s="60">
        <f>VLOOKUP($A32,'Return Data'!$B$7:$R$2292,17,0)</f>
        <v>7.9328000000000003</v>
      </c>
      <c r="M32" s="61">
        <f t="shared" si="4"/>
        <v>14</v>
      </c>
      <c r="N32" s="60">
        <f>VLOOKUP($A32,'Return Data'!$B$7:$R$2292,14,0)</f>
        <v>23.7818</v>
      </c>
      <c r="O32" s="61">
        <f t="shared" si="5"/>
        <v>12</v>
      </c>
      <c r="P32" s="60">
        <f>VLOOKUP($A32,'Return Data'!$B$7:$R$2292,15,0)</f>
        <v>9.1240000000000006</v>
      </c>
      <c r="Q32" s="61">
        <f t="shared" si="8"/>
        <v>21</v>
      </c>
      <c r="R32" s="60">
        <f>VLOOKUP($A32,'Return Data'!$B$7:$R$2292,16,0)</f>
        <v>8.0363000000000007</v>
      </c>
      <c r="S32" s="62">
        <f t="shared" si="7"/>
        <v>26</v>
      </c>
    </row>
    <row r="33" spans="1:19" x14ac:dyDescent="0.3">
      <c r="A33" s="58" t="s">
        <v>1655</v>
      </c>
      <c r="B33" s="59">
        <f>VLOOKUP($A33,'Return Data'!$B$7:$R$2292,3,0)</f>
        <v>45014</v>
      </c>
      <c r="C33" s="60">
        <f>VLOOKUP($A33,'Return Data'!$B$7:$R$2292,4,0)</f>
        <v>182.64769999999999</v>
      </c>
      <c r="D33" s="60">
        <f>VLOOKUP($A33,'Return Data'!$B$7:$R$2292,10,0)</f>
        <v>-6.6421999999999999</v>
      </c>
      <c r="E33" s="61">
        <f t="shared" si="0"/>
        <v>22</v>
      </c>
      <c r="F33" s="60">
        <f>VLOOKUP($A33,'Return Data'!$B$7:$R$2292,11,0)</f>
        <v>-2.4205999999999999</v>
      </c>
      <c r="G33" s="61">
        <f t="shared" si="1"/>
        <v>24</v>
      </c>
      <c r="H33" s="60">
        <f>VLOOKUP($A33,'Return Data'!$B$7:$R$2292,12,0)</f>
        <v>5.415</v>
      </c>
      <c r="I33" s="61">
        <f t="shared" si="2"/>
        <v>24</v>
      </c>
      <c r="J33" s="60">
        <f>VLOOKUP($A33,'Return Data'!$B$7:$R$2292,13,0)</f>
        <v>-4.7872000000000003</v>
      </c>
      <c r="K33" s="61">
        <f t="shared" si="3"/>
        <v>24</v>
      </c>
      <c r="L33" s="60">
        <f>VLOOKUP($A33,'Return Data'!$B$7:$R$2292,17,0)</f>
        <v>7.0248999999999997</v>
      </c>
      <c r="M33" s="61">
        <f t="shared" si="4"/>
        <v>18</v>
      </c>
      <c r="N33" s="60">
        <f>VLOOKUP($A33,'Return Data'!$B$7:$R$2292,14,0)</f>
        <v>23.673100000000002</v>
      </c>
      <c r="O33" s="61">
        <f t="shared" si="5"/>
        <v>14</v>
      </c>
      <c r="P33" s="60">
        <f>VLOOKUP($A33,'Return Data'!$B$7:$R$2292,15,0)</f>
        <v>10.356</v>
      </c>
      <c r="Q33" s="61">
        <f t="shared" si="8"/>
        <v>12</v>
      </c>
      <c r="R33" s="60">
        <f>VLOOKUP($A33,'Return Data'!$B$7:$R$2292,16,0)</f>
        <v>12.430300000000001</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-5.6270961538461535</v>
      </c>
      <c r="E35" s="69"/>
      <c r="F35" s="70">
        <f>AVERAGE(F8:F33)</f>
        <v>0.24442692307692315</v>
      </c>
      <c r="G35" s="69"/>
      <c r="H35" s="70">
        <f>AVERAGE(H8:H33)</f>
        <v>8.2688846153846161</v>
      </c>
      <c r="I35" s="69"/>
      <c r="J35" s="70">
        <f>AVERAGE(J8:J33)</f>
        <v>-0.76469230769230756</v>
      </c>
      <c r="K35" s="69"/>
      <c r="L35" s="70">
        <f>AVERAGE(L8:L33)</f>
        <v>8.3589461538461549</v>
      </c>
      <c r="M35" s="69"/>
      <c r="N35" s="70">
        <f>AVERAGE(N8:N33)</f>
        <v>23.423723076923075</v>
      </c>
      <c r="O35" s="69"/>
      <c r="P35" s="70">
        <f>AVERAGE(P8:P33)</f>
        <v>9.988188000000001</v>
      </c>
      <c r="Q35" s="69"/>
      <c r="R35" s="70">
        <f>AVERAGE(R8:R33)</f>
        <v>13.458296153846153</v>
      </c>
      <c r="S35" s="71"/>
    </row>
    <row r="36" spans="1:19" x14ac:dyDescent="0.3">
      <c r="A36" s="68" t="s">
        <v>28</v>
      </c>
      <c r="B36" s="69"/>
      <c r="C36" s="69"/>
      <c r="D36" s="70">
        <f>MIN(D8:D33)</f>
        <v>-9.5548999999999999</v>
      </c>
      <c r="E36" s="69"/>
      <c r="F36" s="70">
        <f>MIN(F8:F33)</f>
        <v>-8.0303000000000004</v>
      </c>
      <c r="G36" s="69"/>
      <c r="H36" s="70">
        <f>MIN(H8:H33)</f>
        <v>4.4989999999999997</v>
      </c>
      <c r="I36" s="69"/>
      <c r="J36" s="70">
        <f>MIN(J8:J33)</f>
        <v>-7.8449</v>
      </c>
      <c r="K36" s="69"/>
      <c r="L36" s="70">
        <f>MIN(L8:L33)</f>
        <v>3.2995000000000001</v>
      </c>
      <c r="M36" s="69"/>
      <c r="N36" s="70">
        <f>MIN(N8:N33)</f>
        <v>15.836399999999999</v>
      </c>
      <c r="O36" s="69"/>
      <c r="P36" s="70">
        <f>MIN(P8:P33)</f>
        <v>6.9351000000000003</v>
      </c>
      <c r="Q36" s="69"/>
      <c r="R36" s="70">
        <f>MIN(R8:R33)</f>
        <v>8.0363000000000007</v>
      </c>
      <c r="S36" s="71"/>
    </row>
    <row r="37" spans="1:19" ht="15" thickBot="1" x14ac:dyDescent="0.35">
      <c r="A37" s="72" t="s">
        <v>29</v>
      </c>
      <c r="B37" s="73"/>
      <c r="C37" s="73"/>
      <c r="D37" s="74">
        <f>MAX(D8:D33)</f>
        <v>-3.6926000000000001</v>
      </c>
      <c r="E37" s="73"/>
      <c r="F37" s="74">
        <f>MAX(F8:F33)</f>
        <v>4.9522000000000004</v>
      </c>
      <c r="G37" s="73"/>
      <c r="H37" s="74">
        <f>MAX(H8:H33)</f>
        <v>13.3749</v>
      </c>
      <c r="I37" s="73"/>
      <c r="J37" s="74">
        <f>MAX(J8:J33)</f>
        <v>5.7424999999999997</v>
      </c>
      <c r="K37" s="73"/>
      <c r="L37" s="74">
        <f>MAX(L8:L33)</f>
        <v>15.2499</v>
      </c>
      <c r="M37" s="73"/>
      <c r="N37" s="74">
        <f>MAX(N8:N33)</f>
        <v>30.1934</v>
      </c>
      <c r="O37" s="73"/>
      <c r="P37" s="74">
        <f>MAX(P8:P33)</f>
        <v>12.698399999999999</v>
      </c>
      <c r="Q37" s="73"/>
      <c r="R37" s="74">
        <f>MAX(R8:R33)</f>
        <v>18.8537</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45014</v>
      </c>
      <c r="C8" s="60">
        <f>VLOOKUP($A8,'Return Data'!$B$7:$R$2292,4,0)</f>
        <v>40.939</v>
      </c>
      <c r="D8" s="60">
        <f>VLOOKUP($A8,'Return Data'!$B$7:$R$2292,9,0)</f>
        <v>12.2088</v>
      </c>
      <c r="E8" s="61">
        <f t="shared" ref="E8:E32" si="0">RANK(D8,D$8:D$32,0)</f>
        <v>11</v>
      </c>
      <c r="F8" s="60">
        <f>VLOOKUP($A8,'Return Data'!$B$7:$R$2292,10,0)</f>
        <v>6.9760999999999997</v>
      </c>
      <c r="G8" s="61">
        <f t="shared" ref="G8:G32" si="1">RANK(F8,F$8:F$32,0)</f>
        <v>9</v>
      </c>
      <c r="H8" s="60">
        <f>VLOOKUP($A8,'Return Data'!$B$7:$R$2292,11,0)</f>
        <v>7.1561000000000003</v>
      </c>
      <c r="I8" s="61">
        <f t="shared" ref="I8:I32" si="2">RANK(H8,H$8:H$32,0)</f>
        <v>12</v>
      </c>
      <c r="J8" s="60">
        <f>VLOOKUP($A8,'Return Data'!$B$7:$R$2292,12,0)</f>
        <v>11.1357</v>
      </c>
      <c r="K8" s="61">
        <f t="shared" ref="K8:K32" si="3">RANK(J8,J$8:J$32,0)</f>
        <v>1</v>
      </c>
      <c r="L8" s="60">
        <f>VLOOKUP($A8,'Return Data'!$B$7:$R$2292,13,0)</f>
        <v>7.7461000000000002</v>
      </c>
      <c r="M8" s="61">
        <f t="shared" ref="M8:M32" si="4">RANK(L8,L$8:L$32,0)</f>
        <v>2</v>
      </c>
      <c r="N8" s="60">
        <f>VLOOKUP($A8,'Return Data'!$B$7:$R$2292,17,0)</f>
        <v>6.5532000000000004</v>
      </c>
      <c r="O8" s="61">
        <f t="shared" ref="O8:O30" si="5">RANK(N8,N$8:N$32,0)</f>
        <v>3</v>
      </c>
      <c r="P8" s="60">
        <f>VLOOKUP($A8,'Return Data'!$B$7:$R$2292,14,0)</f>
        <v>7.3353999999999999</v>
      </c>
      <c r="Q8" s="61">
        <f>RANK(P8,P$8:P$32,0)</f>
        <v>2</v>
      </c>
      <c r="R8" s="60">
        <f>VLOOKUP($A8,'Return Data'!$B$7:$R$2292,16,0)</f>
        <v>7.5452000000000004</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45014</v>
      </c>
      <c r="C10" s="60">
        <f>VLOOKUP($A10,'Return Data'!$B$7:$R$2292,4,0)</f>
        <v>26.98</v>
      </c>
      <c r="D10" s="60">
        <f>VLOOKUP($A10,'Return Data'!$B$7:$R$2292,9,0)</f>
        <v>10.257300000000001</v>
      </c>
      <c r="E10" s="61">
        <f t="shared" si="0"/>
        <v>19</v>
      </c>
      <c r="F10" s="60">
        <f>VLOOKUP($A10,'Return Data'!$B$7:$R$2292,10,0)</f>
        <v>5.2237999999999998</v>
      </c>
      <c r="G10" s="61">
        <f t="shared" si="1"/>
        <v>17</v>
      </c>
      <c r="H10" s="60">
        <f>VLOOKUP($A10,'Return Data'!$B$7:$R$2292,11,0)</f>
        <v>7.2690999999999999</v>
      </c>
      <c r="I10" s="61">
        <f t="shared" si="2"/>
        <v>11</v>
      </c>
      <c r="J10" s="60">
        <f>VLOOKUP($A10,'Return Data'!$B$7:$R$2292,12,0)</f>
        <v>7.8742000000000001</v>
      </c>
      <c r="K10" s="61">
        <f t="shared" si="3"/>
        <v>6</v>
      </c>
      <c r="L10" s="60">
        <f>VLOOKUP($A10,'Return Data'!$B$7:$R$2292,13,0)</f>
        <v>3.6894999999999998</v>
      </c>
      <c r="M10" s="61">
        <f t="shared" si="4"/>
        <v>15</v>
      </c>
      <c r="N10" s="60">
        <f>VLOOKUP($A10,'Return Data'!$B$7:$R$2292,17,0)</f>
        <v>4.2788000000000004</v>
      </c>
      <c r="O10" s="61">
        <f t="shared" si="5"/>
        <v>13</v>
      </c>
      <c r="P10" s="60">
        <f>VLOOKUP($A10,'Return Data'!$B$7:$R$2292,14,0)</f>
        <v>5.5983999999999998</v>
      </c>
      <c r="Q10" s="61">
        <f t="shared" ref="Q10:Q30" si="7">RANK(P10,P$8:P$32,0)</f>
        <v>7</v>
      </c>
      <c r="R10" s="60">
        <f>VLOOKUP($A10,'Return Data'!$B$7:$R$2292,16,0)</f>
        <v>8.5397999999999996</v>
      </c>
      <c r="S10" s="62">
        <f t="shared" si="6"/>
        <v>3</v>
      </c>
    </row>
    <row r="11" spans="1:19" x14ac:dyDescent="0.3">
      <c r="A11" s="77" t="s">
        <v>2034</v>
      </c>
      <c r="B11" s="59">
        <f>VLOOKUP($A11,'Return Data'!$B$7:$R$2292,3,0)</f>
        <v>45014</v>
      </c>
      <c r="C11" s="60">
        <f>VLOOKUP($A11,'Return Data'!$B$7:$R$2292,4,0)</f>
        <v>31.2819</v>
      </c>
      <c r="D11" s="60">
        <f>VLOOKUP($A11,'Return Data'!$B$7:$R$2292,9,0)</f>
        <v>20.352799999999998</v>
      </c>
      <c r="E11" s="61">
        <f t="shared" si="0"/>
        <v>1</v>
      </c>
      <c r="F11" s="60">
        <f>VLOOKUP($A11,'Return Data'!$B$7:$R$2292,10,0)</f>
        <v>8.8764000000000003</v>
      </c>
      <c r="G11" s="61">
        <f t="shared" si="1"/>
        <v>1</v>
      </c>
      <c r="H11" s="60">
        <f>VLOOKUP($A11,'Return Data'!$B$7:$R$2292,11,0)</f>
        <v>8.5838999999999999</v>
      </c>
      <c r="I11" s="61">
        <f t="shared" si="2"/>
        <v>1</v>
      </c>
      <c r="J11" s="60">
        <f>VLOOKUP($A11,'Return Data'!$B$7:$R$2292,12,0)</f>
        <v>7.2920999999999996</v>
      </c>
      <c r="K11" s="61">
        <f t="shared" si="3"/>
        <v>10</v>
      </c>
      <c r="L11" s="60">
        <f>VLOOKUP($A11,'Return Data'!$B$7:$R$2292,13,0)</f>
        <v>3.0922999999999998</v>
      </c>
      <c r="M11" s="61">
        <f t="shared" si="4"/>
        <v>19</v>
      </c>
      <c r="N11" s="60">
        <f>VLOOKUP($A11,'Return Data'!$B$7:$R$2292,17,0)</f>
        <v>4.173</v>
      </c>
      <c r="O11" s="61">
        <f t="shared" si="5"/>
        <v>14</v>
      </c>
      <c r="P11" s="60">
        <f>VLOOKUP($A11,'Return Data'!$B$7:$R$2292,14,0)</f>
        <v>5.4146999999999998</v>
      </c>
      <c r="Q11" s="61">
        <f t="shared" si="7"/>
        <v>10</v>
      </c>
      <c r="R11" s="60">
        <f>VLOOKUP($A11,'Return Data'!$B$7:$R$2292,16,0)</f>
        <v>8.4288000000000007</v>
      </c>
      <c r="S11" s="62">
        <f t="shared" si="6"/>
        <v>4</v>
      </c>
    </row>
    <row r="12" spans="1:19" x14ac:dyDescent="0.3">
      <c r="A12" s="77" t="s">
        <v>1837</v>
      </c>
      <c r="B12" s="59">
        <f>VLOOKUP($A12,'Return Data'!$B$7:$R$2292,3,0)</f>
        <v>45014</v>
      </c>
      <c r="C12" s="60">
        <f>VLOOKUP($A12,'Return Data'!$B$7:$R$2292,4,0)</f>
        <v>42.107300000000002</v>
      </c>
      <c r="D12" s="60">
        <f>VLOOKUP($A12,'Return Data'!$B$7:$R$2292,9,0)</f>
        <v>17.071899999999999</v>
      </c>
      <c r="E12" s="61">
        <f t="shared" si="0"/>
        <v>3</v>
      </c>
      <c r="F12" s="60">
        <f>VLOOKUP($A12,'Return Data'!$B$7:$R$2292,10,0)</f>
        <v>7.9305000000000003</v>
      </c>
      <c r="G12" s="61">
        <f t="shared" si="1"/>
        <v>2</v>
      </c>
      <c r="H12" s="60">
        <f>VLOOKUP($A12,'Return Data'!$B$7:$R$2292,11,0)</f>
        <v>8.1149000000000004</v>
      </c>
      <c r="I12" s="61">
        <f t="shared" si="2"/>
        <v>2</v>
      </c>
      <c r="J12" s="60">
        <f>VLOOKUP($A12,'Return Data'!$B$7:$R$2292,12,0)</f>
        <v>8.9227000000000007</v>
      </c>
      <c r="K12" s="61">
        <f t="shared" si="3"/>
        <v>3</v>
      </c>
      <c r="L12" s="60">
        <f>VLOOKUP($A12,'Return Data'!$B$7:$R$2292,13,0)</f>
        <v>5.5895000000000001</v>
      </c>
      <c r="M12" s="61">
        <f t="shared" si="4"/>
        <v>5</v>
      </c>
      <c r="N12" s="60">
        <f>VLOOKUP($A12,'Return Data'!$B$7:$R$2292,17,0)</f>
        <v>4.9591000000000003</v>
      </c>
      <c r="O12" s="61">
        <f t="shared" si="5"/>
        <v>6</v>
      </c>
      <c r="P12" s="60">
        <f>VLOOKUP($A12,'Return Data'!$B$7:$R$2292,14,0)</f>
        <v>5.1395</v>
      </c>
      <c r="Q12" s="61">
        <f t="shared" si="7"/>
        <v>14</v>
      </c>
      <c r="R12" s="60">
        <f>VLOOKUP($A12,'Return Data'!$B$7:$R$2292,16,0)</f>
        <v>7.9743000000000004</v>
      </c>
      <c r="S12" s="62">
        <f t="shared" si="6"/>
        <v>9</v>
      </c>
    </row>
    <row r="13" spans="1:19" x14ac:dyDescent="0.3">
      <c r="A13" s="77" t="s">
        <v>58</v>
      </c>
      <c r="B13" s="59">
        <f>VLOOKUP($A13,'Return Data'!$B$7:$R$2292,3,0)</f>
        <v>45014</v>
      </c>
      <c r="C13" s="60">
        <f>VLOOKUP($A13,'Return Data'!$B$7:$R$2292,4,0)</f>
        <v>27.263100000000001</v>
      </c>
      <c r="D13" s="60">
        <f>VLOOKUP($A13,'Return Data'!$B$7:$R$2292,9,0)</f>
        <v>15.6532</v>
      </c>
      <c r="E13" s="61">
        <f t="shared" si="0"/>
        <v>5</v>
      </c>
      <c r="F13" s="60">
        <f>VLOOKUP($A13,'Return Data'!$B$7:$R$2292,10,0)</f>
        <v>7.4903000000000004</v>
      </c>
      <c r="G13" s="61">
        <f t="shared" si="1"/>
        <v>3</v>
      </c>
      <c r="H13" s="60">
        <f>VLOOKUP($A13,'Return Data'!$B$7:$R$2292,11,0)</f>
        <v>8.0696999999999992</v>
      </c>
      <c r="I13" s="61">
        <f t="shared" si="2"/>
        <v>3</v>
      </c>
      <c r="J13" s="60">
        <f>VLOOKUP($A13,'Return Data'!$B$7:$R$2292,12,0)</f>
        <v>7.4851999999999999</v>
      </c>
      <c r="K13" s="61">
        <f t="shared" si="3"/>
        <v>9</v>
      </c>
      <c r="L13" s="60">
        <f>VLOOKUP($A13,'Return Data'!$B$7:$R$2292,13,0)</f>
        <v>5.0852000000000004</v>
      </c>
      <c r="M13" s="61">
        <f t="shared" si="4"/>
        <v>7</v>
      </c>
      <c r="N13" s="60">
        <f>VLOOKUP($A13,'Return Data'!$B$7:$R$2292,17,0)</f>
        <v>4.1269</v>
      </c>
      <c r="O13" s="61">
        <f t="shared" si="5"/>
        <v>16</v>
      </c>
      <c r="P13" s="60">
        <f>VLOOKUP($A13,'Return Data'!$B$7:$R$2292,14,0)</f>
        <v>4.9798</v>
      </c>
      <c r="Q13" s="61">
        <f t="shared" si="7"/>
        <v>17</v>
      </c>
      <c r="R13" s="60">
        <f>VLOOKUP($A13,'Return Data'!$B$7:$R$2292,16,0)</f>
        <v>7.8552999999999997</v>
      </c>
      <c r="S13" s="62">
        <f t="shared" si="6"/>
        <v>11</v>
      </c>
    </row>
    <row r="14" spans="1:19" x14ac:dyDescent="0.3">
      <c r="A14" s="77" t="s">
        <v>59</v>
      </c>
      <c r="B14" s="59">
        <f>VLOOKUP($A14,'Return Data'!$B$7:$R$2292,3,0)</f>
        <v>45014</v>
      </c>
      <c r="C14" s="60">
        <f>VLOOKUP($A14,'Return Data'!$B$7:$R$2292,4,0)</f>
        <v>2912.4436999999998</v>
      </c>
      <c r="D14" s="60">
        <f>VLOOKUP($A14,'Return Data'!$B$7:$R$2292,9,0)</f>
        <v>12.1363</v>
      </c>
      <c r="E14" s="61">
        <f t="shared" si="0"/>
        <v>12</v>
      </c>
      <c r="F14" s="60">
        <f>VLOOKUP($A14,'Return Data'!$B$7:$R$2292,10,0)</f>
        <v>5.8391999999999999</v>
      </c>
      <c r="G14" s="61">
        <f t="shared" si="1"/>
        <v>15</v>
      </c>
      <c r="H14" s="60">
        <f>VLOOKUP($A14,'Return Data'!$B$7:$R$2292,11,0)</f>
        <v>5.7173999999999996</v>
      </c>
      <c r="I14" s="61">
        <f t="shared" si="2"/>
        <v>19</v>
      </c>
      <c r="J14" s="60">
        <f>VLOOKUP($A14,'Return Data'!$B$7:$R$2292,12,0)</f>
        <v>4.9740000000000002</v>
      </c>
      <c r="K14" s="61">
        <f t="shared" si="3"/>
        <v>20</v>
      </c>
      <c r="L14" s="60">
        <f>VLOOKUP($A14,'Return Data'!$B$7:$R$2292,13,0)</f>
        <v>3.2688999999999999</v>
      </c>
      <c r="M14" s="61">
        <f t="shared" si="4"/>
        <v>17</v>
      </c>
      <c r="N14" s="60">
        <f>VLOOKUP($A14,'Return Data'!$B$7:$R$2292,17,0)</f>
        <v>3.8917000000000002</v>
      </c>
      <c r="O14" s="61">
        <f t="shared" si="5"/>
        <v>18</v>
      </c>
      <c r="P14" s="60">
        <f>VLOOKUP($A14,'Return Data'!$B$7:$R$2292,14,0)</f>
        <v>5.0724999999999998</v>
      </c>
      <c r="Q14" s="61">
        <f t="shared" si="7"/>
        <v>16</v>
      </c>
      <c r="R14" s="60">
        <f>VLOOKUP($A14,'Return Data'!$B$7:$R$2292,16,0)</f>
        <v>7.9188000000000001</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45014</v>
      </c>
      <c r="C16" s="60">
        <f>VLOOKUP($A16,'Return Data'!$B$7:$R$2292,4,0)</f>
        <v>81.952100000000002</v>
      </c>
      <c r="D16" s="60">
        <f>VLOOKUP($A16,'Return Data'!$B$7:$R$2292,9,0)</f>
        <v>13.507999999999999</v>
      </c>
      <c r="E16" s="61">
        <f t="shared" si="0"/>
        <v>8</v>
      </c>
      <c r="F16" s="60">
        <f>VLOOKUP($A16,'Return Data'!$B$7:$R$2292,10,0)</f>
        <v>7.4520999999999997</v>
      </c>
      <c r="G16" s="61">
        <f t="shared" si="1"/>
        <v>4</v>
      </c>
      <c r="H16" s="60">
        <f>VLOOKUP($A16,'Return Data'!$B$7:$R$2292,11,0)</f>
        <v>7.3757999999999999</v>
      </c>
      <c r="I16" s="61">
        <f t="shared" si="2"/>
        <v>8</v>
      </c>
      <c r="J16" s="60">
        <f>VLOOKUP($A16,'Return Data'!$B$7:$R$2292,12,0)</f>
        <v>7.6280999999999999</v>
      </c>
      <c r="K16" s="61">
        <f t="shared" si="3"/>
        <v>7</v>
      </c>
      <c r="L16" s="60">
        <f>VLOOKUP($A16,'Return Data'!$B$7:$R$2292,13,0)</f>
        <v>4.8701999999999996</v>
      </c>
      <c r="M16" s="61">
        <f t="shared" si="4"/>
        <v>11</v>
      </c>
      <c r="N16" s="60">
        <f>VLOOKUP($A16,'Return Data'!$B$7:$R$2292,17,0)</f>
        <v>6.7477999999999998</v>
      </c>
      <c r="O16" s="61">
        <f t="shared" si="5"/>
        <v>2</v>
      </c>
      <c r="P16" s="60">
        <f>VLOOKUP($A16,'Return Data'!$B$7:$R$2292,14,0)</f>
        <v>6.9347000000000003</v>
      </c>
      <c r="Q16" s="61">
        <f t="shared" si="7"/>
        <v>4</v>
      </c>
      <c r="R16" s="60">
        <f>VLOOKUP($A16,'Return Data'!$B$7:$R$2292,16,0)</f>
        <v>7.6615000000000002</v>
      </c>
      <c r="S16" s="62">
        <f t="shared" si="6"/>
        <v>14</v>
      </c>
    </row>
    <row r="17" spans="1:19" x14ac:dyDescent="0.3">
      <c r="A17" s="102" t="s">
        <v>1947</v>
      </c>
      <c r="B17" s="59">
        <f>VLOOKUP($A17,'Return Data'!$B$7:$R$2292,3,0)</f>
        <v>45014</v>
      </c>
      <c r="C17" s="60">
        <f>VLOOKUP($A17,'Return Data'!$B$7:$R$2292,4,0)</f>
        <v>26.632100000000001</v>
      </c>
      <c r="D17" s="60">
        <f>VLOOKUP($A17,'Return Data'!$B$7:$R$2292,9,0)</f>
        <v>13.875500000000001</v>
      </c>
      <c r="E17" s="61">
        <f t="shared" si="0"/>
        <v>7</v>
      </c>
      <c r="F17" s="60">
        <f>VLOOKUP($A17,'Return Data'!$B$7:$R$2292,10,0)</f>
        <v>6.9263000000000003</v>
      </c>
      <c r="G17" s="61">
        <f t="shared" si="1"/>
        <v>10</v>
      </c>
      <c r="H17" s="60">
        <f>VLOOKUP($A17,'Return Data'!$B$7:$R$2292,11,0)</f>
        <v>6.0964</v>
      </c>
      <c r="I17" s="61">
        <f t="shared" si="2"/>
        <v>17</v>
      </c>
      <c r="J17" s="60">
        <f>VLOOKUP($A17,'Return Data'!$B$7:$R$2292,12,0)</f>
        <v>6.0876000000000001</v>
      </c>
      <c r="K17" s="61">
        <f t="shared" si="3"/>
        <v>17</v>
      </c>
      <c r="L17" s="60">
        <f>VLOOKUP($A17,'Return Data'!$B$7:$R$2292,13,0)</f>
        <v>4.9355000000000002</v>
      </c>
      <c r="M17" s="61">
        <f t="shared" si="4"/>
        <v>10</v>
      </c>
      <c r="N17" s="60">
        <f>VLOOKUP($A17,'Return Data'!$B$7:$R$2292,17,0)</f>
        <v>4.1646000000000001</v>
      </c>
      <c r="O17" s="61">
        <f t="shared" si="5"/>
        <v>15</v>
      </c>
      <c r="P17" s="60">
        <f>VLOOKUP($A17,'Return Data'!$B$7:$R$2292,14,0)</f>
        <v>4.9546999999999999</v>
      </c>
      <c r="Q17" s="61">
        <f t="shared" si="7"/>
        <v>18</v>
      </c>
      <c r="R17" s="60">
        <f>VLOOKUP($A17,'Return Data'!$B$7:$R$2292,16,0)</f>
        <v>8.0341000000000005</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45014</v>
      </c>
      <c r="C19" s="60">
        <f>VLOOKUP($A19,'Return Data'!$B$7:$R$2292,4,0)</f>
        <v>32.7864</v>
      </c>
      <c r="D19" s="60">
        <f>VLOOKUP($A19,'Return Data'!$B$7:$R$2292,9,0)</f>
        <v>11.0054</v>
      </c>
      <c r="E19" s="61">
        <f t="shared" si="0"/>
        <v>17</v>
      </c>
      <c r="F19" s="60">
        <f>VLOOKUP($A19,'Return Data'!$B$7:$R$2292,10,0)</f>
        <v>7.3766999999999996</v>
      </c>
      <c r="G19" s="61">
        <f t="shared" si="1"/>
        <v>5</v>
      </c>
      <c r="H19" s="60">
        <f>VLOOKUP($A19,'Return Data'!$B$7:$R$2292,11,0)</f>
        <v>7.6425999999999998</v>
      </c>
      <c r="I19" s="61">
        <f t="shared" si="2"/>
        <v>6</v>
      </c>
      <c r="J19" s="60">
        <f>VLOOKUP($A19,'Return Data'!$B$7:$R$2292,12,0)</f>
        <v>9.5131999999999994</v>
      </c>
      <c r="K19" s="61">
        <f t="shared" si="3"/>
        <v>2</v>
      </c>
      <c r="L19" s="60">
        <f>VLOOKUP($A19,'Return Data'!$B$7:$R$2292,13,0)</f>
        <v>6.6387</v>
      </c>
      <c r="M19" s="61">
        <f t="shared" si="4"/>
        <v>3</v>
      </c>
      <c r="N19" s="60">
        <f>VLOOKUP($A19,'Return Data'!$B$7:$R$2292,17,0)</f>
        <v>5.8669000000000002</v>
      </c>
      <c r="O19" s="61">
        <f t="shared" si="5"/>
        <v>4</v>
      </c>
      <c r="P19" s="60">
        <f>VLOOKUP($A19,'Return Data'!$B$7:$R$2292,14,0)</f>
        <v>7.0955000000000004</v>
      </c>
      <c r="Q19" s="61">
        <f t="shared" si="7"/>
        <v>3</v>
      </c>
      <c r="R19" s="60">
        <f>VLOOKUP($A19,'Return Data'!$B$7:$R$2292,16,0)</f>
        <v>9.85</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45014</v>
      </c>
      <c r="C21" s="60">
        <f>VLOOKUP($A21,'Return Data'!$B$7:$R$2292,4,0)</f>
        <v>19.479099999999999</v>
      </c>
      <c r="D21" s="60">
        <f>VLOOKUP($A21,'Return Data'!$B$7:$R$2292,9,0)</f>
        <v>11.0022</v>
      </c>
      <c r="E21" s="61">
        <f t="shared" si="0"/>
        <v>18</v>
      </c>
      <c r="F21" s="60">
        <f>VLOOKUP($A21,'Return Data'!$B$7:$R$2292,10,0)</f>
        <v>4.6349</v>
      </c>
      <c r="G21" s="61">
        <f t="shared" si="1"/>
        <v>20</v>
      </c>
      <c r="H21" s="60">
        <f>VLOOKUP($A21,'Return Data'!$B$7:$R$2292,11,0)</f>
        <v>5.3803000000000001</v>
      </c>
      <c r="I21" s="61">
        <f t="shared" si="2"/>
        <v>20</v>
      </c>
      <c r="J21" s="60">
        <f>VLOOKUP($A21,'Return Data'!$B$7:$R$2292,12,0)</f>
        <v>5.9115000000000002</v>
      </c>
      <c r="K21" s="61">
        <f t="shared" si="3"/>
        <v>18</v>
      </c>
      <c r="L21" s="60">
        <f>VLOOKUP($A21,'Return Data'!$B$7:$R$2292,13,0)</f>
        <v>3.3927999999999998</v>
      </c>
      <c r="M21" s="61">
        <f t="shared" si="4"/>
        <v>16</v>
      </c>
      <c r="N21" s="60">
        <f>VLOOKUP($A21,'Return Data'!$B$7:$R$2292,17,0)</f>
        <v>5.3703000000000003</v>
      </c>
      <c r="O21" s="61">
        <f t="shared" si="5"/>
        <v>5</v>
      </c>
      <c r="P21" s="60">
        <f>VLOOKUP($A21,'Return Data'!$B$7:$R$2292,14,0)</f>
        <v>5.7702</v>
      </c>
      <c r="Q21" s="61">
        <f t="shared" si="7"/>
        <v>6</v>
      </c>
      <c r="R21" s="60">
        <f>VLOOKUP($A21,'Return Data'!$B$7:$R$2292,16,0)</f>
        <v>7.0648999999999997</v>
      </c>
      <c r="S21" s="62">
        <f t="shared" si="6"/>
        <v>17</v>
      </c>
    </row>
    <row r="22" spans="1:19" x14ac:dyDescent="0.3">
      <c r="A22" s="77" t="s">
        <v>68</v>
      </c>
      <c r="B22" s="59">
        <f>VLOOKUP($A22,'Return Data'!$B$7:$R$2292,3,0)</f>
        <v>45014</v>
      </c>
      <c r="C22" s="60">
        <f>VLOOKUP($A22,'Return Data'!$B$7:$R$2292,4,0)</f>
        <v>1305.7121</v>
      </c>
      <c r="D22" s="60">
        <f>VLOOKUP($A22,'Return Data'!$B$7:$R$2292,9,0)</f>
        <v>11.1816</v>
      </c>
      <c r="E22" s="61">
        <f t="shared" si="0"/>
        <v>16</v>
      </c>
      <c r="F22" s="60">
        <f>VLOOKUP($A22,'Return Data'!$B$7:$R$2292,10,0)</f>
        <v>7.3026</v>
      </c>
      <c r="G22" s="61">
        <f t="shared" si="1"/>
        <v>6</v>
      </c>
      <c r="H22" s="60">
        <f>VLOOKUP($A22,'Return Data'!$B$7:$R$2292,11,0)</f>
        <v>7.2939999999999996</v>
      </c>
      <c r="I22" s="61">
        <f t="shared" si="2"/>
        <v>10</v>
      </c>
      <c r="J22" s="60">
        <f>VLOOKUP($A22,'Return Data'!$B$7:$R$2292,12,0)</f>
        <v>6.7526999999999999</v>
      </c>
      <c r="K22" s="61">
        <f t="shared" si="3"/>
        <v>13</v>
      </c>
      <c r="L22" s="60">
        <f>VLOOKUP($A22,'Return Data'!$B$7:$R$2292,13,0)</f>
        <v>4.3524000000000003</v>
      </c>
      <c r="M22" s="61">
        <f t="shared" si="4"/>
        <v>12</v>
      </c>
      <c r="N22" s="60">
        <f>VLOOKUP($A22,'Return Data'!$B$7:$R$2292,17,0)</f>
        <v>4.4950000000000001</v>
      </c>
      <c r="O22" s="61">
        <f t="shared" si="5"/>
        <v>12</v>
      </c>
      <c r="P22" s="60">
        <f>VLOOKUP($A22,'Return Data'!$B$7:$R$2292,14,0)</f>
        <v>5.0735000000000001</v>
      </c>
      <c r="Q22" s="61">
        <f t="shared" si="7"/>
        <v>15</v>
      </c>
      <c r="R22" s="60">
        <f>VLOOKUP($A22,'Return Data'!$B$7:$R$2292,16,0)</f>
        <v>6.3727</v>
      </c>
      <c r="S22" s="62">
        <f t="shared" si="6"/>
        <v>20</v>
      </c>
    </row>
    <row r="23" spans="1:19" x14ac:dyDescent="0.3">
      <c r="A23" s="77" t="s">
        <v>1864</v>
      </c>
      <c r="B23" s="59">
        <f>VLOOKUP($A23,'Return Data'!$B$7:$R$2292,3,0)</f>
        <v>45014</v>
      </c>
      <c r="C23" s="60">
        <f>VLOOKUP($A23,'Return Data'!$B$7:$R$2292,4,0)</f>
        <v>37.0535</v>
      </c>
      <c r="D23" s="60">
        <f>VLOOKUP($A23,'Return Data'!$B$7:$R$2292,9,0)</f>
        <v>13.110799999999999</v>
      </c>
      <c r="E23" s="61">
        <f t="shared" si="0"/>
        <v>10</v>
      </c>
      <c r="F23" s="60">
        <f>VLOOKUP($A23,'Return Data'!$B$7:$R$2292,10,0)</f>
        <v>6.3982999999999999</v>
      </c>
      <c r="G23" s="61">
        <f t="shared" si="1"/>
        <v>13</v>
      </c>
      <c r="H23" s="60">
        <f>VLOOKUP($A23,'Return Data'!$B$7:$R$2292,11,0)</f>
        <v>6.5797999999999996</v>
      </c>
      <c r="I23" s="61">
        <f t="shared" si="2"/>
        <v>13</v>
      </c>
      <c r="J23" s="60">
        <f>VLOOKUP($A23,'Return Data'!$B$7:$R$2292,12,0)</f>
        <v>6.1402999999999999</v>
      </c>
      <c r="K23" s="61">
        <f t="shared" si="3"/>
        <v>16</v>
      </c>
      <c r="L23" s="60">
        <f>VLOOKUP($A23,'Return Data'!$B$7:$R$2292,13,0)</f>
        <v>5.0540000000000003</v>
      </c>
      <c r="M23" s="61">
        <f t="shared" si="4"/>
        <v>8</v>
      </c>
      <c r="N23" s="60">
        <f>VLOOKUP($A23,'Return Data'!$B$7:$R$2292,17,0)</f>
        <v>4.7401999999999997</v>
      </c>
      <c r="O23" s="61">
        <f t="shared" si="5"/>
        <v>8</v>
      </c>
      <c r="P23" s="60">
        <f>VLOOKUP($A23,'Return Data'!$B$7:$R$2292,14,0)</f>
        <v>5.5098000000000003</v>
      </c>
      <c r="Q23" s="61">
        <f t="shared" si="7"/>
        <v>9</v>
      </c>
      <c r="R23" s="60">
        <f>VLOOKUP($A23,'Return Data'!$B$7:$R$2292,16,0)</f>
        <v>7.5145999999999997</v>
      </c>
      <c r="S23" s="62">
        <f t="shared" si="6"/>
        <v>16</v>
      </c>
    </row>
    <row r="24" spans="1:19" x14ac:dyDescent="0.3">
      <c r="A24" s="109" t="s">
        <v>70</v>
      </c>
      <c r="B24" s="59">
        <f>VLOOKUP($A24,'Return Data'!$B$7:$R$2292,3,0)</f>
        <v>45014</v>
      </c>
      <c r="C24" s="60">
        <f>VLOOKUP($A24,'Return Data'!$B$7:$R$2292,4,0)</f>
        <v>33.423099999999998</v>
      </c>
      <c r="D24" s="60">
        <f>VLOOKUP($A24,'Return Data'!$B$7:$R$2292,9,0)</f>
        <v>15.291600000000001</v>
      </c>
      <c r="E24" s="61">
        <f t="shared" si="0"/>
        <v>6</v>
      </c>
      <c r="F24" s="60">
        <f>VLOOKUP($A24,'Return Data'!$B$7:$R$2292,10,0)</f>
        <v>4.9161000000000001</v>
      </c>
      <c r="G24" s="61">
        <f t="shared" si="1"/>
        <v>19</v>
      </c>
      <c r="H24" s="60">
        <f>VLOOKUP($A24,'Return Data'!$B$7:$R$2292,11,0)</f>
        <v>6.2996999999999996</v>
      </c>
      <c r="I24" s="61">
        <f t="shared" si="2"/>
        <v>16</v>
      </c>
      <c r="J24" s="60">
        <f>VLOOKUP($A24,'Return Data'!$B$7:$R$2292,12,0)</f>
        <v>7.5236000000000001</v>
      </c>
      <c r="K24" s="61">
        <f t="shared" si="3"/>
        <v>8</v>
      </c>
      <c r="L24" s="60">
        <f>VLOOKUP($A24,'Return Data'!$B$7:$R$2292,13,0)</f>
        <v>4.0316999999999998</v>
      </c>
      <c r="M24" s="61">
        <f t="shared" si="4"/>
        <v>13</v>
      </c>
      <c r="N24" s="60">
        <f>VLOOKUP($A24,'Return Data'!$B$7:$R$2292,17,0)</f>
        <v>4.6642999999999999</v>
      </c>
      <c r="O24" s="61">
        <f t="shared" si="5"/>
        <v>10</v>
      </c>
      <c r="P24" s="60">
        <f>VLOOKUP($A24,'Return Data'!$B$7:$R$2292,14,0)</f>
        <v>6.0862999999999996</v>
      </c>
      <c r="Q24" s="61">
        <f t="shared" si="7"/>
        <v>5</v>
      </c>
      <c r="R24" s="60">
        <f>VLOOKUP($A24,'Return Data'!$B$7:$R$2292,16,0)</f>
        <v>8.7195999999999998</v>
      </c>
      <c r="S24" s="62">
        <f t="shared" si="6"/>
        <v>2</v>
      </c>
    </row>
    <row r="25" spans="1:19" x14ac:dyDescent="0.3">
      <c r="A25" s="77" t="s">
        <v>72</v>
      </c>
      <c r="B25" s="59">
        <f>VLOOKUP($A25,'Return Data'!$B$7:$R$2292,3,0)</f>
        <v>45014</v>
      </c>
      <c r="C25" s="60">
        <f>VLOOKUP($A25,'Return Data'!$B$7:$R$2292,4,0)</f>
        <v>14.839</v>
      </c>
      <c r="D25" s="60">
        <f>VLOOKUP($A25,'Return Data'!$B$7:$R$2292,9,0)</f>
        <v>12.056800000000001</v>
      </c>
      <c r="E25" s="61">
        <f t="shared" si="0"/>
        <v>13</v>
      </c>
      <c r="F25" s="60">
        <f>VLOOKUP($A25,'Return Data'!$B$7:$R$2292,10,0)</f>
        <v>5.7346000000000004</v>
      </c>
      <c r="G25" s="61">
        <f t="shared" si="1"/>
        <v>16</v>
      </c>
      <c r="H25" s="60">
        <f>VLOOKUP($A25,'Return Data'!$B$7:$R$2292,11,0)</f>
        <v>7.4897999999999998</v>
      </c>
      <c r="I25" s="61">
        <f t="shared" si="2"/>
        <v>7</v>
      </c>
      <c r="J25" s="60">
        <f>VLOOKUP($A25,'Return Data'!$B$7:$R$2292,12,0)</f>
        <v>7.1631999999999998</v>
      </c>
      <c r="K25" s="61">
        <f t="shared" si="3"/>
        <v>12</v>
      </c>
      <c r="L25" s="60">
        <f>VLOOKUP($A25,'Return Data'!$B$7:$R$2292,13,0)</f>
        <v>2.7681</v>
      </c>
      <c r="M25" s="61">
        <f t="shared" si="4"/>
        <v>20</v>
      </c>
      <c r="N25" s="60">
        <f>VLOOKUP($A25,'Return Data'!$B$7:$R$2292,17,0)</f>
        <v>3.5981999999999998</v>
      </c>
      <c r="O25" s="61">
        <f t="shared" si="5"/>
        <v>19</v>
      </c>
      <c r="P25" s="60">
        <f>VLOOKUP($A25,'Return Data'!$B$7:$R$2292,14,0)</f>
        <v>4.3281000000000001</v>
      </c>
      <c r="Q25" s="61">
        <f t="shared" si="7"/>
        <v>19</v>
      </c>
      <c r="R25" s="60">
        <f>VLOOKUP($A25,'Return Data'!$B$7:$R$2292,16,0)</f>
        <v>6.7798999999999996</v>
      </c>
      <c r="S25" s="62">
        <f t="shared" si="6"/>
        <v>18</v>
      </c>
    </row>
    <row r="26" spans="1:19" x14ac:dyDescent="0.3">
      <c r="A26" s="77" t="s">
        <v>73</v>
      </c>
      <c r="B26" s="59">
        <f>VLOOKUP($A26,'Return Data'!$B$7:$R$2292,3,0)</f>
        <v>45014</v>
      </c>
      <c r="C26" s="60">
        <f>VLOOKUP($A26,'Return Data'!$B$7:$R$2292,4,0)</f>
        <v>32.866999999999997</v>
      </c>
      <c r="D26" s="60">
        <f>VLOOKUP($A26,'Return Data'!$B$7:$R$2292,9,0)</f>
        <v>6.6792999999999996</v>
      </c>
      <c r="E26" s="61">
        <f t="shared" si="0"/>
        <v>20</v>
      </c>
      <c r="F26" s="60">
        <f>VLOOKUP($A26,'Return Data'!$B$7:$R$2292,10,0)</f>
        <v>5.0812999999999997</v>
      </c>
      <c r="G26" s="61">
        <f t="shared" si="1"/>
        <v>18</v>
      </c>
      <c r="H26" s="60">
        <f>VLOOKUP($A26,'Return Data'!$B$7:$R$2292,11,0)</f>
        <v>6.4116999999999997</v>
      </c>
      <c r="I26" s="61">
        <f t="shared" si="2"/>
        <v>14</v>
      </c>
      <c r="J26" s="60">
        <f>VLOOKUP($A26,'Return Data'!$B$7:$R$2292,12,0)</f>
        <v>7.9561999999999999</v>
      </c>
      <c r="K26" s="61">
        <f t="shared" si="3"/>
        <v>5</v>
      </c>
      <c r="L26" s="60">
        <f>VLOOKUP($A26,'Return Data'!$B$7:$R$2292,13,0)</f>
        <v>3.9584999999999999</v>
      </c>
      <c r="M26" s="61">
        <f t="shared" si="4"/>
        <v>14</v>
      </c>
      <c r="N26" s="60">
        <f>VLOOKUP($A26,'Return Data'!$B$7:$R$2292,17,0)</f>
        <v>4.0332999999999997</v>
      </c>
      <c r="O26" s="61">
        <f t="shared" si="5"/>
        <v>17</v>
      </c>
      <c r="P26" s="60">
        <f>VLOOKUP($A26,'Return Data'!$B$7:$R$2292,14,0)</f>
        <v>5.2736000000000001</v>
      </c>
      <c r="Q26" s="61">
        <f t="shared" si="7"/>
        <v>12</v>
      </c>
      <c r="R26" s="60">
        <f>VLOOKUP($A26,'Return Data'!$B$7:$R$2292,16,0)</f>
        <v>7.6871999999999998</v>
      </c>
      <c r="S26" s="62">
        <f t="shared" si="6"/>
        <v>13</v>
      </c>
    </row>
    <row r="27" spans="1:19" x14ac:dyDescent="0.3">
      <c r="A27" s="77" t="s">
        <v>74</v>
      </c>
      <c r="B27" s="59">
        <f>VLOOKUP($A27,'Return Data'!$B$7:$R$2292,3,0)</f>
        <v>45014</v>
      </c>
      <c r="C27" s="60">
        <f>VLOOKUP($A27,'Return Data'!$B$7:$R$2292,4,0)</f>
        <v>2447.8384000000001</v>
      </c>
      <c r="D27" s="60">
        <f>VLOOKUP($A27,'Return Data'!$B$7:$R$2292,9,0)</f>
        <v>11.8088</v>
      </c>
      <c r="E27" s="61">
        <f t="shared" si="0"/>
        <v>14</v>
      </c>
      <c r="F27" s="60">
        <f>VLOOKUP($A27,'Return Data'!$B$7:$R$2292,10,0)</f>
        <v>6.6547999999999998</v>
      </c>
      <c r="G27" s="61">
        <f t="shared" si="1"/>
        <v>11</v>
      </c>
      <c r="H27" s="60">
        <f>VLOOKUP($A27,'Return Data'!$B$7:$R$2292,11,0)</f>
        <v>5.9169999999999998</v>
      </c>
      <c r="I27" s="61">
        <f t="shared" si="2"/>
        <v>18</v>
      </c>
      <c r="J27" s="60">
        <f>VLOOKUP($A27,'Return Data'!$B$7:$R$2292,12,0)</f>
        <v>6.1615000000000002</v>
      </c>
      <c r="K27" s="61">
        <f t="shared" si="3"/>
        <v>15</v>
      </c>
      <c r="L27" s="60">
        <f>VLOOKUP($A27,'Return Data'!$B$7:$R$2292,13,0)</f>
        <v>4.9867999999999997</v>
      </c>
      <c r="M27" s="61">
        <f t="shared" si="4"/>
        <v>9</v>
      </c>
      <c r="N27" s="60">
        <f>VLOOKUP($A27,'Return Data'!$B$7:$R$2292,17,0)</f>
        <v>4.6022999999999996</v>
      </c>
      <c r="O27" s="61">
        <f t="shared" si="5"/>
        <v>11</v>
      </c>
      <c r="P27" s="60">
        <f>VLOOKUP($A27,'Return Data'!$B$7:$R$2292,14,0)</f>
        <v>5.2948000000000004</v>
      </c>
      <c r="Q27" s="61">
        <f t="shared" si="7"/>
        <v>11</v>
      </c>
      <c r="R27" s="60">
        <f>VLOOKUP($A27,'Return Data'!$B$7:$R$2292,16,0)</f>
        <v>8.1754999999999995</v>
      </c>
      <c r="S27" s="62">
        <f t="shared" si="6"/>
        <v>6</v>
      </c>
    </row>
    <row r="28" spans="1:19" x14ac:dyDescent="0.3">
      <c r="A28" s="77" t="s">
        <v>77</v>
      </c>
      <c r="B28" s="59">
        <f>VLOOKUP($A28,'Return Data'!$B$7:$R$2292,3,0)</f>
        <v>45014</v>
      </c>
      <c r="C28" s="60">
        <f>VLOOKUP($A28,'Return Data'!$B$7:$R$2292,4,0)</f>
        <v>17.930499999999999</v>
      </c>
      <c r="D28" s="60">
        <f>VLOOKUP($A28,'Return Data'!$B$7:$R$2292,9,0)</f>
        <v>13.501300000000001</v>
      </c>
      <c r="E28" s="61">
        <f t="shared" si="0"/>
        <v>9</v>
      </c>
      <c r="F28" s="60">
        <f>VLOOKUP($A28,'Return Data'!$B$7:$R$2292,10,0)</f>
        <v>6.2026000000000003</v>
      </c>
      <c r="G28" s="61">
        <f t="shared" si="1"/>
        <v>14</v>
      </c>
      <c r="H28" s="60">
        <f>VLOOKUP($A28,'Return Data'!$B$7:$R$2292,11,0)</f>
        <v>7.8811</v>
      </c>
      <c r="I28" s="61">
        <f t="shared" si="2"/>
        <v>5</v>
      </c>
      <c r="J28" s="60">
        <f>VLOOKUP($A28,'Return Data'!$B$7:$R$2292,12,0)</f>
        <v>7.2218999999999998</v>
      </c>
      <c r="K28" s="61">
        <f t="shared" si="3"/>
        <v>11</v>
      </c>
      <c r="L28" s="60">
        <f>VLOOKUP($A28,'Return Data'!$B$7:$R$2292,13,0)</f>
        <v>5.4462000000000002</v>
      </c>
      <c r="M28" s="61">
        <f t="shared" si="4"/>
        <v>6</v>
      </c>
      <c r="N28" s="60">
        <f>VLOOKUP($A28,'Return Data'!$B$7:$R$2292,17,0)</f>
        <v>4.6661000000000001</v>
      </c>
      <c r="O28" s="61">
        <f t="shared" si="5"/>
        <v>9</v>
      </c>
      <c r="P28" s="60">
        <f>VLOOKUP($A28,'Return Data'!$B$7:$R$2292,14,0)</f>
        <v>5.1745000000000001</v>
      </c>
      <c r="Q28" s="61">
        <f t="shared" si="7"/>
        <v>13</v>
      </c>
      <c r="R28" s="60">
        <f>VLOOKUP($A28,'Return Data'!$B$7:$R$2292,16,0)</f>
        <v>7.7060000000000004</v>
      </c>
      <c r="S28" s="62">
        <f t="shared" si="6"/>
        <v>12</v>
      </c>
    </row>
    <row r="29" spans="1:19" x14ac:dyDescent="0.3">
      <c r="A29" s="77" t="s">
        <v>78</v>
      </c>
      <c r="B29" s="59">
        <f>VLOOKUP($A29,'Return Data'!$B$7:$R$2292,3,0)</f>
        <v>45014</v>
      </c>
      <c r="C29" s="60">
        <f>VLOOKUP($A29,'Return Data'!$B$7:$R$2292,4,0)</f>
        <v>32.167700000000004</v>
      </c>
      <c r="D29" s="60">
        <f>VLOOKUP($A29,'Return Data'!$B$7:$R$2292,9,0)</f>
        <v>19.537299999999998</v>
      </c>
      <c r="E29" s="61">
        <f t="shared" si="0"/>
        <v>2</v>
      </c>
      <c r="F29" s="60">
        <f>VLOOKUP($A29,'Return Data'!$B$7:$R$2292,10,0)</f>
        <v>7.0442999999999998</v>
      </c>
      <c r="G29" s="61">
        <f t="shared" si="1"/>
        <v>8</v>
      </c>
      <c r="H29" s="60">
        <f>VLOOKUP($A29,'Return Data'!$B$7:$R$2292,11,0)</f>
        <v>7.9557000000000002</v>
      </c>
      <c r="I29" s="61">
        <f t="shared" si="2"/>
        <v>4</v>
      </c>
      <c r="J29" s="60">
        <f>VLOOKUP($A29,'Return Data'!$B$7:$R$2292,12,0)</f>
        <v>8.0294000000000008</v>
      </c>
      <c r="K29" s="61">
        <f t="shared" si="3"/>
        <v>4</v>
      </c>
      <c r="L29" s="60">
        <f>VLOOKUP($A29,'Return Data'!$B$7:$R$2292,13,0)</f>
        <v>6.3285999999999998</v>
      </c>
      <c r="M29" s="61">
        <f t="shared" si="4"/>
        <v>4</v>
      </c>
      <c r="N29" s="60">
        <f>VLOOKUP($A29,'Return Data'!$B$7:$R$2292,17,0)</f>
        <v>4.8986000000000001</v>
      </c>
      <c r="O29" s="61">
        <f t="shared" si="5"/>
        <v>7</v>
      </c>
      <c r="P29" s="60">
        <f>VLOOKUP($A29,'Return Data'!$B$7:$R$2292,14,0)</f>
        <v>5.5899000000000001</v>
      </c>
      <c r="Q29" s="61">
        <f t="shared" si="7"/>
        <v>8</v>
      </c>
      <c r="R29" s="60">
        <f>VLOOKUP($A29,'Return Data'!$B$7:$R$2292,16,0)</f>
        <v>8.1874000000000002</v>
      </c>
      <c r="S29" s="62">
        <f t="shared" si="6"/>
        <v>5</v>
      </c>
    </row>
    <row r="30" spans="1:19" x14ac:dyDescent="0.3">
      <c r="A30" s="77" t="s">
        <v>80</v>
      </c>
      <c r="B30" s="59">
        <f>VLOOKUP($A30,'Return Data'!$B$7:$R$2292,3,0)</f>
        <v>45014</v>
      </c>
      <c r="C30" s="60">
        <f>VLOOKUP($A30,'Return Data'!$B$7:$R$2292,4,0)</f>
        <v>20.740200000000002</v>
      </c>
      <c r="D30" s="60">
        <f>VLOOKUP($A30,'Return Data'!$B$7:$R$2292,9,0)</f>
        <v>16.177600000000002</v>
      </c>
      <c r="E30" s="61">
        <f t="shared" si="0"/>
        <v>4</v>
      </c>
      <c r="F30" s="60">
        <f>VLOOKUP($A30,'Return Data'!$B$7:$R$2292,10,0)</f>
        <v>7.2266000000000004</v>
      </c>
      <c r="G30" s="61">
        <f t="shared" si="1"/>
        <v>7</v>
      </c>
      <c r="H30" s="60">
        <f>VLOOKUP($A30,'Return Data'!$B$7:$R$2292,11,0)</f>
        <v>7.3212000000000002</v>
      </c>
      <c r="I30" s="61">
        <f t="shared" si="2"/>
        <v>9</v>
      </c>
      <c r="J30" s="60">
        <f>VLOOKUP($A30,'Return Data'!$B$7:$R$2292,12,0)</f>
        <v>5.8419999999999996</v>
      </c>
      <c r="K30" s="61">
        <f t="shared" si="3"/>
        <v>19</v>
      </c>
      <c r="L30" s="60">
        <f>VLOOKUP($A30,'Return Data'!$B$7:$R$2292,13,0)</f>
        <v>3.1179000000000001</v>
      </c>
      <c r="M30" s="61">
        <f t="shared" si="4"/>
        <v>18</v>
      </c>
      <c r="N30" s="60">
        <f>VLOOKUP($A30,'Return Data'!$B$7:$R$2292,17,0)</f>
        <v>2.9209999999999998</v>
      </c>
      <c r="O30" s="61">
        <f t="shared" si="5"/>
        <v>20</v>
      </c>
      <c r="P30" s="60">
        <f>VLOOKUP($A30,'Return Data'!$B$7:$R$2292,14,0)</f>
        <v>4.0697000000000001</v>
      </c>
      <c r="Q30" s="61">
        <f t="shared" si="7"/>
        <v>20</v>
      </c>
      <c r="R30" s="60">
        <f>VLOOKUP($A30,'Return Data'!$B$7:$R$2292,16,0)</f>
        <v>6.5494000000000003</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45014</v>
      </c>
      <c r="C32" s="60">
        <f>VLOOKUP($A32,'Return Data'!$B$7:$R$2292,4,0)</f>
        <v>27.8551</v>
      </c>
      <c r="D32" s="60">
        <f>VLOOKUP($A32,'Return Data'!$B$7:$R$2292,9,0)</f>
        <v>11.5319</v>
      </c>
      <c r="E32" s="61">
        <f t="shared" si="0"/>
        <v>15</v>
      </c>
      <c r="F32" s="60">
        <f>VLOOKUP($A32,'Return Data'!$B$7:$R$2292,10,0)</f>
        <v>6.6443000000000003</v>
      </c>
      <c r="G32" s="61">
        <f t="shared" si="1"/>
        <v>12</v>
      </c>
      <c r="H32" s="60">
        <f>VLOOKUP($A32,'Return Data'!$B$7:$R$2292,11,0)</f>
        <v>6.3818999999999999</v>
      </c>
      <c r="I32" s="61">
        <f t="shared" si="2"/>
        <v>15</v>
      </c>
      <c r="J32" s="60">
        <f>VLOOKUP($A32,'Return Data'!$B$7:$R$2292,12,0)</f>
        <v>6.3322000000000003</v>
      </c>
      <c r="K32" s="61">
        <f t="shared" si="3"/>
        <v>14</v>
      </c>
      <c r="L32" s="60">
        <f>VLOOKUP($A32,'Return Data'!$B$7:$R$2292,13,0)</f>
        <v>12.8523</v>
      </c>
      <c r="M32" s="61">
        <f t="shared" si="4"/>
        <v>1</v>
      </c>
      <c r="N32" s="60">
        <f>VLOOKUP($A32,'Return Data'!$B$7:$R$2292,17,0)</f>
        <v>12.120200000000001</v>
      </c>
      <c r="O32" s="61">
        <f>RANK(N32,N$8:N$32,0)</f>
        <v>1</v>
      </c>
      <c r="P32" s="60">
        <f>VLOOKUP($A32,'Return Data'!$B$7:$R$2292,14,0)</f>
        <v>10.6197</v>
      </c>
      <c r="Q32" s="61">
        <f>RANK(P32,P$8:P$32,0)</f>
        <v>1</v>
      </c>
      <c r="R32" s="60">
        <f>VLOOKUP($A32,'Return Data'!$B$7:$R$2292,16,0)</f>
        <v>8.1121999999999996</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10.717936</v>
      </c>
      <c r="E34" s="83"/>
      <c r="F34" s="84">
        <f>AVERAGE(F8:F32)</f>
        <v>5.277272</v>
      </c>
      <c r="G34" s="83"/>
      <c r="H34" s="84">
        <f>AVERAGE(H8:H32)</f>
        <v>5.6375240000000009</v>
      </c>
      <c r="I34" s="83"/>
      <c r="J34" s="84">
        <f>AVERAGE(J8:J32)</f>
        <v>5.8378920000000019</v>
      </c>
      <c r="K34" s="83"/>
      <c r="L34" s="84">
        <f>AVERAGE(L8:L32)</f>
        <v>4.0482079999999998</v>
      </c>
      <c r="M34" s="83"/>
      <c r="N34" s="84">
        <f>AVERAGE(N8:N32)</f>
        <v>4.2029791666666672</v>
      </c>
      <c r="O34" s="83"/>
      <c r="P34" s="84">
        <f>AVERAGE(P8:P32)</f>
        <v>5.0137086956521735</v>
      </c>
      <c r="Q34" s="83"/>
      <c r="R34" s="84">
        <f>AVERAGE(R8:R32)</f>
        <v>6.2670879999999984</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20.352799999999998</v>
      </c>
      <c r="E36" s="87"/>
      <c r="F36" s="88">
        <f>MAX(F8:F32)</f>
        <v>8.8764000000000003</v>
      </c>
      <c r="G36" s="87"/>
      <c r="H36" s="88">
        <f>MAX(H8:H32)</f>
        <v>8.5838999999999999</v>
      </c>
      <c r="I36" s="87"/>
      <c r="J36" s="88">
        <f>MAX(J8:J32)</f>
        <v>11.1357</v>
      </c>
      <c r="K36" s="87"/>
      <c r="L36" s="88">
        <f>MAX(L8:L32)</f>
        <v>12.8523</v>
      </c>
      <c r="M36" s="87"/>
      <c r="N36" s="88">
        <f>MAX(N8:N32)</f>
        <v>12.120200000000001</v>
      </c>
      <c r="O36" s="87"/>
      <c r="P36" s="88">
        <f>MAX(P8:P32)</f>
        <v>10.6197</v>
      </c>
      <c r="Q36" s="87"/>
      <c r="R36" s="88">
        <f>MAX(R8:R32)</f>
        <v>9.85</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45014</v>
      </c>
      <c r="C8" s="60">
        <f>VLOOKUP($A8,'Return Data'!$B$7:$R$2292,4,0)</f>
        <v>26.7424</v>
      </c>
      <c r="D8" s="60">
        <f>VLOOKUP($A8,'Return Data'!$B$7:$R$2292,9,0)</f>
        <v>11.647</v>
      </c>
      <c r="E8" s="61">
        <f t="shared" ref="E8:E36" si="0">RANK(D8,D$8:D$36,0)</f>
        <v>14</v>
      </c>
      <c r="F8" s="60">
        <f>VLOOKUP($A8,'Return Data'!$B$7:$R$2292,10,0)</f>
        <v>6.3834</v>
      </c>
      <c r="G8" s="61">
        <f t="shared" ref="G8:G36" si="1">RANK(F8,F$8:F$36,0)</f>
        <v>8</v>
      </c>
      <c r="H8" s="60">
        <f>VLOOKUP($A8,'Return Data'!$B$7:$R$2292,11,0)</f>
        <v>6.5445000000000002</v>
      </c>
      <c r="I8" s="61">
        <f t="shared" ref="I8:I36" si="2">RANK(H8,H$8:H$36,0)</f>
        <v>10</v>
      </c>
      <c r="J8" s="60">
        <f>VLOOKUP($A8,'Return Data'!$B$7:$R$2292,12,0)</f>
        <v>10.486800000000001</v>
      </c>
      <c r="K8" s="61">
        <f t="shared" ref="K8:K36" si="3">RANK(J8,J$8:J$36,0)</f>
        <v>1</v>
      </c>
      <c r="L8" s="60">
        <f>VLOOKUP($A8,'Return Data'!$B$7:$R$2292,13,0)</f>
        <v>7.0994000000000002</v>
      </c>
      <c r="M8" s="61">
        <f t="shared" ref="M8:M36" si="4">RANK(L8,L$8:L$36,0)</f>
        <v>2</v>
      </c>
      <c r="N8" s="60">
        <f>VLOOKUP($A8,'Return Data'!$B$7:$R$2292,17,0)</f>
        <v>5.9263000000000003</v>
      </c>
      <c r="O8" s="61">
        <f t="shared" ref="O8:O34" si="5">RANK(N8,N$8:N$36,0)</f>
        <v>3</v>
      </c>
      <c r="P8" s="60">
        <f>VLOOKUP($A8,'Return Data'!$B$7:$R$2292,14,0)</f>
        <v>6.7095000000000002</v>
      </c>
      <c r="Q8" s="61">
        <f>RANK(P8,P$8:P$36,0)</f>
        <v>3</v>
      </c>
      <c r="R8" s="60">
        <f>VLOOKUP($A8,'Return Data'!$B$7:$R$2292,16,0)</f>
        <v>7.2892000000000001</v>
      </c>
      <c r="S8" s="62">
        <f t="shared" ref="S8:S36" si="6">RANK(R8,R$8:R$36,0)</f>
        <v>13</v>
      </c>
    </row>
    <row r="9" spans="1:19" x14ac:dyDescent="0.3">
      <c r="A9" s="77" t="s">
        <v>83</v>
      </c>
      <c r="B9" s="59">
        <f>VLOOKUP($A9,'Return Data'!$B$7:$R$2292,3,0)</f>
        <v>45014</v>
      </c>
      <c r="C9" s="60">
        <f>VLOOKUP($A9,'Return Data'!$B$7:$R$2292,4,0)</f>
        <v>38.6678</v>
      </c>
      <c r="D9" s="60">
        <f>VLOOKUP($A9,'Return Data'!$B$7:$R$2292,9,0)</f>
        <v>11.6555</v>
      </c>
      <c r="E9" s="61">
        <f t="shared" si="0"/>
        <v>13</v>
      </c>
      <c r="F9" s="60">
        <f>VLOOKUP($A9,'Return Data'!$B$7:$R$2292,10,0)</f>
        <v>6.3791000000000002</v>
      </c>
      <c r="G9" s="61">
        <f t="shared" si="1"/>
        <v>9</v>
      </c>
      <c r="H9" s="60">
        <f>VLOOKUP($A9,'Return Data'!$B$7:$R$2292,11,0)</f>
        <v>6.5425000000000004</v>
      </c>
      <c r="I9" s="61">
        <f t="shared" si="2"/>
        <v>11</v>
      </c>
      <c r="J9" s="60">
        <f>VLOOKUP($A9,'Return Data'!$B$7:$R$2292,12,0)</f>
        <v>10.4834</v>
      </c>
      <c r="K9" s="61">
        <f t="shared" si="3"/>
        <v>2</v>
      </c>
      <c r="L9" s="60">
        <f>VLOOKUP($A9,'Return Data'!$B$7:$R$2292,13,0)</f>
        <v>7.0979000000000001</v>
      </c>
      <c r="M9" s="61">
        <f t="shared" si="4"/>
        <v>3</v>
      </c>
      <c r="N9" s="60">
        <f>VLOOKUP($A9,'Return Data'!$B$7:$R$2292,17,0)</f>
        <v>5.9306999999999999</v>
      </c>
      <c r="O9" s="61">
        <f t="shared" si="5"/>
        <v>2</v>
      </c>
      <c r="P9" s="60">
        <f>VLOOKUP($A9,'Return Data'!$B$7:$R$2292,14,0)</f>
        <v>6.7168000000000001</v>
      </c>
      <c r="Q9" s="61">
        <f>RANK(P9,P$8:P$36,0)</f>
        <v>2</v>
      </c>
      <c r="R9" s="60">
        <f>VLOOKUP($A9,'Return Data'!$B$7:$R$2292,16,0)</f>
        <v>7.5789999999999997</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45014</v>
      </c>
      <c r="C12" s="60">
        <f>VLOOKUP($A12,'Return Data'!$B$7:$R$2292,4,0)</f>
        <v>24.7407</v>
      </c>
      <c r="D12" s="60">
        <f>VLOOKUP($A12,'Return Data'!$B$7:$R$2292,9,0)</f>
        <v>9.8749000000000002</v>
      </c>
      <c r="E12" s="61">
        <f t="shared" si="0"/>
        <v>22</v>
      </c>
      <c r="F12" s="60">
        <f>VLOOKUP($A12,'Return Data'!$B$7:$R$2292,10,0)</f>
        <v>4.8303000000000003</v>
      </c>
      <c r="G12" s="61">
        <f t="shared" si="1"/>
        <v>19</v>
      </c>
      <c r="H12" s="60">
        <f>VLOOKUP($A12,'Return Data'!$B$7:$R$2292,11,0)</f>
        <v>6.8605</v>
      </c>
      <c r="I12" s="61">
        <f t="shared" si="2"/>
        <v>9</v>
      </c>
      <c r="J12" s="60">
        <f>VLOOKUP($A12,'Return Data'!$B$7:$R$2292,12,0)</f>
        <v>7.4509999999999996</v>
      </c>
      <c r="K12" s="61">
        <f t="shared" si="3"/>
        <v>6</v>
      </c>
      <c r="L12" s="60">
        <f>VLOOKUP($A12,'Return Data'!$B$7:$R$2292,13,0)</f>
        <v>3.2759999999999998</v>
      </c>
      <c r="M12" s="61">
        <f t="shared" si="4"/>
        <v>17</v>
      </c>
      <c r="N12" s="60">
        <f>VLOOKUP($A12,'Return Data'!$B$7:$R$2292,17,0)</f>
        <v>3.8610000000000002</v>
      </c>
      <c r="O12" s="61">
        <f t="shared" si="5"/>
        <v>13</v>
      </c>
      <c r="P12" s="60">
        <f>VLOOKUP($A12,'Return Data'!$B$7:$R$2292,14,0)</f>
        <v>5.1698000000000004</v>
      </c>
      <c r="Q12" s="61">
        <f t="shared" ref="Q12:Q34" si="7">RANK(P12,P$8:P$36,0)</f>
        <v>10</v>
      </c>
      <c r="R12" s="60">
        <f>VLOOKUP($A12,'Return Data'!$B$7:$R$2292,16,0)</f>
        <v>7.8897000000000004</v>
      </c>
      <c r="S12" s="62">
        <f t="shared" si="6"/>
        <v>6</v>
      </c>
    </row>
    <row r="13" spans="1:19" x14ac:dyDescent="0.3">
      <c r="A13" s="77" t="s">
        <v>2035</v>
      </c>
      <c r="B13" s="59">
        <f>VLOOKUP($A13,'Return Data'!$B$7:$R$2292,3,0)</f>
        <v>45014</v>
      </c>
      <c r="C13" s="60">
        <f>VLOOKUP($A13,'Return Data'!$B$7:$R$2292,4,0)</f>
        <v>28.698699999999999</v>
      </c>
      <c r="D13" s="60">
        <f>VLOOKUP($A13,'Return Data'!$B$7:$R$2292,9,0)</f>
        <v>19.475100000000001</v>
      </c>
      <c r="E13" s="61">
        <f t="shared" si="0"/>
        <v>1</v>
      </c>
      <c r="F13" s="60">
        <f>VLOOKUP($A13,'Return Data'!$B$7:$R$2292,10,0)</f>
        <v>7.9991000000000003</v>
      </c>
      <c r="G13" s="61">
        <f t="shared" si="1"/>
        <v>1</v>
      </c>
      <c r="H13" s="60">
        <f>VLOOKUP($A13,'Return Data'!$B$7:$R$2292,11,0)</f>
        <v>7.6893000000000002</v>
      </c>
      <c r="I13" s="61">
        <f t="shared" si="2"/>
        <v>2</v>
      </c>
      <c r="J13" s="60">
        <f>VLOOKUP($A13,'Return Data'!$B$7:$R$2292,12,0)</f>
        <v>6.3891999999999998</v>
      </c>
      <c r="K13" s="61">
        <f t="shared" si="3"/>
        <v>10</v>
      </c>
      <c r="L13" s="60">
        <f>VLOOKUP($A13,'Return Data'!$B$7:$R$2292,13,0)</f>
        <v>2.2094999999999998</v>
      </c>
      <c r="M13" s="61">
        <f t="shared" si="4"/>
        <v>22</v>
      </c>
      <c r="N13" s="60">
        <f>VLOOKUP($A13,'Return Data'!$B$7:$R$2292,17,0)</f>
        <v>3.2726999999999999</v>
      </c>
      <c r="O13" s="61">
        <f t="shared" si="5"/>
        <v>19</v>
      </c>
      <c r="P13" s="60">
        <f>VLOOKUP($A13,'Return Data'!$B$7:$R$2292,14,0)</f>
        <v>4.5147000000000004</v>
      </c>
      <c r="Q13" s="61">
        <f t="shared" si="7"/>
        <v>16</v>
      </c>
      <c r="R13" s="60">
        <f>VLOOKUP($A13,'Return Data'!$B$7:$R$2292,16,0)</f>
        <v>7.6336000000000004</v>
      </c>
      <c r="S13" s="62">
        <f t="shared" si="6"/>
        <v>8</v>
      </c>
    </row>
    <row r="14" spans="1:19" x14ac:dyDescent="0.3">
      <c r="A14" s="77" t="s">
        <v>1836</v>
      </c>
      <c r="B14" s="59">
        <f>VLOOKUP($A14,'Return Data'!$B$7:$R$2292,3,0)</f>
        <v>45014</v>
      </c>
      <c r="C14" s="60">
        <f>VLOOKUP($A14,'Return Data'!$B$7:$R$2292,4,0)</f>
        <v>38.639600000000002</v>
      </c>
      <c r="D14" s="60">
        <f>VLOOKUP($A14,'Return Data'!$B$7:$R$2292,9,0)</f>
        <v>16.0824</v>
      </c>
      <c r="E14" s="61">
        <f t="shared" si="0"/>
        <v>3</v>
      </c>
      <c r="F14" s="60">
        <f>VLOOKUP($A14,'Return Data'!$B$7:$R$2292,10,0)</f>
        <v>6.9347000000000003</v>
      </c>
      <c r="G14" s="61">
        <f t="shared" si="1"/>
        <v>3</v>
      </c>
      <c r="H14" s="60">
        <f>VLOOKUP($A14,'Return Data'!$B$7:$R$2292,11,0)</f>
        <v>7.1002000000000001</v>
      </c>
      <c r="I14" s="61">
        <f t="shared" si="2"/>
        <v>5</v>
      </c>
      <c r="J14" s="60">
        <f>VLOOKUP($A14,'Return Data'!$B$7:$R$2292,12,0)</f>
        <v>7.8657000000000004</v>
      </c>
      <c r="K14" s="61">
        <f t="shared" si="3"/>
        <v>4</v>
      </c>
      <c r="L14" s="60">
        <f>VLOOKUP($A14,'Return Data'!$B$7:$R$2292,13,0)</f>
        <v>4.5217000000000001</v>
      </c>
      <c r="M14" s="61">
        <f t="shared" si="4"/>
        <v>8</v>
      </c>
      <c r="N14" s="60">
        <f>VLOOKUP($A14,'Return Data'!$B$7:$R$2292,17,0)</f>
        <v>3.7726999999999999</v>
      </c>
      <c r="O14" s="61">
        <f t="shared" si="5"/>
        <v>14</v>
      </c>
      <c r="P14" s="60">
        <f>VLOOKUP($A14,'Return Data'!$B$7:$R$2292,14,0)</f>
        <v>3.9708999999999999</v>
      </c>
      <c r="Q14" s="61">
        <f t="shared" si="7"/>
        <v>20</v>
      </c>
      <c r="R14" s="60">
        <f>VLOOKUP($A14,'Return Data'!$B$7:$R$2292,16,0)</f>
        <v>7.5701000000000001</v>
      </c>
      <c r="S14" s="62">
        <f t="shared" si="6"/>
        <v>11</v>
      </c>
    </row>
    <row r="15" spans="1:19" x14ac:dyDescent="0.3">
      <c r="A15" s="77" t="s">
        <v>89</v>
      </c>
      <c r="B15" s="59">
        <f>VLOOKUP($A15,'Return Data'!$B$7:$R$2292,3,0)</f>
        <v>45014</v>
      </c>
      <c r="C15" s="60">
        <f>VLOOKUP($A15,'Return Data'!$B$7:$R$2292,4,0)</f>
        <v>25.333200000000001</v>
      </c>
      <c r="D15" s="60">
        <f>VLOOKUP($A15,'Return Data'!$B$7:$R$2292,9,0)</f>
        <v>14.5646</v>
      </c>
      <c r="E15" s="61">
        <f t="shared" si="0"/>
        <v>5</v>
      </c>
      <c r="F15" s="60">
        <f>VLOOKUP($A15,'Return Data'!$B$7:$R$2292,10,0)</f>
        <v>6.3890000000000002</v>
      </c>
      <c r="G15" s="61">
        <f t="shared" si="1"/>
        <v>7</v>
      </c>
      <c r="H15" s="60">
        <f>VLOOKUP($A15,'Return Data'!$B$7:$R$2292,11,0)</f>
        <v>6.9345999999999997</v>
      </c>
      <c r="I15" s="61">
        <f t="shared" si="2"/>
        <v>6</v>
      </c>
      <c r="J15" s="60">
        <f>VLOOKUP($A15,'Return Data'!$B$7:$R$2292,12,0)</f>
        <v>6.3346999999999998</v>
      </c>
      <c r="K15" s="61">
        <f t="shared" si="3"/>
        <v>11</v>
      </c>
      <c r="L15" s="60">
        <f>VLOOKUP($A15,'Return Data'!$B$7:$R$2292,13,0)</f>
        <v>3.952</v>
      </c>
      <c r="M15" s="61">
        <f t="shared" si="4"/>
        <v>10</v>
      </c>
      <c r="N15" s="60">
        <f>VLOOKUP($A15,'Return Data'!$B$7:$R$2292,17,0)</f>
        <v>3.0072000000000001</v>
      </c>
      <c r="O15" s="61">
        <f t="shared" si="5"/>
        <v>21</v>
      </c>
      <c r="P15" s="60">
        <f>VLOOKUP($A15,'Return Data'!$B$7:$R$2292,14,0)</f>
        <v>3.9220000000000002</v>
      </c>
      <c r="Q15" s="61">
        <f t="shared" si="7"/>
        <v>21</v>
      </c>
      <c r="R15" s="60">
        <f>VLOOKUP($A15,'Return Data'!$B$7:$R$2292,16,0)</f>
        <v>6.9463999999999997</v>
      </c>
      <c r="S15" s="62">
        <f t="shared" si="6"/>
        <v>14</v>
      </c>
    </row>
    <row r="16" spans="1:19" x14ac:dyDescent="0.3">
      <c r="A16" s="77" t="s">
        <v>90</v>
      </c>
      <c r="B16" s="59">
        <f>VLOOKUP($A16,'Return Data'!$B$7:$R$2292,3,0)</f>
        <v>45014</v>
      </c>
      <c r="C16" s="60">
        <f>VLOOKUP($A16,'Return Data'!$B$7:$R$2292,4,0)</f>
        <v>2773.8497000000002</v>
      </c>
      <c r="D16" s="60">
        <f>VLOOKUP($A16,'Return Data'!$B$7:$R$2292,9,0)</f>
        <v>11.5052</v>
      </c>
      <c r="E16" s="61">
        <f t="shared" si="0"/>
        <v>15</v>
      </c>
      <c r="F16" s="60">
        <f>VLOOKUP($A16,'Return Data'!$B$7:$R$2292,10,0)</f>
        <v>5.1883999999999997</v>
      </c>
      <c r="G16" s="61">
        <f t="shared" si="1"/>
        <v>18</v>
      </c>
      <c r="H16" s="60">
        <f>VLOOKUP($A16,'Return Data'!$B$7:$R$2292,11,0)</f>
        <v>5.0575999999999999</v>
      </c>
      <c r="I16" s="61">
        <f t="shared" si="2"/>
        <v>22</v>
      </c>
      <c r="J16" s="60">
        <f>VLOOKUP($A16,'Return Data'!$B$7:$R$2292,12,0)</f>
        <v>4.3078000000000003</v>
      </c>
      <c r="K16" s="61">
        <f t="shared" si="3"/>
        <v>23</v>
      </c>
      <c r="L16" s="60">
        <f>VLOOKUP($A16,'Return Data'!$B$7:$R$2292,13,0)</f>
        <v>2.6076999999999999</v>
      </c>
      <c r="M16" s="61">
        <f t="shared" si="4"/>
        <v>21</v>
      </c>
      <c r="N16" s="60">
        <f>VLOOKUP($A16,'Return Data'!$B$7:$R$2292,17,0)</f>
        <v>3.2349999999999999</v>
      </c>
      <c r="O16" s="61">
        <f t="shared" si="5"/>
        <v>20</v>
      </c>
      <c r="P16" s="60">
        <f>VLOOKUP($A16,'Return Data'!$B$7:$R$2292,14,0)</f>
        <v>4.4062999999999999</v>
      </c>
      <c r="Q16" s="61">
        <f t="shared" si="7"/>
        <v>17</v>
      </c>
      <c r="R16" s="60">
        <f>VLOOKUP($A16,'Return Data'!$B$7:$R$2292,16,0)</f>
        <v>6.6275000000000004</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45014</v>
      </c>
      <c r="C18" s="60">
        <f>VLOOKUP($A18,'Return Data'!$B$7:$R$2292,4,0)</f>
        <v>75.587800000000001</v>
      </c>
      <c r="D18" s="60">
        <f>VLOOKUP($A18,'Return Data'!$B$7:$R$2292,9,0)</f>
        <v>12.267099999999999</v>
      </c>
      <c r="E18" s="61">
        <f t="shared" si="0"/>
        <v>10</v>
      </c>
      <c r="F18" s="60">
        <f>VLOOKUP($A18,'Return Data'!$B$7:$R$2292,10,0)</f>
        <v>6.1669999999999998</v>
      </c>
      <c r="G18" s="61">
        <f t="shared" si="1"/>
        <v>11</v>
      </c>
      <c r="H18" s="60">
        <f>VLOOKUP($A18,'Return Data'!$B$7:$R$2292,11,0)</f>
        <v>6.0805999999999996</v>
      </c>
      <c r="I18" s="61">
        <f t="shared" si="2"/>
        <v>14</v>
      </c>
      <c r="J18" s="60">
        <f>VLOOKUP($A18,'Return Data'!$B$7:$R$2292,12,0)</f>
        <v>6.3137999999999996</v>
      </c>
      <c r="K18" s="61">
        <f t="shared" si="3"/>
        <v>12</v>
      </c>
      <c r="L18" s="60">
        <f>VLOOKUP($A18,'Return Data'!$B$7:$R$2292,13,0)</f>
        <v>3.5794000000000001</v>
      </c>
      <c r="M18" s="61">
        <f t="shared" si="4"/>
        <v>13</v>
      </c>
      <c r="N18" s="60">
        <f>VLOOKUP($A18,'Return Data'!$B$7:$R$2292,17,0)</f>
        <v>5.6422999999999996</v>
      </c>
      <c r="O18" s="61">
        <f t="shared" si="5"/>
        <v>4</v>
      </c>
      <c r="P18" s="60">
        <f>VLOOKUP($A18,'Return Data'!$B$7:$R$2292,14,0)</f>
        <v>5.9745999999999997</v>
      </c>
      <c r="Q18" s="61">
        <f t="shared" si="7"/>
        <v>5</v>
      </c>
      <c r="R18" s="60">
        <f>VLOOKUP($A18,'Return Data'!$B$7:$R$2292,16,0)</f>
        <v>8.1115999999999993</v>
      </c>
      <c r="S18" s="62">
        <f t="shared" si="6"/>
        <v>2</v>
      </c>
    </row>
    <row r="19" spans="1:19" x14ac:dyDescent="0.3">
      <c r="A19" s="77" t="s">
        <v>94</v>
      </c>
      <c r="B19" s="59">
        <f>VLOOKUP($A19,'Return Data'!$B$7:$R$2292,3,0)</f>
        <v>45014</v>
      </c>
      <c r="C19" s="60">
        <f>VLOOKUP($A19,'Return Data'!$B$7:$R$2292,4,0)</f>
        <v>75.587800000000001</v>
      </c>
      <c r="D19" s="60">
        <f>VLOOKUP($A19,'Return Data'!$B$7:$R$2292,9,0)</f>
        <v>12.267099999999999</v>
      </c>
      <c r="E19" s="61">
        <f t="shared" si="0"/>
        <v>10</v>
      </c>
      <c r="F19" s="60">
        <f>VLOOKUP($A19,'Return Data'!$B$7:$R$2292,10,0)</f>
        <v>6.1669999999999998</v>
      </c>
      <c r="G19" s="61">
        <f t="shared" si="1"/>
        <v>11</v>
      </c>
      <c r="H19" s="60">
        <f>VLOOKUP($A19,'Return Data'!$B$7:$R$2292,11,0)</f>
        <v>6.0805999999999996</v>
      </c>
      <c r="I19" s="61">
        <f t="shared" si="2"/>
        <v>14</v>
      </c>
      <c r="J19" s="60">
        <f>VLOOKUP($A19,'Return Data'!$B$7:$R$2292,12,0)</f>
        <v>6.3137999999999996</v>
      </c>
      <c r="K19" s="61">
        <f t="shared" si="3"/>
        <v>12</v>
      </c>
      <c r="L19" s="60">
        <f>VLOOKUP($A19,'Return Data'!$B$7:$R$2292,13,0)</f>
        <v>3.5794000000000001</v>
      </c>
      <c r="M19" s="61">
        <f t="shared" si="4"/>
        <v>13</v>
      </c>
      <c r="N19" s="60">
        <f>VLOOKUP($A19,'Return Data'!$B$7:$R$2292,17,0)</f>
        <v>5.6422999999999996</v>
      </c>
      <c r="O19" s="61">
        <f t="shared" si="5"/>
        <v>4</v>
      </c>
      <c r="P19" s="60">
        <f>VLOOKUP($A19,'Return Data'!$B$7:$R$2292,14,0)</f>
        <v>5.9745999999999997</v>
      </c>
      <c r="Q19" s="61">
        <f t="shared" si="7"/>
        <v>5</v>
      </c>
      <c r="R19" s="60">
        <f>VLOOKUP($A19,'Return Data'!$B$7:$R$2292,16,0)</f>
        <v>8.1115999999999993</v>
      </c>
      <c r="S19" s="62">
        <f t="shared" si="6"/>
        <v>2</v>
      </c>
    </row>
    <row r="20" spans="1:19" x14ac:dyDescent="0.3">
      <c r="A20" s="77" t="s">
        <v>95</v>
      </c>
      <c r="B20" s="59">
        <f>VLOOKUP($A20,'Return Data'!$B$7:$R$2292,3,0)</f>
        <v>45014</v>
      </c>
      <c r="C20" s="60">
        <f>VLOOKUP($A20,'Return Data'!$B$7:$R$2292,4,0)</f>
        <v>75.587800000000001</v>
      </c>
      <c r="D20" s="60">
        <f>VLOOKUP($A20,'Return Data'!$B$7:$R$2292,9,0)</f>
        <v>12.267099999999999</v>
      </c>
      <c r="E20" s="61">
        <f t="shared" si="0"/>
        <v>10</v>
      </c>
      <c r="F20" s="60">
        <f>VLOOKUP($A20,'Return Data'!$B$7:$R$2292,10,0)</f>
        <v>6.1669999999999998</v>
      </c>
      <c r="G20" s="61">
        <f t="shared" si="1"/>
        <v>11</v>
      </c>
      <c r="H20" s="60">
        <f>VLOOKUP($A20,'Return Data'!$B$7:$R$2292,11,0)</f>
        <v>6.0805999999999996</v>
      </c>
      <c r="I20" s="61">
        <f t="shared" si="2"/>
        <v>14</v>
      </c>
      <c r="J20" s="60">
        <f>VLOOKUP($A20,'Return Data'!$B$7:$R$2292,12,0)</f>
        <v>6.3137999999999996</v>
      </c>
      <c r="K20" s="61">
        <f t="shared" si="3"/>
        <v>12</v>
      </c>
      <c r="L20" s="60">
        <f>VLOOKUP($A20,'Return Data'!$B$7:$R$2292,13,0)</f>
        <v>3.5794000000000001</v>
      </c>
      <c r="M20" s="61">
        <f t="shared" si="4"/>
        <v>13</v>
      </c>
      <c r="N20" s="60">
        <f>VLOOKUP($A20,'Return Data'!$B$7:$R$2292,17,0)</f>
        <v>5.6422999999999996</v>
      </c>
      <c r="O20" s="61">
        <f t="shared" si="5"/>
        <v>4</v>
      </c>
      <c r="P20" s="60">
        <f>VLOOKUP($A20,'Return Data'!$B$7:$R$2292,14,0)</f>
        <v>5.9745999999999997</v>
      </c>
      <c r="Q20" s="61">
        <f t="shared" si="7"/>
        <v>5</v>
      </c>
      <c r="R20" s="60">
        <f>VLOOKUP($A20,'Return Data'!$B$7:$R$2292,16,0)</f>
        <v>8.1115999999999993</v>
      </c>
      <c r="S20" s="62">
        <f t="shared" si="6"/>
        <v>2</v>
      </c>
    </row>
    <row r="21" spans="1:19" x14ac:dyDescent="0.3">
      <c r="A21" s="102" t="s">
        <v>1948</v>
      </c>
      <c r="B21" s="59">
        <f>VLOOKUP($A21,'Return Data'!$B$7:$R$2292,3,0)</f>
        <v>45014</v>
      </c>
      <c r="C21" s="60">
        <f>VLOOKUP($A21,'Return Data'!$B$7:$R$2292,4,0)</f>
        <v>24.8871</v>
      </c>
      <c r="D21" s="60">
        <f>VLOOKUP($A21,'Return Data'!$B$7:$R$2292,9,0)</f>
        <v>13.4015</v>
      </c>
      <c r="E21" s="61">
        <f t="shared" si="0"/>
        <v>7</v>
      </c>
      <c r="F21" s="60">
        <f>VLOOKUP($A21,'Return Data'!$B$7:$R$2292,10,0)</f>
        <v>6.4347000000000003</v>
      </c>
      <c r="G21" s="61">
        <f t="shared" si="1"/>
        <v>6</v>
      </c>
      <c r="H21" s="60">
        <f>VLOOKUP($A21,'Return Data'!$B$7:$R$2292,11,0)</f>
        <v>5.4764999999999997</v>
      </c>
      <c r="I21" s="61">
        <f t="shared" si="2"/>
        <v>19</v>
      </c>
      <c r="J21" s="60">
        <f>VLOOKUP($A21,'Return Data'!$B$7:$R$2292,12,0)</f>
        <v>5.4184000000000001</v>
      </c>
      <c r="K21" s="61">
        <f t="shared" si="3"/>
        <v>21</v>
      </c>
      <c r="L21" s="60">
        <f>VLOOKUP($A21,'Return Data'!$B$7:$R$2292,13,0)</f>
        <v>4.2435</v>
      </c>
      <c r="M21" s="61">
        <f t="shared" si="4"/>
        <v>9</v>
      </c>
      <c r="N21" s="60">
        <f>VLOOKUP($A21,'Return Data'!$B$7:$R$2292,17,0)</f>
        <v>3.4474999999999998</v>
      </c>
      <c r="O21" s="61">
        <f t="shared" si="5"/>
        <v>17</v>
      </c>
      <c r="P21" s="60">
        <f>VLOOKUP($A21,'Return Data'!$B$7:$R$2292,14,0)</f>
        <v>4.2370999999999999</v>
      </c>
      <c r="Q21" s="61">
        <f t="shared" si="7"/>
        <v>18</v>
      </c>
      <c r="R21" s="60">
        <f>VLOOKUP($A21,'Return Data'!$B$7:$R$2292,16,0)</f>
        <v>5.65</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45014</v>
      </c>
      <c r="C23" s="60">
        <f>VLOOKUP($A23,'Return Data'!$B$7:$R$2292,4,0)</f>
        <v>30.8447</v>
      </c>
      <c r="D23" s="60">
        <f>VLOOKUP($A23,'Return Data'!$B$7:$R$2292,9,0)</f>
        <v>10.3095</v>
      </c>
      <c r="E23" s="61">
        <f t="shared" si="0"/>
        <v>21</v>
      </c>
      <c r="F23" s="60">
        <f>VLOOKUP($A23,'Return Data'!$B$7:$R$2292,10,0)</f>
        <v>6.6620999999999997</v>
      </c>
      <c r="G23" s="61">
        <f t="shared" si="1"/>
        <v>5</v>
      </c>
      <c r="H23" s="60">
        <f>VLOOKUP($A23,'Return Data'!$B$7:$R$2292,11,0)</f>
        <v>6.8890000000000002</v>
      </c>
      <c r="I23" s="61">
        <f t="shared" si="2"/>
        <v>7</v>
      </c>
      <c r="J23" s="60">
        <f>VLOOKUP($A23,'Return Data'!$B$7:$R$2292,12,0)</f>
        <v>8.7266999999999992</v>
      </c>
      <c r="K23" s="61">
        <f t="shared" si="3"/>
        <v>3</v>
      </c>
      <c r="L23" s="60">
        <f>VLOOKUP($A23,'Return Data'!$B$7:$R$2292,13,0)</f>
        <v>5.8518999999999997</v>
      </c>
      <c r="M23" s="61">
        <f t="shared" si="4"/>
        <v>4</v>
      </c>
      <c r="N23" s="60">
        <f>VLOOKUP($A23,'Return Data'!$B$7:$R$2292,17,0)</f>
        <v>5.0646000000000004</v>
      </c>
      <c r="O23" s="61">
        <f t="shared" si="5"/>
        <v>8</v>
      </c>
      <c r="P23" s="60">
        <f>VLOOKUP($A23,'Return Data'!$B$7:$R$2292,14,0)</f>
        <v>6.3034999999999997</v>
      </c>
      <c r="Q23" s="61">
        <f t="shared" si="7"/>
        <v>4</v>
      </c>
      <c r="R23" s="60">
        <f>VLOOKUP($A23,'Return Data'!$B$7:$R$2292,16,0)</f>
        <v>8.9116999999999997</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45014</v>
      </c>
      <c r="C25" s="60">
        <f>VLOOKUP($A25,'Return Data'!$B$7:$R$2292,4,0)</f>
        <v>18.568300000000001</v>
      </c>
      <c r="D25" s="60">
        <f>VLOOKUP($A25,'Return Data'!$B$7:$R$2292,9,0)</f>
        <v>10.753399999999999</v>
      </c>
      <c r="E25" s="61">
        <f t="shared" si="0"/>
        <v>19</v>
      </c>
      <c r="F25" s="60">
        <f>VLOOKUP($A25,'Return Data'!$B$7:$R$2292,10,0)</f>
        <v>4.3822999999999999</v>
      </c>
      <c r="G25" s="61">
        <f t="shared" si="1"/>
        <v>22</v>
      </c>
      <c r="H25" s="60">
        <f>VLOOKUP($A25,'Return Data'!$B$7:$R$2292,11,0)</f>
        <v>5.1238000000000001</v>
      </c>
      <c r="I25" s="61">
        <f t="shared" si="2"/>
        <v>21</v>
      </c>
      <c r="J25" s="60">
        <f>VLOOKUP($A25,'Return Data'!$B$7:$R$2292,12,0)</f>
        <v>5.6510999999999996</v>
      </c>
      <c r="K25" s="61">
        <f t="shared" si="3"/>
        <v>18</v>
      </c>
      <c r="L25" s="60">
        <f>VLOOKUP($A25,'Return Data'!$B$7:$R$2292,13,0)</f>
        <v>3.1349</v>
      </c>
      <c r="M25" s="61">
        <f t="shared" si="4"/>
        <v>18</v>
      </c>
      <c r="N25" s="60">
        <f>VLOOKUP($A25,'Return Data'!$B$7:$R$2292,17,0)</f>
        <v>5.1078000000000001</v>
      </c>
      <c r="O25" s="61">
        <f t="shared" si="5"/>
        <v>7</v>
      </c>
      <c r="P25" s="60">
        <f>VLOOKUP($A25,'Return Data'!$B$7:$R$2292,14,0)</f>
        <v>5.4032999999999998</v>
      </c>
      <c r="Q25" s="61">
        <f t="shared" si="7"/>
        <v>8</v>
      </c>
      <c r="R25" s="60">
        <f>VLOOKUP($A25,'Return Data'!$B$7:$R$2292,16,0)</f>
        <v>6.5412999999999997</v>
      </c>
      <c r="S25" s="62">
        <f t="shared" si="6"/>
        <v>17</v>
      </c>
    </row>
    <row r="26" spans="1:19" x14ac:dyDescent="0.3">
      <c r="A26" s="77" t="s">
        <v>101</v>
      </c>
      <c r="B26" s="59">
        <f>VLOOKUP($A26,'Return Data'!$B$7:$R$2292,3,0)</f>
        <v>45014</v>
      </c>
      <c r="C26" s="60">
        <f>VLOOKUP($A26,'Return Data'!$B$7:$R$2292,4,0)</f>
        <v>1277.4855</v>
      </c>
      <c r="D26" s="60">
        <f>VLOOKUP($A26,'Return Data'!$B$7:$R$2292,9,0)</f>
        <v>10.7559</v>
      </c>
      <c r="E26" s="61">
        <f t="shared" si="0"/>
        <v>18</v>
      </c>
      <c r="F26" s="60">
        <f>VLOOKUP($A26,'Return Data'!$B$7:$R$2292,10,0)</f>
        <v>6.8773</v>
      </c>
      <c r="G26" s="61">
        <f t="shared" si="1"/>
        <v>4</v>
      </c>
      <c r="H26" s="60">
        <f>VLOOKUP($A26,'Return Data'!$B$7:$R$2292,11,0)</f>
        <v>6.8624000000000001</v>
      </c>
      <c r="I26" s="61">
        <f t="shared" si="2"/>
        <v>8</v>
      </c>
      <c r="J26" s="60">
        <f>VLOOKUP($A26,'Return Data'!$B$7:$R$2292,12,0)</f>
        <v>6.2840999999999996</v>
      </c>
      <c r="K26" s="61">
        <f t="shared" si="3"/>
        <v>15</v>
      </c>
      <c r="L26" s="60">
        <f>VLOOKUP($A26,'Return Data'!$B$7:$R$2292,13,0)</f>
        <v>3.8690000000000002</v>
      </c>
      <c r="M26" s="61">
        <f t="shared" si="4"/>
        <v>11</v>
      </c>
      <c r="N26" s="60">
        <f>VLOOKUP($A26,'Return Data'!$B$7:$R$2292,17,0)</f>
        <v>3.9798</v>
      </c>
      <c r="O26" s="61">
        <f t="shared" si="5"/>
        <v>12</v>
      </c>
      <c r="P26" s="60">
        <f>VLOOKUP($A26,'Return Data'!$B$7:$R$2292,14,0)</f>
        <v>4.5467000000000004</v>
      </c>
      <c r="Q26" s="61">
        <f t="shared" si="7"/>
        <v>15</v>
      </c>
      <c r="R26" s="60">
        <f>VLOOKUP($A26,'Return Data'!$B$7:$R$2292,16,0)</f>
        <v>5.8356000000000003</v>
      </c>
      <c r="S26" s="62">
        <f t="shared" si="6"/>
        <v>21</v>
      </c>
    </row>
    <row r="27" spans="1:19" x14ac:dyDescent="0.3">
      <c r="A27" s="77" t="s">
        <v>1865</v>
      </c>
      <c r="B27" s="59">
        <f>VLOOKUP($A27,'Return Data'!$B$7:$R$2292,3,0)</f>
        <v>45014</v>
      </c>
      <c r="C27" s="60">
        <f>VLOOKUP($A27,'Return Data'!$B$7:$R$2292,4,0)</f>
        <v>35.052300000000002</v>
      </c>
      <c r="D27" s="60">
        <f>VLOOKUP($A27,'Return Data'!$B$7:$R$2292,9,0)</f>
        <v>12.756500000000001</v>
      </c>
      <c r="E27" s="61">
        <f t="shared" si="0"/>
        <v>9</v>
      </c>
      <c r="F27" s="60">
        <f>VLOOKUP($A27,'Return Data'!$B$7:$R$2292,10,0)</f>
        <v>6.0426000000000002</v>
      </c>
      <c r="G27" s="61">
        <f t="shared" si="1"/>
        <v>15</v>
      </c>
      <c r="H27" s="60">
        <f>VLOOKUP($A27,'Return Data'!$B$7:$R$2292,11,0)</f>
        <v>6.2187000000000001</v>
      </c>
      <c r="I27" s="61">
        <f t="shared" si="2"/>
        <v>13</v>
      </c>
      <c r="J27" s="60">
        <f>VLOOKUP($A27,'Return Data'!$B$7:$R$2292,12,0)</f>
        <v>5.7744</v>
      </c>
      <c r="K27" s="61">
        <f t="shared" si="3"/>
        <v>17</v>
      </c>
      <c r="L27" s="60">
        <f>VLOOKUP($A27,'Return Data'!$B$7:$R$2292,13,0)</f>
        <v>4.6734</v>
      </c>
      <c r="M27" s="61">
        <f t="shared" si="4"/>
        <v>7</v>
      </c>
      <c r="N27" s="60">
        <f>VLOOKUP($A27,'Return Data'!$B$7:$R$2292,17,0)</f>
        <v>4.2123999999999997</v>
      </c>
      <c r="O27" s="61">
        <f t="shared" si="5"/>
        <v>10</v>
      </c>
      <c r="P27" s="60">
        <f>VLOOKUP($A27,'Return Data'!$B$7:$R$2292,14,0)</f>
        <v>4.8997000000000002</v>
      </c>
      <c r="Q27" s="61">
        <f t="shared" si="7"/>
        <v>12</v>
      </c>
      <c r="R27" s="60">
        <f>VLOOKUP($A27,'Return Data'!$B$7:$R$2292,16,0)</f>
        <v>6.5488999999999997</v>
      </c>
      <c r="S27" s="62">
        <f t="shared" si="6"/>
        <v>16</v>
      </c>
    </row>
    <row r="28" spans="1:19" x14ac:dyDescent="0.3">
      <c r="A28" s="109" t="s">
        <v>103</v>
      </c>
      <c r="B28" s="59">
        <f>VLOOKUP($A28,'Return Data'!$B$7:$R$2292,3,0)</f>
        <v>45014</v>
      </c>
      <c r="C28" s="60">
        <f>VLOOKUP($A28,'Return Data'!$B$7:$R$2292,4,0)</f>
        <v>31.208300000000001</v>
      </c>
      <c r="D28" s="60">
        <f>VLOOKUP($A28,'Return Data'!$B$7:$R$2292,9,0)</f>
        <v>14.3786</v>
      </c>
      <c r="E28" s="61">
        <f t="shared" si="0"/>
        <v>6</v>
      </c>
      <c r="F28" s="60">
        <f>VLOOKUP($A28,'Return Data'!$B$7:$R$2292,10,0)</f>
        <v>3.9801000000000002</v>
      </c>
      <c r="G28" s="61">
        <f t="shared" si="1"/>
        <v>23</v>
      </c>
      <c r="H28" s="60">
        <f>VLOOKUP($A28,'Return Data'!$B$7:$R$2292,11,0)</f>
        <v>5.3407</v>
      </c>
      <c r="I28" s="61">
        <f t="shared" si="2"/>
        <v>20</v>
      </c>
      <c r="J28" s="60">
        <f>VLOOKUP($A28,'Return Data'!$B$7:$R$2292,12,0)</f>
        <v>6.5423999999999998</v>
      </c>
      <c r="K28" s="61">
        <f t="shared" si="3"/>
        <v>9</v>
      </c>
      <c r="L28" s="60">
        <f>VLOOKUP($A28,'Return Data'!$B$7:$R$2292,13,0)</f>
        <v>3.0541</v>
      </c>
      <c r="M28" s="61">
        <f t="shared" si="4"/>
        <v>19</v>
      </c>
      <c r="N28" s="60">
        <f>VLOOKUP($A28,'Return Data'!$B$7:$R$2292,17,0)</f>
        <v>3.7642000000000002</v>
      </c>
      <c r="O28" s="61">
        <f t="shared" si="5"/>
        <v>15</v>
      </c>
      <c r="P28" s="60">
        <f>VLOOKUP($A28,'Return Data'!$B$7:$R$2292,14,0)</f>
        <v>5.2367999999999997</v>
      </c>
      <c r="Q28" s="61">
        <f t="shared" si="7"/>
        <v>9</v>
      </c>
      <c r="R28" s="60">
        <f>VLOOKUP($A28,'Return Data'!$B$7:$R$2292,16,0)</f>
        <v>7.9669999999999996</v>
      </c>
      <c r="S28" s="62">
        <f t="shared" si="6"/>
        <v>5</v>
      </c>
    </row>
    <row r="29" spans="1:19" x14ac:dyDescent="0.3">
      <c r="A29" s="77" t="s">
        <v>105</v>
      </c>
      <c r="B29" s="59">
        <f>VLOOKUP($A29,'Return Data'!$B$7:$R$2292,3,0)</f>
        <v>45014</v>
      </c>
      <c r="C29" s="60">
        <f>VLOOKUP($A29,'Return Data'!$B$7:$R$2292,4,0)</f>
        <v>13.8514</v>
      </c>
      <c r="D29" s="60">
        <f>VLOOKUP($A29,'Return Data'!$B$7:$R$2292,9,0)</f>
        <v>11.091699999999999</v>
      </c>
      <c r="E29" s="61">
        <f t="shared" si="0"/>
        <v>16</v>
      </c>
      <c r="F29" s="60">
        <f>VLOOKUP($A29,'Return Data'!$B$7:$R$2292,10,0)</f>
        <v>4.7724000000000002</v>
      </c>
      <c r="G29" s="61">
        <f t="shared" si="1"/>
        <v>20</v>
      </c>
      <c r="H29" s="60">
        <f>VLOOKUP($A29,'Return Data'!$B$7:$R$2292,11,0)</f>
        <v>6.5042</v>
      </c>
      <c r="I29" s="61">
        <f t="shared" si="2"/>
        <v>12</v>
      </c>
      <c r="J29" s="60">
        <f>VLOOKUP($A29,'Return Data'!$B$7:$R$2292,12,0)</f>
        <v>6.1645000000000003</v>
      </c>
      <c r="K29" s="61">
        <f t="shared" si="3"/>
        <v>16</v>
      </c>
      <c r="L29" s="60">
        <f>VLOOKUP($A29,'Return Data'!$B$7:$R$2292,13,0)</f>
        <v>1.7999000000000001</v>
      </c>
      <c r="M29" s="61">
        <f t="shared" si="4"/>
        <v>23</v>
      </c>
      <c r="N29" s="60">
        <f>VLOOKUP($A29,'Return Data'!$B$7:$R$2292,17,0)</f>
        <v>2.6171000000000002</v>
      </c>
      <c r="O29" s="61">
        <f t="shared" si="5"/>
        <v>23</v>
      </c>
      <c r="P29" s="60">
        <f>VLOOKUP($A29,'Return Data'!$B$7:$R$2292,14,0)</f>
        <v>3.3488000000000002</v>
      </c>
      <c r="Q29" s="61">
        <f t="shared" si="7"/>
        <v>23</v>
      </c>
      <c r="R29" s="60">
        <f>VLOOKUP($A29,'Return Data'!$B$7:$R$2292,16,0)</f>
        <v>5.5644999999999998</v>
      </c>
      <c r="S29" s="62">
        <f t="shared" si="6"/>
        <v>23</v>
      </c>
    </row>
    <row r="30" spans="1:19" x14ac:dyDescent="0.3">
      <c r="A30" s="77" t="s">
        <v>106</v>
      </c>
      <c r="B30" s="59">
        <f>VLOOKUP($A30,'Return Data'!$B$7:$R$2292,3,0)</f>
        <v>45014</v>
      </c>
      <c r="C30" s="60">
        <f>VLOOKUP($A30,'Return Data'!$B$7:$R$2292,4,0)</f>
        <v>30.907399999999999</v>
      </c>
      <c r="D30" s="60">
        <f>VLOOKUP($A30,'Return Data'!$B$7:$R$2292,9,0)</f>
        <v>6.2656000000000001</v>
      </c>
      <c r="E30" s="61">
        <f t="shared" si="0"/>
        <v>23</v>
      </c>
      <c r="F30" s="60">
        <f>VLOOKUP($A30,'Return Data'!$B$7:$R$2292,10,0)</f>
        <v>4.6464999999999996</v>
      </c>
      <c r="G30" s="61">
        <f t="shared" si="1"/>
        <v>21</v>
      </c>
      <c r="H30" s="60">
        <f>VLOOKUP($A30,'Return Data'!$B$7:$R$2292,11,0)</f>
        <v>5.9734999999999996</v>
      </c>
      <c r="I30" s="61">
        <f t="shared" si="2"/>
        <v>17</v>
      </c>
      <c r="J30" s="60">
        <f>VLOOKUP($A30,'Return Data'!$B$7:$R$2292,12,0)</f>
        <v>7.5106999999999999</v>
      </c>
      <c r="K30" s="61">
        <f t="shared" si="3"/>
        <v>5</v>
      </c>
      <c r="L30" s="60">
        <f>VLOOKUP($A30,'Return Data'!$B$7:$R$2292,13,0)</f>
        <v>3.5226000000000002</v>
      </c>
      <c r="M30" s="61">
        <f t="shared" si="4"/>
        <v>16</v>
      </c>
      <c r="N30" s="60">
        <f>VLOOKUP($A30,'Return Data'!$B$7:$R$2292,17,0)</f>
        <v>3.6023999999999998</v>
      </c>
      <c r="O30" s="61">
        <f t="shared" si="5"/>
        <v>16</v>
      </c>
      <c r="P30" s="60">
        <f>VLOOKUP($A30,'Return Data'!$B$7:$R$2292,14,0)</f>
        <v>4.8254999999999999</v>
      </c>
      <c r="Q30" s="61">
        <f t="shared" si="7"/>
        <v>13</v>
      </c>
      <c r="R30" s="60">
        <f>VLOOKUP($A30,'Return Data'!$B$7:$R$2292,16,0)</f>
        <v>6.3323999999999998</v>
      </c>
      <c r="S30" s="62">
        <f t="shared" si="6"/>
        <v>18</v>
      </c>
    </row>
    <row r="31" spans="1:19" x14ac:dyDescent="0.3">
      <c r="A31" s="77" t="s">
        <v>107</v>
      </c>
      <c r="B31" s="59">
        <f>VLOOKUP($A31,'Return Data'!$B$7:$R$2292,3,0)</f>
        <v>45014</v>
      </c>
      <c r="C31" s="60">
        <f>VLOOKUP($A31,'Return Data'!$B$7:$R$2292,4,0)</f>
        <v>2217.8746999999998</v>
      </c>
      <c r="D31" s="60">
        <f>VLOOKUP($A31,'Return Data'!$B$7:$R$2292,9,0)</f>
        <v>10.5511</v>
      </c>
      <c r="E31" s="61">
        <f t="shared" si="0"/>
        <v>20</v>
      </c>
      <c r="F31" s="60">
        <f>VLOOKUP($A31,'Return Data'!$B$7:$R$2292,10,0)</f>
        <v>5.3888999999999996</v>
      </c>
      <c r="G31" s="61">
        <f t="shared" si="1"/>
        <v>17</v>
      </c>
      <c r="H31" s="60">
        <f>VLOOKUP($A31,'Return Data'!$B$7:$R$2292,11,0)</f>
        <v>4.6303999999999998</v>
      </c>
      <c r="I31" s="61">
        <f t="shared" si="2"/>
        <v>23</v>
      </c>
      <c r="J31" s="60">
        <f>VLOOKUP($A31,'Return Data'!$B$7:$R$2292,12,0)</f>
        <v>4.8627000000000002</v>
      </c>
      <c r="K31" s="61">
        <f t="shared" si="3"/>
        <v>22</v>
      </c>
      <c r="L31" s="60">
        <f>VLOOKUP($A31,'Return Data'!$B$7:$R$2292,13,0)</f>
        <v>3.6917</v>
      </c>
      <c r="M31" s="61">
        <f t="shared" si="4"/>
        <v>12</v>
      </c>
      <c r="N31" s="60">
        <f>VLOOKUP($A31,'Return Data'!$B$7:$R$2292,17,0)</f>
        <v>3.3395000000000001</v>
      </c>
      <c r="O31" s="61">
        <f t="shared" si="5"/>
        <v>18</v>
      </c>
      <c r="P31" s="60">
        <f>VLOOKUP($A31,'Return Data'!$B$7:$R$2292,14,0)</f>
        <v>4.0972</v>
      </c>
      <c r="Q31" s="61">
        <f t="shared" si="7"/>
        <v>19</v>
      </c>
      <c r="R31" s="60">
        <f>VLOOKUP($A31,'Return Data'!$B$7:$R$2292,16,0)</f>
        <v>7.3598999999999997</v>
      </c>
      <c r="S31" s="62">
        <f t="shared" si="6"/>
        <v>12</v>
      </c>
    </row>
    <row r="32" spans="1:19" x14ac:dyDescent="0.3">
      <c r="A32" s="77" t="s">
        <v>110</v>
      </c>
      <c r="B32" s="59">
        <f>VLOOKUP($A32,'Return Data'!$B$7:$R$2292,3,0)</f>
        <v>45014</v>
      </c>
      <c r="C32" s="60">
        <f>VLOOKUP($A32,'Return Data'!$B$7:$R$2292,4,0)</f>
        <v>17.808199999999999</v>
      </c>
      <c r="D32" s="60">
        <f>VLOOKUP($A32,'Return Data'!$B$7:$R$2292,9,0)</f>
        <v>13.3712</v>
      </c>
      <c r="E32" s="61">
        <f t="shared" si="0"/>
        <v>8</v>
      </c>
      <c r="F32" s="60">
        <f>VLOOKUP($A32,'Return Data'!$B$7:$R$2292,10,0)</f>
        <v>6.0769000000000002</v>
      </c>
      <c r="G32" s="61">
        <f t="shared" si="1"/>
        <v>14</v>
      </c>
      <c r="H32" s="60">
        <f>VLOOKUP($A32,'Return Data'!$B$7:$R$2292,11,0)</f>
        <v>7.7553000000000001</v>
      </c>
      <c r="I32" s="61">
        <f t="shared" si="2"/>
        <v>1</v>
      </c>
      <c r="J32" s="60">
        <f>VLOOKUP($A32,'Return Data'!$B$7:$R$2292,12,0)</f>
        <v>7.0941999999999998</v>
      </c>
      <c r="K32" s="61">
        <f t="shared" si="3"/>
        <v>8</v>
      </c>
      <c r="L32" s="60">
        <f>VLOOKUP($A32,'Return Data'!$B$7:$R$2292,13,0)</f>
        <v>5.3190999999999997</v>
      </c>
      <c r="M32" s="61">
        <f t="shared" si="4"/>
        <v>6</v>
      </c>
      <c r="N32" s="60">
        <f>VLOOKUP($A32,'Return Data'!$B$7:$R$2292,17,0)</f>
        <v>4.5406000000000004</v>
      </c>
      <c r="O32" s="61">
        <f t="shared" si="5"/>
        <v>9</v>
      </c>
      <c r="P32" s="60">
        <f>VLOOKUP($A32,'Return Data'!$B$7:$R$2292,14,0)</f>
        <v>5.0475000000000003</v>
      </c>
      <c r="Q32" s="61">
        <f t="shared" si="7"/>
        <v>11</v>
      </c>
      <c r="R32" s="60">
        <f>VLOOKUP($A32,'Return Data'!$B$7:$R$2292,16,0)</f>
        <v>7.5868000000000002</v>
      </c>
      <c r="S32" s="62">
        <f t="shared" si="6"/>
        <v>9</v>
      </c>
    </row>
    <row r="33" spans="1:19" x14ac:dyDescent="0.3">
      <c r="A33" s="77" t="s">
        <v>111</v>
      </c>
      <c r="B33" s="59">
        <f>VLOOKUP($A33,'Return Data'!$B$7:$R$2292,3,0)</f>
        <v>45014</v>
      </c>
      <c r="C33" s="60">
        <f>VLOOKUP($A33,'Return Data'!$B$7:$R$2292,4,0)</f>
        <v>29.945</v>
      </c>
      <c r="D33" s="60">
        <f>VLOOKUP($A33,'Return Data'!$B$7:$R$2292,9,0)</f>
        <v>18.7608</v>
      </c>
      <c r="E33" s="61">
        <f t="shared" si="0"/>
        <v>2</v>
      </c>
      <c r="F33" s="60">
        <f>VLOOKUP($A33,'Return Data'!$B$7:$R$2292,10,0)</f>
        <v>6.2629000000000001</v>
      </c>
      <c r="G33" s="61">
        <f t="shared" si="1"/>
        <v>10</v>
      </c>
      <c r="H33" s="60">
        <f>VLOOKUP($A33,'Return Data'!$B$7:$R$2292,11,0)</f>
        <v>7.1574</v>
      </c>
      <c r="I33" s="61">
        <f t="shared" si="2"/>
        <v>3</v>
      </c>
      <c r="J33" s="60">
        <f>VLOOKUP($A33,'Return Data'!$B$7:$R$2292,12,0)</f>
        <v>7.2159000000000004</v>
      </c>
      <c r="K33" s="61">
        <f t="shared" si="3"/>
        <v>7</v>
      </c>
      <c r="L33" s="60">
        <f>VLOOKUP($A33,'Return Data'!$B$7:$R$2292,13,0)</f>
        <v>5.5152000000000001</v>
      </c>
      <c r="M33" s="61">
        <f t="shared" si="4"/>
        <v>5</v>
      </c>
      <c r="N33" s="60">
        <f>VLOOKUP($A33,'Return Data'!$B$7:$R$2292,17,0)</f>
        <v>4.0952000000000002</v>
      </c>
      <c r="O33" s="61">
        <f t="shared" si="5"/>
        <v>11</v>
      </c>
      <c r="P33" s="60">
        <f>VLOOKUP($A33,'Return Data'!$B$7:$R$2292,14,0)</f>
        <v>4.7957000000000001</v>
      </c>
      <c r="Q33" s="61">
        <f t="shared" si="7"/>
        <v>14</v>
      </c>
      <c r="R33" s="60">
        <f>VLOOKUP($A33,'Return Data'!$B$7:$R$2292,16,0)</f>
        <v>5.8727</v>
      </c>
      <c r="S33" s="62">
        <f t="shared" si="6"/>
        <v>20</v>
      </c>
    </row>
    <row r="34" spans="1:19" x14ac:dyDescent="0.3">
      <c r="A34" s="77" t="s">
        <v>113</v>
      </c>
      <c r="B34" s="59">
        <f>VLOOKUP($A34,'Return Data'!$B$7:$R$2292,3,0)</f>
        <v>45014</v>
      </c>
      <c r="C34" s="60">
        <f>VLOOKUP($A34,'Return Data'!$B$7:$R$2292,4,0)</f>
        <v>19.750900000000001</v>
      </c>
      <c r="D34" s="60">
        <f>VLOOKUP($A34,'Return Data'!$B$7:$R$2292,9,0)</f>
        <v>16.043900000000001</v>
      </c>
      <c r="E34" s="61">
        <f t="shared" si="0"/>
        <v>4</v>
      </c>
      <c r="F34" s="60">
        <f>VLOOKUP($A34,'Return Data'!$B$7:$R$2292,10,0)</f>
        <v>7.0505000000000004</v>
      </c>
      <c r="G34" s="61">
        <f t="shared" si="1"/>
        <v>2</v>
      </c>
      <c r="H34" s="60">
        <f>VLOOKUP($A34,'Return Data'!$B$7:$R$2292,11,0)</f>
        <v>7.1071999999999997</v>
      </c>
      <c r="I34" s="61">
        <f t="shared" si="2"/>
        <v>4</v>
      </c>
      <c r="J34" s="60">
        <f>VLOOKUP($A34,'Return Data'!$B$7:$R$2292,12,0)</f>
        <v>5.6079999999999997</v>
      </c>
      <c r="K34" s="61">
        <f t="shared" si="3"/>
        <v>19</v>
      </c>
      <c r="L34" s="60">
        <f>VLOOKUP($A34,'Return Data'!$B$7:$R$2292,13,0)</f>
        <v>2.8681999999999999</v>
      </c>
      <c r="M34" s="61">
        <f t="shared" si="4"/>
        <v>20</v>
      </c>
      <c r="N34" s="60">
        <f>VLOOKUP($A34,'Return Data'!$B$7:$R$2292,17,0)</f>
        <v>2.6627000000000001</v>
      </c>
      <c r="O34" s="61">
        <f t="shared" si="5"/>
        <v>22</v>
      </c>
      <c r="P34" s="60">
        <f>VLOOKUP($A34,'Return Data'!$B$7:$R$2292,14,0)</f>
        <v>3.8130000000000002</v>
      </c>
      <c r="Q34" s="61">
        <f t="shared" si="7"/>
        <v>22</v>
      </c>
      <c r="R34" s="60">
        <f>VLOOKUP($A34,'Return Data'!$B$7:$R$2292,16,0)</f>
        <v>6.3067000000000002</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45014</v>
      </c>
      <c r="C36" s="60">
        <f>VLOOKUP($A36,'Return Data'!$B$7:$R$2292,4,0)</f>
        <v>26.126000000000001</v>
      </c>
      <c r="D36" s="60">
        <f>VLOOKUP($A36,'Return Data'!$B$7:$R$2292,9,0)</f>
        <v>10.791399999999999</v>
      </c>
      <c r="E36" s="61">
        <f t="shared" si="0"/>
        <v>17</v>
      </c>
      <c r="F36" s="60">
        <f>VLOOKUP($A36,'Return Data'!$B$7:$R$2292,10,0)</f>
        <v>5.9027000000000003</v>
      </c>
      <c r="G36" s="61">
        <f t="shared" si="1"/>
        <v>16</v>
      </c>
      <c r="H36" s="60">
        <f>VLOOKUP($A36,'Return Data'!$B$7:$R$2292,11,0)</f>
        <v>5.6536999999999997</v>
      </c>
      <c r="I36" s="61">
        <f t="shared" si="2"/>
        <v>18</v>
      </c>
      <c r="J36" s="60">
        <f>VLOOKUP($A36,'Return Data'!$B$7:$R$2292,12,0)</f>
        <v>5.6073000000000004</v>
      </c>
      <c r="K36" s="61">
        <f t="shared" si="3"/>
        <v>20</v>
      </c>
      <c r="L36" s="60">
        <f>VLOOKUP($A36,'Return Data'!$B$7:$R$2292,13,0)</f>
        <v>12.0802</v>
      </c>
      <c r="M36" s="61">
        <f t="shared" si="4"/>
        <v>1</v>
      </c>
      <c r="N36" s="60">
        <f>VLOOKUP($A36,'Return Data'!$B$7:$R$2292,17,0)</f>
        <v>11.4419</v>
      </c>
      <c r="O36" s="61">
        <f>RANK(N36,N$8:N$36,0)</f>
        <v>1</v>
      </c>
      <c r="P36" s="60">
        <f>VLOOKUP($A36,'Return Data'!$B$7:$R$2292,14,0)</f>
        <v>9.9609000000000005</v>
      </c>
      <c r="Q36" s="61">
        <f>RANK(P36,P$8:P$36,0)</f>
        <v>1</v>
      </c>
      <c r="R36" s="60">
        <f>VLOOKUP($A36,'Return Data'!$B$7:$R$2292,16,0)</f>
        <v>7.8087</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10.02886551724138</v>
      </c>
      <c r="E38" s="83"/>
      <c r="F38" s="84">
        <f>AVERAGE(F8:F36)</f>
        <v>4.72706551724138</v>
      </c>
      <c r="G38" s="83"/>
      <c r="H38" s="84">
        <f>AVERAGE(H8:H36)</f>
        <v>5.0228896551724134</v>
      </c>
      <c r="I38" s="83"/>
      <c r="J38" s="84">
        <f>AVERAGE(J8:J36)</f>
        <v>5.3351862068965525</v>
      </c>
      <c r="K38" s="83"/>
      <c r="L38" s="84">
        <f>AVERAGE(L8:L36)</f>
        <v>3.4871068965517238</v>
      </c>
      <c r="M38" s="83"/>
      <c r="N38" s="84">
        <f>AVERAGE(N8:N36)</f>
        <v>3.7074357142857144</v>
      </c>
      <c r="O38" s="83"/>
      <c r="P38" s="84">
        <f>AVERAGE(P8:P36)</f>
        <v>4.6095961538461543</v>
      </c>
      <c r="Q38" s="83"/>
      <c r="R38" s="84">
        <f>AVERAGE(R8:R36)</f>
        <v>5.6605689655172418</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19.475100000000001</v>
      </c>
      <c r="E40" s="87"/>
      <c r="F40" s="88">
        <f>MAX(F8:F36)</f>
        <v>7.9991000000000003</v>
      </c>
      <c r="G40" s="87"/>
      <c r="H40" s="88">
        <f>MAX(H8:H36)</f>
        <v>7.7553000000000001</v>
      </c>
      <c r="I40" s="87"/>
      <c r="J40" s="88">
        <f>MAX(J8:J36)</f>
        <v>10.486800000000001</v>
      </c>
      <c r="K40" s="87"/>
      <c r="L40" s="88">
        <f>MAX(L8:L36)</f>
        <v>12.0802</v>
      </c>
      <c r="M40" s="87"/>
      <c r="N40" s="88">
        <f>MAX(N8:N36)</f>
        <v>11.4419</v>
      </c>
      <c r="O40" s="87"/>
      <c r="P40" s="88">
        <f>MAX(P8:P36)</f>
        <v>9.9609000000000005</v>
      </c>
      <c r="Q40" s="87"/>
      <c r="R40" s="88">
        <f>MAX(R8:R36)</f>
        <v>8.9116999999999997</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45014</v>
      </c>
      <c r="C8" s="60">
        <f>VLOOKUP($A8,'Return Data'!$B$7:$R$2292,4,0)</f>
        <v>1211.9631999999999</v>
      </c>
      <c r="D8" s="60">
        <f>VLOOKUP($A8,'Return Data'!$B$7:$R$2292,5,0)</f>
        <v>6.8677999999999999</v>
      </c>
      <c r="E8" s="61">
        <f t="shared" ref="E8:E36" si="0">RANK(D8,D$8:D$36,0)</f>
        <v>9</v>
      </c>
      <c r="F8" s="60">
        <f>VLOOKUP($A8,'Return Data'!$B$7:$R$2292,6,0)</f>
        <v>6.6281999999999996</v>
      </c>
      <c r="G8" s="61">
        <f t="shared" ref="G8:G36" si="1">RANK(F8,F$8:F$36,0)</f>
        <v>11</v>
      </c>
      <c r="H8" s="60">
        <f>VLOOKUP($A8,'Return Data'!$B$7:$R$2292,7,0)</f>
        <v>6.5448000000000004</v>
      </c>
      <c r="I8" s="61">
        <f t="shared" ref="I8:I36" si="2">RANK(H8,H$8:H$36,0)</f>
        <v>11</v>
      </c>
      <c r="J8" s="60">
        <f>VLOOKUP($A8,'Return Data'!$B$7:$R$2292,8,0)</f>
        <v>6.5906000000000002</v>
      </c>
      <c r="K8" s="61">
        <f t="shared" ref="K8:K36" si="3">RANK(J8,J$8:J$36,0)</f>
        <v>10</v>
      </c>
      <c r="L8" s="60">
        <f>VLOOKUP($A8,'Return Data'!$B$7:$R$2292,9,0)</f>
        <v>6.4088000000000003</v>
      </c>
      <c r="M8" s="61">
        <f t="shared" ref="M8:M36" si="4">RANK(L8,L$8:L$36,0)</f>
        <v>6</v>
      </c>
      <c r="N8" s="60">
        <f>VLOOKUP($A8,'Return Data'!$B$7:$R$2292,10,0)</f>
        <v>6.3239999999999998</v>
      </c>
      <c r="O8" s="61">
        <f t="shared" ref="O8:O36" si="5">RANK(N8,N$8:N$36,0)</f>
        <v>8</v>
      </c>
      <c r="P8" s="60">
        <f>VLOOKUP($A8,'Return Data'!$B$7:$R$2292,11,0)</f>
        <v>6.1905999999999999</v>
      </c>
      <c r="Q8" s="61">
        <f t="shared" ref="Q8:Q36" si="6">RANK(P8,P$8:P$36,0)</f>
        <v>10</v>
      </c>
      <c r="R8" s="60">
        <f>VLOOKUP($A8,'Return Data'!$B$7:$R$2292,12,0)</f>
        <v>5.8653000000000004</v>
      </c>
      <c r="S8" s="61">
        <f t="shared" ref="S8:S36" si="7">RANK(R8,R$8:R$36,0)</f>
        <v>10</v>
      </c>
      <c r="T8" s="60">
        <f>VLOOKUP($A8,'Return Data'!$B$7:$R$2292,13,0)</f>
        <v>5.4363999999999999</v>
      </c>
      <c r="U8" s="61">
        <f t="shared" ref="U8:U36" si="8">RANK(T8,T$8:T$36,0)</f>
        <v>10</v>
      </c>
      <c r="V8" s="60">
        <f>VLOOKUP($A8,'Return Data'!$B$7:$R$2292,17,0)</f>
        <v>4.3635000000000002</v>
      </c>
      <c r="W8" s="61">
        <f>RANK(V8,V$8:V$36,0)</f>
        <v>8</v>
      </c>
      <c r="X8" s="60">
        <f>VLOOKUP($A8,'Return Data'!$B$7:$R$2292,14,0)</f>
        <v>3.9108999999999998</v>
      </c>
      <c r="Y8" s="61">
        <f>RANK(X8,X$8:X$36,0)</f>
        <v>4</v>
      </c>
      <c r="Z8" s="60">
        <f>VLOOKUP($A8,'Return Data'!$B$7:$R$2292,16,0)</f>
        <v>4.4574999999999996</v>
      </c>
      <c r="AA8" s="62">
        <f t="shared" ref="AA8:AA36" si="9">RANK(Z8,Z$8:Z$36,0)</f>
        <v>4</v>
      </c>
    </row>
    <row r="9" spans="1:27" x14ac:dyDescent="0.3">
      <c r="A9" s="58" t="s">
        <v>1129</v>
      </c>
      <c r="B9" s="59">
        <f>VLOOKUP($A9,'Return Data'!$B$7:$R$2292,3,0)</f>
        <v>45014</v>
      </c>
      <c r="C9" s="60">
        <f>VLOOKUP($A9,'Return Data'!$B$7:$R$2292,4,0)</f>
        <v>1185.0945999999999</v>
      </c>
      <c r="D9" s="60">
        <f>VLOOKUP($A9,'Return Data'!$B$7:$R$2292,5,0)</f>
        <v>6.9774000000000003</v>
      </c>
      <c r="E9" s="61">
        <f t="shared" si="0"/>
        <v>5</v>
      </c>
      <c r="F9" s="60">
        <f>VLOOKUP($A9,'Return Data'!$B$7:$R$2292,6,0)</f>
        <v>6.7046000000000001</v>
      </c>
      <c r="G9" s="61">
        <f t="shared" si="1"/>
        <v>3</v>
      </c>
      <c r="H9" s="60">
        <f>VLOOKUP($A9,'Return Data'!$B$7:$R$2292,7,0)</f>
        <v>6.6073000000000004</v>
      </c>
      <c r="I9" s="61">
        <f t="shared" si="2"/>
        <v>4</v>
      </c>
      <c r="J9" s="60">
        <f>VLOOKUP($A9,'Return Data'!$B$7:$R$2292,8,0)</f>
        <v>6.6230000000000002</v>
      </c>
      <c r="K9" s="61">
        <f t="shared" si="3"/>
        <v>6</v>
      </c>
      <c r="L9" s="60">
        <f>VLOOKUP($A9,'Return Data'!$B$7:$R$2292,9,0)</f>
        <v>6.4272</v>
      </c>
      <c r="M9" s="61">
        <f t="shared" si="4"/>
        <v>5</v>
      </c>
      <c r="N9" s="60">
        <f>VLOOKUP($A9,'Return Data'!$B$7:$R$2292,10,0)</f>
        <v>6.3486000000000002</v>
      </c>
      <c r="O9" s="61">
        <f t="shared" si="5"/>
        <v>4</v>
      </c>
      <c r="P9" s="60">
        <f>VLOOKUP($A9,'Return Data'!$B$7:$R$2292,11,0)</f>
        <v>6.2222999999999997</v>
      </c>
      <c r="Q9" s="61">
        <f t="shared" si="6"/>
        <v>3</v>
      </c>
      <c r="R9" s="60">
        <f>VLOOKUP($A9,'Return Data'!$B$7:$R$2292,12,0)</f>
        <v>5.9</v>
      </c>
      <c r="S9" s="61">
        <f t="shared" si="7"/>
        <v>3</v>
      </c>
      <c r="T9" s="60">
        <f>VLOOKUP($A9,'Return Data'!$B$7:$R$2292,13,0)</f>
        <v>5.4703999999999997</v>
      </c>
      <c r="U9" s="61">
        <f t="shared" si="8"/>
        <v>2</v>
      </c>
      <c r="V9" s="60">
        <f>VLOOKUP($A9,'Return Data'!$B$7:$R$2292,17,0)</f>
        <v>4.3799000000000001</v>
      </c>
      <c r="W9" s="61">
        <f>RANK(V9,V$8:V$36,0)</f>
        <v>4</v>
      </c>
      <c r="X9" s="60"/>
      <c r="Y9" s="61"/>
      <c r="Z9" s="60">
        <f>VLOOKUP($A9,'Return Data'!$B$7:$R$2292,16,0)</f>
        <v>4.2919</v>
      </c>
      <c r="AA9" s="62">
        <f t="shared" si="9"/>
        <v>11</v>
      </c>
    </row>
    <row r="10" spans="1:27" x14ac:dyDescent="0.3">
      <c r="A10" s="58" t="s">
        <v>2064</v>
      </c>
      <c r="B10" s="59">
        <f>VLOOKUP($A10,'Return Data'!$B$7:$R$2292,3,0)</f>
        <v>45014</v>
      </c>
      <c r="C10" s="60">
        <f>VLOOKUP($A10,'Return Data'!$B$7:$R$2292,4,0)</f>
        <v>1195.1784</v>
      </c>
      <c r="D10" s="60">
        <f>VLOOKUP($A10,'Return Data'!$B$7:$R$2292,5,0)</f>
        <v>6.6496000000000004</v>
      </c>
      <c r="E10" s="61">
        <f t="shared" si="0"/>
        <v>19</v>
      </c>
      <c r="F10" s="60">
        <f>VLOOKUP($A10,'Return Data'!$B$7:$R$2292,6,0)</f>
        <v>6.5766</v>
      </c>
      <c r="G10" s="61">
        <f t="shared" si="1"/>
        <v>19</v>
      </c>
      <c r="H10" s="60">
        <f>VLOOKUP($A10,'Return Data'!$B$7:$R$2292,7,0)</f>
        <v>6.4968000000000004</v>
      </c>
      <c r="I10" s="61">
        <f t="shared" si="2"/>
        <v>20</v>
      </c>
      <c r="J10" s="60">
        <f>VLOOKUP($A10,'Return Data'!$B$7:$R$2292,8,0)</f>
        <v>6.5614999999999997</v>
      </c>
      <c r="K10" s="61">
        <f t="shared" si="3"/>
        <v>16</v>
      </c>
      <c r="L10" s="60">
        <f>VLOOKUP($A10,'Return Data'!$B$7:$R$2292,9,0)</f>
        <v>6.3865999999999996</v>
      </c>
      <c r="M10" s="61">
        <f t="shared" si="4"/>
        <v>13</v>
      </c>
      <c r="N10" s="60">
        <f>VLOOKUP($A10,'Return Data'!$B$7:$R$2292,10,0)</f>
        <v>6.3216999999999999</v>
      </c>
      <c r="O10" s="61">
        <f t="shared" si="5"/>
        <v>11</v>
      </c>
      <c r="P10" s="60">
        <f>VLOOKUP($A10,'Return Data'!$B$7:$R$2292,11,0)</f>
        <v>6.1914999999999996</v>
      </c>
      <c r="Q10" s="61">
        <f t="shared" si="6"/>
        <v>9</v>
      </c>
      <c r="R10" s="60">
        <f>VLOOKUP($A10,'Return Data'!$B$7:$R$2292,12,0)</f>
        <v>5.8651999999999997</v>
      </c>
      <c r="S10" s="61">
        <f t="shared" si="7"/>
        <v>11</v>
      </c>
      <c r="T10" s="60">
        <f>VLOOKUP($A10,'Return Data'!$B$7:$R$2292,13,0)</f>
        <v>5.4348000000000001</v>
      </c>
      <c r="U10" s="61">
        <f t="shared" si="8"/>
        <v>12</v>
      </c>
      <c r="V10" s="60">
        <f>VLOOKUP($A10,'Return Data'!$B$7:$R$2292,17,0)</f>
        <v>4.3463000000000003</v>
      </c>
      <c r="W10" s="61">
        <f>RANK(V10,V$8:V$36,0)</f>
        <v>15</v>
      </c>
      <c r="X10" s="60">
        <f>VLOOKUP($A10,'Return Data'!$B$7:$R$2292,14,0)</f>
        <v>3.8954</v>
      </c>
      <c r="Y10" s="61">
        <f>RANK(X10,X$8:X$36,0)</f>
        <v>6</v>
      </c>
      <c r="Z10" s="60">
        <f>VLOOKUP($A10,'Return Data'!$B$7:$R$2292,16,0)</f>
        <v>4.3422999999999998</v>
      </c>
      <c r="AA10" s="62">
        <f t="shared" si="9"/>
        <v>9</v>
      </c>
    </row>
    <row r="11" spans="1:27" x14ac:dyDescent="0.3">
      <c r="A11" s="58" t="s">
        <v>1905</v>
      </c>
      <c r="B11" s="59">
        <f>VLOOKUP($A11,'Return Data'!$B$7:$R$2292,3,0)</f>
        <v>45014</v>
      </c>
      <c r="C11" s="60">
        <f>VLOOKUP($A11,'Return Data'!$B$7:$R$2292,4,0)</f>
        <v>1135.3481999999999</v>
      </c>
      <c r="D11" s="60">
        <f>VLOOKUP($A11,'Return Data'!$B$7:$R$2292,5,0)</f>
        <v>6.8682999999999996</v>
      </c>
      <c r="E11" s="61">
        <f t="shared" si="0"/>
        <v>8</v>
      </c>
      <c r="F11" s="60">
        <f>VLOOKUP($A11,'Return Data'!$B$7:$R$2292,6,0)</f>
        <v>6.7496</v>
      </c>
      <c r="G11" s="61">
        <f t="shared" si="1"/>
        <v>1</v>
      </c>
      <c r="H11" s="60">
        <f>VLOOKUP($A11,'Return Data'!$B$7:$R$2292,7,0)</f>
        <v>6.6825999999999999</v>
      </c>
      <c r="I11" s="61">
        <f t="shared" si="2"/>
        <v>2</v>
      </c>
      <c r="J11" s="60">
        <f>VLOOKUP($A11,'Return Data'!$B$7:$R$2292,8,0)</f>
        <v>6.6456999999999997</v>
      </c>
      <c r="K11" s="61">
        <f t="shared" si="3"/>
        <v>3</v>
      </c>
      <c r="L11" s="60">
        <f>VLOOKUP($A11,'Return Data'!$B$7:$R$2292,9,0)</f>
        <v>6.3936999999999999</v>
      </c>
      <c r="M11" s="61">
        <f t="shared" si="4"/>
        <v>10</v>
      </c>
      <c r="N11" s="60">
        <f>VLOOKUP($A11,'Return Data'!$B$7:$R$2292,10,0)</f>
        <v>6.3970000000000002</v>
      </c>
      <c r="O11" s="61">
        <f t="shared" si="5"/>
        <v>1</v>
      </c>
      <c r="P11" s="60">
        <f>VLOOKUP($A11,'Return Data'!$B$7:$R$2292,11,0)</f>
        <v>6.2801</v>
      </c>
      <c r="Q11" s="61">
        <f t="shared" si="6"/>
        <v>1</v>
      </c>
      <c r="R11" s="60">
        <f>VLOOKUP($A11,'Return Data'!$B$7:$R$2292,12,0)</f>
        <v>5.9482999999999997</v>
      </c>
      <c r="S11" s="61">
        <f t="shared" si="7"/>
        <v>1</v>
      </c>
      <c r="T11" s="60">
        <f>VLOOKUP($A11,'Return Data'!$B$7:$R$2292,13,0)</f>
        <v>5.5236000000000001</v>
      </c>
      <c r="U11" s="61">
        <f t="shared" si="8"/>
        <v>1</v>
      </c>
      <c r="V11" s="60"/>
      <c r="W11" s="61"/>
      <c r="X11" s="60"/>
      <c r="Y11" s="61"/>
      <c r="Z11" s="60">
        <f>VLOOKUP($A11,'Return Data'!$B$7:$R$2292,16,0)</f>
        <v>4.0852000000000004</v>
      </c>
      <c r="AA11" s="62">
        <f t="shared" si="9"/>
        <v>23</v>
      </c>
    </row>
    <row r="12" spans="1:27" x14ac:dyDescent="0.3">
      <c r="A12" s="58" t="s">
        <v>1855</v>
      </c>
      <c r="B12" s="59">
        <f>VLOOKUP($A12,'Return Data'!$B$7:$R$2292,3,0)</f>
        <v>45014</v>
      </c>
      <c r="C12" s="60">
        <f>VLOOKUP($A12,'Return Data'!$B$7:$R$2292,4,0)</f>
        <v>1176.7942</v>
      </c>
      <c r="D12" s="60">
        <f>VLOOKUP($A12,'Return Data'!$B$7:$R$2292,5,0)</f>
        <v>6.9086999999999996</v>
      </c>
      <c r="E12" s="61">
        <f t="shared" si="0"/>
        <v>7</v>
      </c>
      <c r="F12" s="60">
        <f>VLOOKUP($A12,'Return Data'!$B$7:$R$2292,6,0)</f>
        <v>6.6360000000000001</v>
      </c>
      <c r="G12" s="61">
        <f t="shared" si="1"/>
        <v>9</v>
      </c>
      <c r="H12" s="60">
        <f>VLOOKUP($A12,'Return Data'!$B$7:$R$2292,7,0)</f>
        <v>6.5690999999999997</v>
      </c>
      <c r="I12" s="61">
        <f t="shared" si="2"/>
        <v>6</v>
      </c>
      <c r="J12" s="60">
        <f>VLOOKUP($A12,'Return Data'!$B$7:$R$2292,8,0)</f>
        <v>6.6039000000000003</v>
      </c>
      <c r="K12" s="61">
        <f t="shared" si="3"/>
        <v>7</v>
      </c>
      <c r="L12" s="60">
        <f>VLOOKUP($A12,'Return Data'!$B$7:$R$2292,9,0)</f>
        <v>6.4069000000000003</v>
      </c>
      <c r="M12" s="61">
        <f t="shared" si="4"/>
        <v>7</v>
      </c>
      <c r="N12" s="60">
        <f>VLOOKUP($A12,'Return Data'!$B$7:$R$2292,10,0)</f>
        <v>6.3021000000000003</v>
      </c>
      <c r="O12" s="61">
        <f t="shared" si="5"/>
        <v>17</v>
      </c>
      <c r="P12" s="60">
        <f>VLOOKUP($A12,'Return Data'!$B$7:$R$2292,11,0)</f>
        <v>6.1798999999999999</v>
      </c>
      <c r="Q12" s="61">
        <f t="shared" si="6"/>
        <v>14</v>
      </c>
      <c r="R12" s="60">
        <f>VLOOKUP($A12,'Return Data'!$B$7:$R$2292,12,0)</f>
        <v>5.8647</v>
      </c>
      <c r="S12" s="61">
        <f t="shared" si="7"/>
        <v>12</v>
      </c>
      <c r="T12" s="60">
        <f>VLOOKUP($A12,'Return Data'!$B$7:$R$2292,13,0)</f>
        <v>5.4362000000000004</v>
      </c>
      <c r="U12" s="61">
        <f t="shared" si="8"/>
        <v>11</v>
      </c>
      <c r="V12" s="60">
        <f>VLOOKUP($A12,'Return Data'!$B$7:$R$2292,17,0)</f>
        <v>4.3478000000000003</v>
      </c>
      <c r="W12" s="61">
        <f t="shared" ref="W12:W36" si="10">RANK(V12,V$8:V$36,0)</f>
        <v>14</v>
      </c>
      <c r="X12" s="60"/>
      <c r="Y12" s="61"/>
      <c r="Z12" s="60">
        <f>VLOOKUP($A12,'Return Data'!$B$7:$R$2292,16,0)</f>
        <v>4.2262000000000004</v>
      </c>
      <c r="AA12" s="62">
        <f t="shared" si="9"/>
        <v>13</v>
      </c>
    </row>
    <row r="13" spans="1:27" x14ac:dyDescent="0.3">
      <c r="A13" s="58" t="s">
        <v>1133</v>
      </c>
      <c r="B13" s="59">
        <f>VLOOKUP($A13,'Return Data'!$B$7:$R$2292,3,0)</f>
        <v>45014</v>
      </c>
      <c r="C13" s="60">
        <f>VLOOKUP($A13,'Return Data'!$B$7:$R$2292,4,0)</f>
        <v>1159.7518</v>
      </c>
      <c r="D13" s="60">
        <f>VLOOKUP($A13,'Return Data'!$B$7:$R$2292,5,0)</f>
        <v>6.6230000000000002</v>
      </c>
      <c r="E13" s="61">
        <f t="shared" si="0"/>
        <v>21</v>
      </c>
      <c r="F13" s="60">
        <f>VLOOKUP($A13,'Return Data'!$B$7:$R$2292,6,0)</f>
        <v>6.5697000000000001</v>
      </c>
      <c r="G13" s="61">
        <f t="shared" si="1"/>
        <v>21</v>
      </c>
      <c r="H13" s="60">
        <f>VLOOKUP($A13,'Return Data'!$B$7:$R$2292,7,0)</f>
        <v>6.4516999999999998</v>
      </c>
      <c r="I13" s="61">
        <f t="shared" si="2"/>
        <v>21</v>
      </c>
      <c r="J13" s="60">
        <f>VLOOKUP($A13,'Return Data'!$B$7:$R$2292,8,0)</f>
        <v>6.4885999999999999</v>
      </c>
      <c r="K13" s="61">
        <f t="shared" si="3"/>
        <v>21</v>
      </c>
      <c r="L13" s="60">
        <f>VLOOKUP($A13,'Return Data'!$B$7:$R$2292,9,0)</f>
        <v>6.3125</v>
      </c>
      <c r="M13" s="61">
        <f t="shared" si="4"/>
        <v>23</v>
      </c>
      <c r="N13" s="60">
        <f>VLOOKUP($A13,'Return Data'!$B$7:$R$2292,10,0)</f>
        <v>6.2752999999999997</v>
      </c>
      <c r="O13" s="61">
        <f t="shared" si="5"/>
        <v>22</v>
      </c>
      <c r="P13" s="60">
        <f>VLOOKUP($A13,'Return Data'!$B$7:$R$2292,11,0)</f>
        <v>6.1529999999999996</v>
      </c>
      <c r="Q13" s="61">
        <f t="shared" si="6"/>
        <v>22</v>
      </c>
      <c r="R13" s="60">
        <f>VLOOKUP($A13,'Return Data'!$B$7:$R$2292,12,0)</f>
        <v>5.83</v>
      </c>
      <c r="S13" s="61">
        <f t="shared" si="7"/>
        <v>22</v>
      </c>
      <c r="T13" s="60">
        <f>VLOOKUP($A13,'Return Data'!$B$7:$R$2292,13,0)</f>
        <v>5.4126000000000003</v>
      </c>
      <c r="U13" s="61">
        <f t="shared" si="8"/>
        <v>21</v>
      </c>
      <c r="V13" s="60">
        <f>VLOOKUP($A13,'Return Data'!$B$7:$R$2292,17,0)</f>
        <v>4.3263999999999996</v>
      </c>
      <c r="W13" s="61">
        <f t="shared" si="10"/>
        <v>20</v>
      </c>
      <c r="X13" s="60"/>
      <c r="Y13" s="61"/>
      <c r="Z13" s="60">
        <f>VLOOKUP($A13,'Return Data'!$B$7:$R$2292,16,0)</f>
        <v>4.1014999999999997</v>
      </c>
      <c r="AA13" s="62">
        <f t="shared" si="9"/>
        <v>21</v>
      </c>
    </row>
    <row r="14" spans="1:27" x14ac:dyDescent="0.3">
      <c r="A14" s="58" t="s">
        <v>1135</v>
      </c>
      <c r="B14" s="59">
        <f>VLOOKUP($A14,'Return Data'!$B$7:$R$2292,3,0)</f>
        <v>45014</v>
      </c>
      <c r="C14" s="60">
        <f>VLOOKUP($A14,'Return Data'!$B$7:$R$2292,4,0)</f>
        <v>1200.1669999999999</v>
      </c>
      <c r="D14" s="60">
        <f>VLOOKUP($A14,'Return Data'!$B$7:$R$2292,5,0)</f>
        <v>6.9141000000000004</v>
      </c>
      <c r="E14" s="61">
        <f t="shared" si="0"/>
        <v>6</v>
      </c>
      <c r="F14" s="60">
        <f>VLOOKUP($A14,'Return Data'!$B$7:$R$2292,6,0)</f>
        <v>6.6182999999999996</v>
      </c>
      <c r="G14" s="61">
        <f t="shared" si="1"/>
        <v>14</v>
      </c>
      <c r="H14" s="60">
        <f>VLOOKUP($A14,'Return Data'!$B$7:$R$2292,7,0)</f>
        <v>6.5629999999999997</v>
      </c>
      <c r="I14" s="61">
        <f t="shared" si="2"/>
        <v>9</v>
      </c>
      <c r="J14" s="60">
        <f>VLOOKUP($A14,'Return Data'!$B$7:$R$2292,8,0)</f>
        <v>6.5941999999999998</v>
      </c>
      <c r="K14" s="61">
        <f t="shared" si="3"/>
        <v>9</v>
      </c>
      <c r="L14" s="60">
        <f>VLOOKUP($A14,'Return Data'!$B$7:$R$2292,9,0)</f>
        <v>6.3967999999999998</v>
      </c>
      <c r="M14" s="61">
        <f t="shared" si="4"/>
        <v>8</v>
      </c>
      <c r="N14" s="60">
        <f>VLOOKUP($A14,'Return Data'!$B$7:$R$2292,10,0)</f>
        <v>6.3224999999999998</v>
      </c>
      <c r="O14" s="61">
        <f t="shared" si="5"/>
        <v>10</v>
      </c>
      <c r="P14" s="60">
        <f>VLOOKUP($A14,'Return Data'!$B$7:$R$2292,11,0)</f>
        <v>6.1963999999999997</v>
      </c>
      <c r="Q14" s="61">
        <f t="shared" si="6"/>
        <v>7</v>
      </c>
      <c r="R14" s="60">
        <f>VLOOKUP($A14,'Return Data'!$B$7:$R$2292,12,0)</f>
        <v>5.8745000000000003</v>
      </c>
      <c r="S14" s="61">
        <f t="shared" si="7"/>
        <v>8</v>
      </c>
      <c r="T14" s="60">
        <f>VLOOKUP($A14,'Return Data'!$B$7:$R$2292,13,0)</f>
        <v>5.4480000000000004</v>
      </c>
      <c r="U14" s="61">
        <f t="shared" si="8"/>
        <v>7</v>
      </c>
      <c r="V14" s="60">
        <f>VLOOKUP($A14,'Return Data'!$B$7:$R$2292,17,0)</f>
        <v>4.3569000000000004</v>
      </c>
      <c r="W14" s="61">
        <f t="shared" si="10"/>
        <v>9</v>
      </c>
      <c r="X14" s="60">
        <f>VLOOKUP($A14,'Return Data'!$B$7:$R$2292,14,0)</f>
        <v>3.9460999999999999</v>
      </c>
      <c r="Y14" s="61">
        <f>RANK(X14,X$8:X$36,0)</f>
        <v>1</v>
      </c>
      <c r="Z14" s="60">
        <f>VLOOKUP($A14,'Return Data'!$B$7:$R$2292,16,0)</f>
        <v>4.415</v>
      </c>
      <c r="AA14" s="62">
        <f t="shared" si="9"/>
        <v>8</v>
      </c>
    </row>
    <row r="15" spans="1:27" x14ac:dyDescent="0.3">
      <c r="A15" s="58" t="s">
        <v>1137</v>
      </c>
      <c r="B15" s="59">
        <f>VLOOKUP($A15,'Return Data'!$B$7:$R$2292,3,0)</f>
        <v>45014</v>
      </c>
      <c r="C15" s="60">
        <f>VLOOKUP($A15,'Return Data'!$B$7:$R$2292,4,0)</f>
        <v>1160.9467</v>
      </c>
      <c r="D15" s="60">
        <f>VLOOKUP($A15,'Return Data'!$B$7:$R$2292,5,0)</f>
        <v>6.5910000000000002</v>
      </c>
      <c r="E15" s="61">
        <f t="shared" si="0"/>
        <v>24</v>
      </c>
      <c r="F15" s="60">
        <f>VLOOKUP($A15,'Return Data'!$B$7:$R$2292,6,0)</f>
        <v>6.4779999999999998</v>
      </c>
      <c r="G15" s="61">
        <f t="shared" si="1"/>
        <v>26</v>
      </c>
      <c r="H15" s="60">
        <f>VLOOKUP($A15,'Return Data'!$B$7:$R$2292,7,0)</f>
        <v>6.4112999999999998</v>
      </c>
      <c r="I15" s="61">
        <f t="shared" si="2"/>
        <v>25</v>
      </c>
      <c r="J15" s="60">
        <f>VLOOKUP($A15,'Return Data'!$B$7:$R$2292,8,0)</f>
        <v>6.4659000000000004</v>
      </c>
      <c r="K15" s="61">
        <f t="shared" si="3"/>
        <v>23</v>
      </c>
      <c r="L15" s="60">
        <f>VLOOKUP($A15,'Return Data'!$B$7:$R$2292,9,0)</f>
        <v>6.3194999999999997</v>
      </c>
      <c r="M15" s="61">
        <f t="shared" si="4"/>
        <v>22</v>
      </c>
      <c r="N15" s="60">
        <f>VLOOKUP($A15,'Return Data'!$B$7:$R$2292,10,0)</f>
        <v>6.266</v>
      </c>
      <c r="O15" s="61">
        <f t="shared" si="5"/>
        <v>23</v>
      </c>
      <c r="P15" s="60">
        <f>VLOOKUP($A15,'Return Data'!$B$7:$R$2292,11,0)</f>
        <v>6.1260000000000003</v>
      </c>
      <c r="Q15" s="61">
        <f t="shared" si="6"/>
        <v>24</v>
      </c>
      <c r="R15" s="60">
        <f>VLOOKUP($A15,'Return Data'!$B$7:$R$2292,12,0)</f>
        <v>5.7919999999999998</v>
      </c>
      <c r="S15" s="61">
        <f t="shared" si="7"/>
        <v>25</v>
      </c>
      <c r="T15" s="60">
        <f>VLOOKUP($A15,'Return Data'!$B$7:$R$2292,13,0)</f>
        <v>5.3615000000000004</v>
      </c>
      <c r="U15" s="61">
        <f t="shared" si="8"/>
        <v>25</v>
      </c>
      <c r="V15" s="60">
        <f>VLOOKUP($A15,'Return Data'!$B$7:$R$2292,17,0)</f>
        <v>4.2845000000000004</v>
      </c>
      <c r="W15" s="61">
        <f t="shared" si="10"/>
        <v>24</v>
      </c>
      <c r="X15" s="60"/>
      <c r="Y15" s="61"/>
      <c r="Z15" s="60">
        <f>VLOOKUP($A15,'Return Data'!$B$7:$R$2292,16,0)</f>
        <v>4.1318000000000001</v>
      </c>
      <c r="AA15" s="62">
        <f t="shared" si="9"/>
        <v>17</v>
      </c>
    </row>
    <row r="16" spans="1:27" x14ac:dyDescent="0.3">
      <c r="A16" s="58" t="s">
        <v>1140</v>
      </c>
      <c r="B16" s="59">
        <f>VLOOKUP($A16,'Return Data'!$B$7:$R$2292,3,0)</f>
        <v>45014</v>
      </c>
      <c r="C16" s="60">
        <f>VLOOKUP($A16,'Return Data'!$B$7:$R$2292,4,0)</f>
        <v>1169.7244000000001</v>
      </c>
      <c r="D16" s="60">
        <f>VLOOKUP($A16,'Return Data'!$B$7:$R$2292,5,0)</f>
        <v>6.5883000000000003</v>
      </c>
      <c r="E16" s="61">
        <f t="shared" si="0"/>
        <v>26</v>
      </c>
      <c r="F16" s="60">
        <f>VLOOKUP($A16,'Return Data'!$B$7:$R$2292,6,0)</f>
        <v>6.5418000000000003</v>
      </c>
      <c r="G16" s="61">
        <f t="shared" si="1"/>
        <v>24</v>
      </c>
      <c r="H16" s="60">
        <f>VLOOKUP($A16,'Return Data'!$B$7:$R$2292,7,0)</f>
        <v>6.4154</v>
      </c>
      <c r="I16" s="61">
        <f t="shared" si="2"/>
        <v>24</v>
      </c>
      <c r="J16" s="60">
        <f>VLOOKUP($A16,'Return Data'!$B$7:$R$2292,8,0)</f>
        <v>6.4523999999999999</v>
      </c>
      <c r="K16" s="61">
        <f t="shared" si="3"/>
        <v>24</v>
      </c>
      <c r="L16" s="60">
        <f>VLOOKUP($A16,'Return Data'!$B$7:$R$2292,9,0)</f>
        <v>6.2747000000000002</v>
      </c>
      <c r="M16" s="61">
        <f t="shared" si="4"/>
        <v>24</v>
      </c>
      <c r="N16" s="60">
        <f>VLOOKUP($A16,'Return Data'!$B$7:$R$2292,10,0)</f>
        <v>6.23</v>
      </c>
      <c r="O16" s="61">
        <f t="shared" si="5"/>
        <v>25</v>
      </c>
      <c r="P16" s="60">
        <f>VLOOKUP($A16,'Return Data'!$B$7:$R$2292,11,0)</f>
        <v>6.1208999999999998</v>
      </c>
      <c r="Q16" s="61">
        <f t="shared" si="6"/>
        <v>25</v>
      </c>
      <c r="R16" s="60">
        <f>VLOOKUP($A16,'Return Data'!$B$7:$R$2292,12,0)</f>
        <v>5.8032000000000004</v>
      </c>
      <c r="S16" s="61">
        <f t="shared" si="7"/>
        <v>24</v>
      </c>
      <c r="T16" s="60">
        <f>VLOOKUP($A16,'Return Data'!$B$7:$R$2292,13,0)</f>
        <v>5.3765000000000001</v>
      </c>
      <c r="U16" s="61">
        <f t="shared" si="8"/>
        <v>24</v>
      </c>
      <c r="V16" s="60">
        <f>VLOOKUP($A16,'Return Data'!$B$7:$R$2292,17,0)</f>
        <v>4.2961999999999998</v>
      </c>
      <c r="W16" s="61">
        <f t="shared" si="10"/>
        <v>23</v>
      </c>
      <c r="X16" s="60"/>
      <c r="Y16" s="61"/>
      <c r="Z16" s="60">
        <f>VLOOKUP($A16,'Return Data'!$B$7:$R$2292,16,0)</f>
        <v>4.1089000000000002</v>
      </c>
      <c r="AA16" s="62">
        <f t="shared" si="9"/>
        <v>20</v>
      </c>
    </row>
    <row r="17" spans="1:27" x14ac:dyDescent="0.3">
      <c r="A17" s="58" t="s">
        <v>1142</v>
      </c>
      <c r="B17" s="59">
        <f>VLOOKUP($A17,'Return Data'!$B$7:$R$2292,3,0)</f>
        <v>45014</v>
      </c>
      <c r="C17" s="60">
        <f>VLOOKUP($A17,'Return Data'!$B$7:$R$2292,4,0)</f>
        <v>3327.1592000000001</v>
      </c>
      <c r="D17" s="60">
        <f>VLOOKUP($A17,'Return Data'!$B$7:$R$2292,5,0)</f>
        <v>6.8468</v>
      </c>
      <c r="E17" s="61">
        <f t="shared" si="0"/>
        <v>12</v>
      </c>
      <c r="F17" s="60">
        <f>VLOOKUP($A17,'Return Data'!$B$7:$R$2292,6,0)</f>
        <v>6.6303999999999998</v>
      </c>
      <c r="G17" s="61">
        <f t="shared" si="1"/>
        <v>10</v>
      </c>
      <c r="H17" s="60">
        <f>VLOOKUP($A17,'Return Data'!$B$7:$R$2292,7,0)</f>
        <v>6.5137999999999998</v>
      </c>
      <c r="I17" s="61">
        <f t="shared" si="2"/>
        <v>17</v>
      </c>
      <c r="J17" s="60">
        <f>VLOOKUP($A17,'Return Data'!$B$7:$R$2292,8,0)</f>
        <v>6.5450999999999997</v>
      </c>
      <c r="K17" s="61">
        <f t="shared" si="3"/>
        <v>20</v>
      </c>
      <c r="L17" s="60">
        <f>VLOOKUP($A17,'Return Data'!$B$7:$R$2292,9,0)</f>
        <v>6.3577000000000004</v>
      </c>
      <c r="M17" s="61">
        <f t="shared" si="4"/>
        <v>19</v>
      </c>
      <c r="N17" s="60">
        <f>VLOOKUP($A17,'Return Data'!$B$7:$R$2292,10,0)</f>
        <v>6.2789999999999999</v>
      </c>
      <c r="O17" s="61">
        <f t="shared" si="5"/>
        <v>21</v>
      </c>
      <c r="P17" s="60">
        <f>VLOOKUP($A17,'Return Data'!$B$7:$R$2292,11,0)</f>
        <v>6.1551</v>
      </c>
      <c r="Q17" s="61">
        <f t="shared" si="6"/>
        <v>21</v>
      </c>
      <c r="R17" s="60">
        <f>VLOOKUP($A17,'Return Data'!$B$7:$R$2292,12,0)</f>
        <v>5.8261000000000003</v>
      </c>
      <c r="S17" s="61">
        <f t="shared" si="7"/>
        <v>23</v>
      </c>
      <c r="T17" s="60">
        <f>VLOOKUP($A17,'Return Data'!$B$7:$R$2292,13,0)</f>
        <v>5.3947000000000003</v>
      </c>
      <c r="U17" s="61">
        <f t="shared" si="8"/>
        <v>23</v>
      </c>
      <c r="V17" s="60">
        <f>VLOOKUP($A17,'Return Data'!$B$7:$R$2292,17,0)</f>
        <v>4.3163</v>
      </c>
      <c r="W17" s="61">
        <f t="shared" si="10"/>
        <v>22</v>
      </c>
      <c r="X17" s="60">
        <f>VLOOKUP($A17,'Return Data'!$B$7:$R$2292,14,0)</f>
        <v>3.8696000000000002</v>
      </c>
      <c r="Y17" s="61">
        <f>RANK(X17,X$8:X$36,0)</f>
        <v>9</v>
      </c>
      <c r="Z17" s="60">
        <f>VLOOKUP($A17,'Return Data'!$B$7:$R$2292,16,0)</f>
        <v>5.9263000000000003</v>
      </c>
      <c r="AA17" s="62">
        <f t="shared" si="9"/>
        <v>3</v>
      </c>
    </row>
    <row r="18" spans="1:27" x14ac:dyDescent="0.3">
      <c r="A18" s="58" t="s">
        <v>1143</v>
      </c>
      <c r="B18" s="59">
        <f>VLOOKUP($A18,'Return Data'!$B$7:$R$2292,3,0)</f>
        <v>45014</v>
      </c>
      <c r="C18" s="60">
        <f>VLOOKUP($A18,'Return Data'!$B$7:$R$2292,4,0)</f>
        <v>1172.5336</v>
      </c>
      <c r="D18" s="60">
        <f>VLOOKUP($A18,'Return Data'!$B$7:$R$2292,5,0)</f>
        <v>7.0614999999999997</v>
      </c>
      <c r="E18" s="61">
        <f t="shared" si="0"/>
        <v>4</v>
      </c>
      <c r="F18" s="60">
        <f>VLOOKUP($A18,'Return Data'!$B$7:$R$2292,6,0)</f>
        <v>6.6923000000000004</v>
      </c>
      <c r="G18" s="61">
        <f t="shared" si="1"/>
        <v>4</v>
      </c>
      <c r="H18" s="60">
        <f>VLOOKUP($A18,'Return Data'!$B$7:$R$2292,7,0)</f>
        <v>6.7861000000000002</v>
      </c>
      <c r="I18" s="61">
        <f t="shared" si="2"/>
        <v>1</v>
      </c>
      <c r="J18" s="60">
        <f>VLOOKUP($A18,'Return Data'!$B$7:$R$2292,8,0)</f>
        <v>6.6852</v>
      </c>
      <c r="K18" s="61">
        <f t="shared" si="3"/>
        <v>1</v>
      </c>
      <c r="L18" s="60">
        <f>VLOOKUP($A18,'Return Data'!$B$7:$R$2292,9,0)</f>
        <v>6.4429999999999996</v>
      </c>
      <c r="M18" s="61">
        <f t="shared" si="4"/>
        <v>3</v>
      </c>
      <c r="N18" s="60">
        <f>VLOOKUP($A18,'Return Data'!$B$7:$R$2292,10,0)</f>
        <v>6.3433000000000002</v>
      </c>
      <c r="O18" s="61">
        <f t="shared" si="5"/>
        <v>6</v>
      </c>
      <c r="P18" s="60">
        <f>VLOOKUP($A18,'Return Data'!$B$7:$R$2292,11,0)</f>
        <v>6.2115</v>
      </c>
      <c r="Q18" s="61">
        <f t="shared" si="6"/>
        <v>4</v>
      </c>
      <c r="R18" s="60">
        <f>VLOOKUP($A18,'Return Data'!$B$7:$R$2292,12,0)</f>
        <v>5.8849</v>
      </c>
      <c r="S18" s="61">
        <f t="shared" si="7"/>
        <v>4</v>
      </c>
      <c r="T18" s="60">
        <f>VLOOKUP($A18,'Return Data'!$B$7:$R$2292,13,0)</f>
        <v>5.4572000000000003</v>
      </c>
      <c r="U18" s="61">
        <f t="shared" si="8"/>
        <v>5</v>
      </c>
      <c r="V18" s="60">
        <f>VLOOKUP($A18,'Return Data'!$B$7:$R$2292,17,0)</f>
        <v>4.3935000000000004</v>
      </c>
      <c r="W18" s="61">
        <f t="shared" si="10"/>
        <v>2</v>
      </c>
      <c r="X18" s="60"/>
      <c r="Y18" s="61"/>
      <c r="Z18" s="60">
        <f>VLOOKUP($A18,'Return Data'!$B$7:$R$2292,16,0)</f>
        <v>4.2111999999999998</v>
      </c>
      <c r="AA18" s="62">
        <f t="shared" si="9"/>
        <v>14</v>
      </c>
    </row>
    <row r="19" spans="1:27" x14ac:dyDescent="0.3">
      <c r="A19" s="58" t="s">
        <v>1146</v>
      </c>
      <c r="B19" s="59">
        <f>VLOOKUP($A19,'Return Data'!$B$7:$R$2292,3,0)</f>
        <v>45014</v>
      </c>
      <c r="C19" s="60">
        <f>VLOOKUP($A19,'Return Data'!$B$7:$R$2292,4,0)</f>
        <v>1207.9956</v>
      </c>
      <c r="D19" s="60">
        <f>VLOOKUP($A19,'Return Data'!$B$7:$R$2292,5,0)</f>
        <v>7.1504000000000003</v>
      </c>
      <c r="E19" s="61">
        <f t="shared" si="0"/>
        <v>1</v>
      </c>
      <c r="F19" s="60">
        <f>VLOOKUP($A19,'Return Data'!$B$7:$R$2292,6,0)</f>
        <v>6.7115</v>
      </c>
      <c r="G19" s="61">
        <f t="shared" si="1"/>
        <v>2</v>
      </c>
      <c r="H19" s="60">
        <f>VLOOKUP($A19,'Return Data'!$B$7:$R$2292,7,0)</f>
        <v>6.5675999999999997</v>
      </c>
      <c r="I19" s="61">
        <f t="shared" si="2"/>
        <v>7</v>
      </c>
      <c r="J19" s="60">
        <f>VLOOKUP($A19,'Return Data'!$B$7:$R$2292,8,0)</f>
        <v>6.5876000000000001</v>
      </c>
      <c r="K19" s="61">
        <f t="shared" si="3"/>
        <v>11</v>
      </c>
      <c r="L19" s="60">
        <f>VLOOKUP($A19,'Return Data'!$B$7:$R$2292,9,0)</f>
        <v>6.3948</v>
      </c>
      <c r="M19" s="61">
        <f t="shared" si="4"/>
        <v>9</v>
      </c>
      <c r="N19" s="60">
        <f>VLOOKUP($A19,'Return Data'!$B$7:$R$2292,10,0)</f>
        <v>6.3151000000000002</v>
      </c>
      <c r="O19" s="61">
        <f t="shared" si="5"/>
        <v>13</v>
      </c>
      <c r="P19" s="60">
        <f>VLOOKUP($A19,'Return Data'!$B$7:$R$2292,11,0)</f>
        <v>6.1775000000000002</v>
      </c>
      <c r="Q19" s="61">
        <f t="shared" si="6"/>
        <v>16</v>
      </c>
      <c r="R19" s="60">
        <f>VLOOKUP($A19,'Return Data'!$B$7:$R$2292,12,0)</f>
        <v>5.8509000000000002</v>
      </c>
      <c r="S19" s="61">
        <f t="shared" si="7"/>
        <v>18</v>
      </c>
      <c r="T19" s="60">
        <f>VLOOKUP($A19,'Return Data'!$B$7:$R$2292,13,0)</f>
        <v>5.423</v>
      </c>
      <c r="U19" s="61">
        <f t="shared" si="8"/>
        <v>16</v>
      </c>
      <c r="V19" s="60">
        <f>VLOOKUP($A19,'Return Data'!$B$7:$R$2292,17,0)</f>
        <v>4.3394000000000004</v>
      </c>
      <c r="W19" s="61">
        <f t="shared" si="10"/>
        <v>17</v>
      </c>
      <c r="X19" s="60">
        <f>VLOOKUP($A19,'Return Data'!$B$7:$R$2292,14,0)</f>
        <v>3.8858999999999999</v>
      </c>
      <c r="Y19" s="61">
        <f>RANK(X19,X$8:X$36,0)</f>
        <v>8</v>
      </c>
      <c r="Z19" s="60">
        <f>VLOOKUP($A19,'Return Data'!$B$7:$R$2292,16,0)</f>
        <v>4.4153000000000002</v>
      </c>
      <c r="AA19" s="62">
        <f t="shared" si="9"/>
        <v>7</v>
      </c>
    </row>
    <row r="20" spans="1:27" x14ac:dyDescent="0.3">
      <c r="A20" s="58" t="s">
        <v>1147</v>
      </c>
      <c r="B20" s="59">
        <f>VLOOKUP($A20,'Return Data'!$B$7:$R$2292,3,0)</f>
        <v>45014</v>
      </c>
      <c r="C20" s="60">
        <f>VLOOKUP($A20,'Return Data'!$B$7:$R$2292,4,0)</f>
        <v>1158.7526</v>
      </c>
      <c r="D20" s="60">
        <f>VLOOKUP($A20,'Return Data'!$B$7:$R$2292,5,0)</f>
        <v>6.0646000000000004</v>
      </c>
      <c r="E20" s="61">
        <f t="shared" si="0"/>
        <v>27</v>
      </c>
      <c r="F20" s="60">
        <f>VLOOKUP($A20,'Return Data'!$B$7:$R$2292,6,0)</f>
        <v>6.0625</v>
      </c>
      <c r="G20" s="61">
        <f t="shared" si="1"/>
        <v>27</v>
      </c>
      <c r="H20" s="60">
        <f>VLOOKUP($A20,'Return Data'!$B$7:$R$2292,7,0)</f>
        <v>6.1086</v>
      </c>
      <c r="I20" s="61">
        <f t="shared" si="2"/>
        <v>27</v>
      </c>
      <c r="J20" s="60">
        <f>VLOOKUP($A20,'Return Data'!$B$7:$R$2292,8,0)</f>
        <v>6.2175000000000002</v>
      </c>
      <c r="K20" s="61">
        <f t="shared" si="3"/>
        <v>27</v>
      </c>
      <c r="L20" s="60">
        <f>VLOOKUP($A20,'Return Data'!$B$7:$R$2292,9,0)</f>
        <v>6.0716999999999999</v>
      </c>
      <c r="M20" s="61">
        <f t="shared" si="4"/>
        <v>27</v>
      </c>
      <c r="N20" s="60">
        <f>VLOOKUP($A20,'Return Data'!$B$7:$R$2292,10,0)</f>
        <v>6.0190000000000001</v>
      </c>
      <c r="O20" s="61">
        <f t="shared" si="5"/>
        <v>27</v>
      </c>
      <c r="P20" s="60">
        <f>VLOOKUP($A20,'Return Data'!$B$7:$R$2292,11,0)</f>
        <v>5.915</v>
      </c>
      <c r="Q20" s="61">
        <f t="shared" si="6"/>
        <v>27</v>
      </c>
      <c r="R20" s="60">
        <f>VLOOKUP($A20,'Return Data'!$B$7:$R$2292,12,0)</f>
        <v>5.6496000000000004</v>
      </c>
      <c r="S20" s="61">
        <f t="shared" si="7"/>
        <v>27</v>
      </c>
      <c r="T20" s="60">
        <f>VLOOKUP($A20,'Return Data'!$B$7:$R$2292,13,0)</f>
        <v>5.2324999999999999</v>
      </c>
      <c r="U20" s="61">
        <f t="shared" si="8"/>
        <v>27</v>
      </c>
      <c r="V20" s="60">
        <f>VLOOKUP($A20,'Return Data'!$B$7:$R$2292,17,0)</f>
        <v>4.2077</v>
      </c>
      <c r="W20" s="61">
        <f t="shared" si="10"/>
        <v>26</v>
      </c>
      <c r="X20" s="60"/>
      <c r="Y20" s="61"/>
      <c r="Z20" s="60">
        <f>VLOOKUP($A20,'Return Data'!$B$7:$R$2292,16,0)</f>
        <v>4.0336999999999996</v>
      </c>
      <c r="AA20" s="62">
        <f t="shared" si="9"/>
        <v>24</v>
      </c>
    </row>
    <row r="21" spans="1:27" x14ac:dyDescent="0.3">
      <c r="A21" s="58" t="s">
        <v>1149</v>
      </c>
      <c r="B21" s="59">
        <f>VLOOKUP($A21,'Return Data'!$B$7:$R$2292,3,0)</f>
        <v>45014</v>
      </c>
      <c r="C21" s="60">
        <f>VLOOKUP($A21,'Return Data'!$B$7:$R$2292,4,0)</f>
        <v>1132.3641</v>
      </c>
      <c r="D21" s="60">
        <f>VLOOKUP($A21,'Return Data'!$B$7:$R$2292,5,0)</f>
        <v>6.6444999999999999</v>
      </c>
      <c r="E21" s="61">
        <f t="shared" si="0"/>
        <v>20</v>
      </c>
      <c r="F21" s="60">
        <f>VLOOKUP($A21,'Return Data'!$B$7:$R$2292,6,0)</f>
        <v>6.5964</v>
      </c>
      <c r="G21" s="61">
        <f t="shared" si="1"/>
        <v>17</v>
      </c>
      <c r="H21" s="60">
        <f>VLOOKUP($A21,'Return Data'!$B$7:$R$2292,7,0)</f>
        <v>6.5373000000000001</v>
      </c>
      <c r="I21" s="61">
        <f t="shared" si="2"/>
        <v>13</v>
      </c>
      <c r="J21" s="60">
        <f>VLOOKUP($A21,'Return Data'!$B$7:$R$2292,8,0)</f>
        <v>6.5483000000000002</v>
      </c>
      <c r="K21" s="61">
        <f t="shared" si="3"/>
        <v>18</v>
      </c>
      <c r="L21" s="60">
        <f>VLOOKUP($A21,'Return Data'!$B$7:$R$2292,9,0)</f>
        <v>6.3460000000000001</v>
      </c>
      <c r="M21" s="61">
        <f t="shared" si="4"/>
        <v>20</v>
      </c>
      <c r="N21" s="60">
        <f>VLOOKUP($A21,'Return Data'!$B$7:$R$2292,10,0)</f>
        <v>6.2809999999999997</v>
      </c>
      <c r="O21" s="61">
        <f t="shared" si="5"/>
        <v>20</v>
      </c>
      <c r="P21" s="60">
        <f>VLOOKUP($A21,'Return Data'!$B$7:$R$2292,11,0)</f>
        <v>6.1593</v>
      </c>
      <c r="Q21" s="61">
        <f t="shared" si="6"/>
        <v>19</v>
      </c>
      <c r="R21" s="60">
        <f>VLOOKUP($A21,'Return Data'!$B$7:$R$2292,12,0)</f>
        <v>5.8433999999999999</v>
      </c>
      <c r="S21" s="61">
        <f t="shared" si="7"/>
        <v>20</v>
      </c>
      <c r="T21" s="60">
        <f>VLOOKUP($A21,'Return Data'!$B$7:$R$2292,13,0)</f>
        <v>5.4146000000000001</v>
      </c>
      <c r="U21" s="61">
        <f t="shared" si="8"/>
        <v>19</v>
      </c>
      <c r="V21" s="60">
        <f>VLOOKUP($A21,'Return Data'!$B$7:$R$2292,17,0)</f>
        <v>4.3330000000000002</v>
      </c>
      <c r="W21" s="61">
        <f t="shared" si="10"/>
        <v>18</v>
      </c>
      <c r="X21" s="60"/>
      <c r="Y21" s="61"/>
      <c r="Z21" s="60">
        <f>VLOOKUP($A21,'Return Data'!$B$7:$R$2292,16,0)</f>
        <v>3.9336000000000002</v>
      </c>
      <c r="AA21" s="62">
        <f t="shared" si="9"/>
        <v>27</v>
      </c>
    </row>
    <row r="22" spans="1:27" x14ac:dyDescent="0.3">
      <c r="A22" s="58" t="s">
        <v>1151</v>
      </c>
      <c r="B22" s="59">
        <f>VLOOKUP($A22,'Return Data'!$B$7:$R$2292,3,0)</f>
        <v>45014</v>
      </c>
      <c r="C22" s="60">
        <f>VLOOKUP($A22,'Return Data'!$B$7:$R$2292,4,0)</f>
        <v>1141.7411999999999</v>
      </c>
      <c r="D22" s="60">
        <f>VLOOKUP($A22,'Return Data'!$B$7:$R$2292,5,0)</f>
        <v>6.5899000000000001</v>
      </c>
      <c r="E22" s="61">
        <f t="shared" si="0"/>
        <v>25</v>
      </c>
      <c r="F22" s="60">
        <f>VLOOKUP($A22,'Return Data'!$B$7:$R$2292,6,0)</f>
        <v>6.5122999999999998</v>
      </c>
      <c r="G22" s="61">
        <f t="shared" si="1"/>
        <v>25</v>
      </c>
      <c r="H22" s="60">
        <f>VLOOKUP($A22,'Return Data'!$B$7:$R$2292,7,0)</f>
        <v>6.4332000000000003</v>
      </c>
      <c r="I22" s="61">
        <f t="shared" si="2"/>
        <v>22</v>
      </c>
      <c r="J22" s="60">
        <f>VLOOKUP($A22,'Return Data'!$B$7:$R$2292,8,0)</f>
        <v>6.4173</v>
      </c>
      <c r="K22" s="61">
        <f t="shared" si="3"/>
        <v>26</v>
      </c>
      <c r="L22" s="60">
        <f>VLOOKUP($A22,'Return Data'!$B$7:$R$2292,9,0)</f>
        <v>6.2149000000000001</v>
      </c>
      <c r="M22" s="61">
        <f t="shared" si="4"/>
        <v>26</v>
      </c>
      <c r="N22" s="60">
        <f>VLOOKUP($A22,'Return Data'!$B$7:$R$2292,10,0)</f>
        <v>6.1727999999999996</v>
      </c>
      <c r="O22" s="61">
        <f t="shared" si="5"/>
        <v>26</v>
      </c>
      <c r="P22" s="60">
        <f>VLOOKUP($A22,'Return Data'!$B$7:$R$2292,11,0)</f>
        <v>6.0487000000000002</v>
      </c>
      <c r="Q22" s="61">
        <f t="shared" si="6"/>
        <v>26</v>
      </c>
      <c r="R22" s="60">
        <f>VLOOKUP($A22,'Return Data'!$B$7:$R$2292,12,0)</f>
        <v>5.7144000000000004</v>
      </c>
      <c r="S22" s="61">
        <f t="shared" si="7"/>
        <v>26</v>
      </c>
      <c r="T22" s="60">
        <f>VLOOKUP($A22,'Return Data'!$B$7:$R$2292,13,0)</f>
        <v>5.3162000000000003</v>
      </c>
      <c r="U22" s="61">
        <f t="shared" si="8"/>
        <v>26</v>
      </c>
      <c r="V22" s="60">
        <f>VLOOKUP($A22,'Return Data'!$B$7:$R$2292,17,0)</f>
        <v>4.2588999999999997</v>
      </c>
      <c r="W22" s="61">
        <f t="shared" si="10"/>
        <v>25</v>
      </c>
      <c r="X22" s="60"/>
      <c r="Y22" s="61"/>
      <c r="Z22" s="60">
        <f>VLOOKUP($A22,'Return Data'!$B$7:$R$2292,16,0)</f>
        <v>3.94</v>
      </c>
      <c r="AA22" s="62">
        <f t="shared" si="9"/>
        <v>26</v>
      </c>
    </row>
    <row r="23" spans="1:27" x14ac:dyDescent="0.3">
      <c r="A23" s="58" t="s">
        <v>1153</v>
      </c>
      <c r="B23" s="59">
        <f>VLOOKUP($A23,'Return Data'!$B$7:$R$2292,3,0)</f>
        <v>45014</v>
      </c>
      <c r="C23" s="60">
        <f>VLOOKUP($A23,'Return Data'!$B$7:$R$2292,4,0)</f>
        <v>1138.7488000000001</v>
      </c>
      <c r="D23" s="60">
        <f>VLOOKUP($A23,'Return Data'!$B$7:$R$2292,5,0)</f>
        <v>6.7035</v>
      </c>
      <c r="E23" s="61">
        <f t="shared" si="0"/>
        <v>18</v>
      </c>
      <c r="F23" s="60">
        <f>VLOOKUP($A23,'Return Data'!$B$7:$R$2292,6,0)</f>
        <v>6.6054000000000004</v>
      </c>
      <c r="G23" s="61">
        <f t="shared" si="1"/>
        <v>16</v>
      </c>
      <c r="H23" s="60">
        <f>VLOOKUP($A23,'Return Data'!$B$7:$R$2292,7,0)</f>
        <v>6.5652999999999997</v>
      </c>
      <c r="I23" s="61">
        <f t="shared" si="2"/>
        <v>8</v>
      </c>
      <c r="J23" s="60">
        <f>VLOOKUP($A23,'Return Data'!$B$7:$R$2292,8,0)</f>
        <v>6.5743</v>
      </c>
      <c r="K23" s="61">
        <f t="shared" si="3"/>
        <v>13</v>
      </c>
      <c r="L23" s="60">
        <f>VLOOKUP($A23,'Return Data'!$B$7:$R$2292,9,0)</f>
        <v>6.3605</v>
      </c>
      <c r="M23" s="61">
        <f t="shared" si="4"/>
        <v>18</v>
      </c>
      <c r="N23" s="60">
        <f>VLOOKUP($A23,'Return Data'!$B$7:$R$2292,10,0)</f>
        <v>6.2981999999999996</v>
      </c>
      <c r="O23" s="61">
        <f t="shared" si="5"/>
        <v>18</v>
      </c>
      <c r="P23" s="60">
        <f>VLOOKUP($A23,'Return Data'!$B$7:$R$2292,11,0)</f>
        <v>6.1696999999999997</v>
      </c>
      <c r="Q23" s="61">
        <f t="shared" si="6"/>
        <v>18</v>
      </c>
      <c r="R23" s="60">
        <f>VLOOKUP($A23,'Return Data'!$B$7:$R$2292,12,0)</f>
        <v>5.8452000000000002</v>
      </c>
      <c r="S23" s="61">
        <f t="shared" si="7"/>
        <v>19</v>
      </c>
      <c r="T23" s="60">
        <f>VLOOKUP($A23,'Return Data'!$B$7:$R$2292,13,0)</f>
        <v>5.4135</v>
      </c>
      <c r="U23" s="61">
        <f t="shared" si="8"/>
        <v>20</v>
      </c>
      <c r="V23" s="60">
        <f>VLOOKUP($A23,'Return Data'!$B$7:$R$2292,17,0)</f>
        <v>4.3510999999999997</v>
      </c>
      <c r="W23" s="61">
        <f t="shared" si="10"/>
        <v>10</v>
      </c>
      <c r="X23" s="60"/>
      <c r="Y23" s="61"/>
      <c r="Z23" s="60">
        <f>VLOOKUP($A23,'Return Data'!$B$7:$R$2292,16,0)</f>
        <v>3.9904999999999999</v>
      </c>
      <c r="AA23" s="62">
        <f t="shared" si="9"/>
        <v>25</v>
      </c>
    </row>
    <row r="24" spans="1:27" x14ac:dyDescent="0.3">
      <c r="A24" s="58" t="s">
        <v>1155</v>
      </c>
      <c r="B24" s="59">
        <f>VLOOKUP($A24,'Return Data'!$B$7:$R$2292,3,0)</f>
        <v>45014</v>
      </c>
      <c r="C24" s="60">
        <f>VLOOKUP($A24,'Return Data'!$B$7:$R$2292,4,0)</f>
        <v>1195.3287</v>
      </c>
      <c r="D24" s="60">
        <f>VLOOKUP($A24,'Return Data'!$B$7:$R$2292,5,0)</f>
        <v>7.0702999999999996</v>
      </c>
      <c r="E24" s="61">
        <f t="shared" si="0"/>
        <v>3</v>
      </c>
      <c r="F24" s="60">
        <f>VLOOKUP($A24,'Return Data'!$B$7:$R$2292,6,0)</f>
        <v>6.6715999999999998</v>
      </c>
      <c r="G24" s="61">
        <f t="shared" si="1"/>
        <v>6</v>
      </c>
      <c r="H24" s="60">
        <f>VLOOKUP($A24,'Return Data'!$B$7:$R$2292,7,0)</f>
        <v>6.6040000000000001</v>
      </c>
      <c r="I24" s="61">
        <f t="shared" si="2"/>
        <v>5</v>
      </c>
      <c r="J24" s="60">
        <f>VLOOKUP($A24,'Return Data'!$B$7:$R$2292,8,0)</f>
        <v>6.6281999999999996</v>
      </c>
      <c r="K24" s="61">
        <f t="shared" si="3"/>
        <v>5</v>
      </c>
      <c r="L24" s="60">
        <f>VLOOKUP($A24,'Return Data'!$B$7:$R$2292,9,0)</f>
        <v>6.4302000000000001</v>
      </c>
      <c r="M24" s="61">
        <f t="shared" si="4"/>
        <v>4</v>
      </c>
      <c r="N24" s="60">
        <f>VLOOKUP($A24,'Return Data'!$B$7:$R$2292,10,0)</f>
        <v>6.3372000000000002</v>
      </c>
      <c r="O24" s="61">
        <f t="shared" si="5"/>
        <v>7</v>
      </c>
      <c r="P24" s="60">
        <f>VLOOKUP($A24,'Return Data'!$B$7:$R$2292,11,0)</f>
        <v>6.1976000000000004</v>
      </c>
      <c r="Q24" s="61">
        <f t="shared" si="6"/>
        <v>6</v>
      </c>
      <c r="R24" s="60">
        <f>VLOOKUP($A24,'Return Data'!$B$7:$R$2292,12,0)</f>
        <v>5.8731</v>
      </c>
      <c r="S24" s="61">
        <f t="shared" si="7"/>
        <v>9</v>
      </c>
      <c r="T24" s="60">
        <f>VLOOKUP($A24,'Return Data'!$B$7:$R$2292,13,0)</f>
        <v>5.4470999999999998</v>
      </c>
      <c r="U24" s="61">
        <f t="shared" si="8"/>
        <v>9</v>
      </c>
      <c r="V24" s="60">
        <f>VLOOKUP($A24,'Return Data'!$B$7:$R$2292,17,0)</f>
        <v>4.3510999999999997</v>
      </c>
      <c r="W24" s="61">
        <f t="shared" si="10"/>
        <v>10</v>
      </c>
      <c r="X24" s="60">
        <f>VLOOKUP($A24,'Return Data'!$B$7:$R$2292,14,0)</f>
        <v>3.8965000000000001</v>
      </c>
      <c r="Y24" s="61">
        <f>RANK(X24,X$8:X$36,0)</f>
        <v>5</v>
      </c>
      <c r="Z24" s="60">
        <f>VLOOKUP($A24,'Return Data'!$B$7:$R$2292,16,0)</f>
        <v>4.3368000000000002</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45014</v>
      </c>
      <c r="C26" s="60">
        <f>VLOOKUP($A26,'Return Data'!$B$7:$R$2292,4,0)</f>
        <v>1161.7191</v>
      </c>
      <c r="D26" s="60">
        <f>VLOOKUP($A26,'Return Data'!$B$7:$R$2292,5,0)</f>
        <v>6.7531999999999996</v>
      </c>
      <c r="E26" s="61">
        <f t="shared" si="0"/>
        <v>16</v>
      </c>
      <c r="F26" s="60">
        <f>VLOOKUP($A26,'Return Data'!$B$7:$R$2292,6,0)</f>
        <v>6.5890000000000004</v>
      </c>
      <c r="G26" s="61">
        <f t="shared" si="1"/>
        <v>18</v>
      </c>
      <c r="H26" s="60">
        <f>VLOOKUP($A26,'Return Data'!$B$7:$R$2292,7,0)</f>
        <v>6.5050999999999997</v>
      </c>
      <c r="I26" s="61">
        <f t="shared" si="2"/>
        <v>18</v>
      </c>
      <c r="J26" s="60">
        <f>VLOOKUP($A26,'Return Data'!$B$7:$R$2292,8,0)</f>
        <v>6.5807000000000002</v>
      </c>
      <c r="K26" s="61">
        <f t="shared" si="3"/>
        <v>12</v>
      </c>
      <c r="L26" s="60">
        <f>VLOOKUP($A26,'Return Data'!$B$7:$R$2292,9,0)</f>
        <v>6.3897000000000004</v>
      </c>
      <c r="M26" s="61">
        <f t="shared" si="4"/>
        <v>12</v>
      </c>
      <c r="N26" s="60">
        <f>VLOOKUP($A26,'Return Data'!$B$7:$R$2292,10,0)</f>
        <v>6.3190999999999997</v>
      </c>
      <c r="O26" s="61">
        <f t="shared" si="5"/>
        <v>12</v>
      </c>
      <c r="P26" s="60">
        <f>VLOOKUP($A26,'Return Data'!$B$7:$R$2292,11,0)</f>
        <v>6.1905999999999999</v>
      </c>
      <c r="Q26" s="61">
        <f t="shared" si="6"/>
        <v>10</v>
      </c>
      <c r="R26" s="60">
        <f>VLOOKUP($A26,'Return Data'!$B$7:$R$2292,12,0)</f>
        <v>5.8807</v>
      </c>
      <c r="S26" s="61">
        <f t="shared" si="7"/>
        <v>6</v>
      </c>
      <c r="T26" s="60">
        <f>VLOOKUP($A26,'Return Data'!$B$7:$R$2292,13,0)</f>
        <v>5.4537000000000004</v>
      </c>
      <c r="U26" s="61">
        <f t="shared" si="8"/>
        <v>6</v>
      </c>
      <c r="V26" s="60">
        <f>VLOOKUP($A26,'Return Data'!$B$7:$R$2292,17,0)</f>
        <v>4.3752000000000004</v>
      </c>
      <c r="W26" s="61">
        <f t="shared" si="10"/>
        <v>5</v>
      </c>
      <c r="X26" s="60"/>
      <c r="Y26" s="61"/>
      <c r="Z26" s="60">
        <f>VLOOKUP($A26,'Return Data'!$B$7:$R$2292,16,0)</f>
        <v>4.1205999999999996</v>
      </c>
      <c r="AA26" s="62">
        <f t="shared" si="9"/>
        <v>18</v>
      </c>
    </row>
    <row r="27" spans="1:27" x14ac:dyDescent="0.3">
      <c r="A27" s="58" t="s">
        <v>1161</v>
      </c>
      <c r="B27" s="59">
        <f>VLOOKUP($A27,'Return Data'!$B$7:$R$2292,3,0)</f>
        <v>45014</v>
      </c>
      <c r="C27" s="60">
        <f>VLOOKUP($A27,'Return Data'!$B$7:$R$2292,4,0)</f>
        <v>1160.1008999999999</v>
      </c>
      <c r="D27" s="60">
        <f>VLOOKUP($A27,'Return Data'!$B$7:$R$2292,5,0)</f>
        <v>6.6083999999999996</v>
      </c>
      <c r="E27" s="61">
        <f t="shared" si="0"/>
        <v>22</v>
      </c>
      <c r="F27" s="60">
        <f>VLOOKUP($A27,'Return Data'!$B$7:$R$2292,6,0)</f>
        <v>6.6170999999999998</v>
      </c>
      <c r="G27" s="61">
        <f t="shared" si="1"/>
        <v>15</v>
      </c>
      <c r="H27" s="60">
        <f>VLOOKUP($A27,'Return Data'!$B$7:$R$2292,7,0)</f>
        <v>6.5317999999999996</v>
      </c>
      <c r="I27" s="61">
        <f t="shared" si="2"/>
        <v>15</v>
      </c>
      <c r="J27" s="60">
        <f>VLOOKUP($A27,'Return Data'!$B$7:$R$2292,8,0)</f>
        <v>6.5540000000000003</v>
      </c>
      <c r="K27" s="61">
        <f t="shared" si="3"/>
        <v>17</v>
      </c>
      <c r="L27" s="60">
        <f>VLOOKUP($A27,'Return Data'!$B$7:$R$2292,9,0)</f>
        <v>6.3815999999999997</v>
      </c>
      <c r="M27" s="61">
        <f t="shared" si="4"/>
        <v>15</v>
      </c>
      <c r="N27" s="60">
        <f>VLOOKUP($A27,'Return Data'!$B$7:$R$2292,10,0)</f>
        <v>6.3510999999999997</v>
      </c>
      <c r="O27" s="61">
        <f t="shared" si="5"/>
        <v>3</v>
      </c>
      <c r="P27" s="60">
        <f>VLOOKUP($A27,'Return Data'!$B$7:$R$2292,11,0)</f>
        <v>6.1943999999999999</v>
      </c>
      <c r="Q27" s="61">
        <f t="shared" si="6"/>
        <v>8</v>
      </c>
      <c r="R27" s="60">
        <f>VLOOKUP($A27,'Return Data'!$B$7:$R$2292,12,0)</f>
        <v>5.8753000000000002</v>
      </c>
      <c r="S27" s="61">
        <f t="shared" si="7"/>
        <v>7</v>
      </c>
      <c r="T27" s="60">
        <f>VLOOKUP($A27,'Return Data'!$B$7:$R$2292,13,0)</f>
        <v>5.4473000000000003</v>
      </c>
      <c r="U27" s="61">
        <f t="shared" si="8"/>
        <v>8</v>
      </c>
      <c r="V27" s="60">
        <f>VLOOKUP($A27,'Return Data'!$B$7:$R$2292,17,0)</f>
        <v>4.3856000000000002</v>
      </c>
      <c r="W27" s="61">
        <f t="shared" si="10"/>
        <v>3</v>
      </c>
      <c r="X27" s="60"/>
      <c r="Y27" s="61"/>
      <c r="Z27" s="60">
        <f>VLOOKUP($A27,'Return Data'!$B$7:$R$2292,16,0)</f>
        <v>4.1124000000000001</v>
      </c>
      <c r="AA27" s="62">
        <f t="shared" si="9"/>
        <v>19</v>
      </c>
    </row>
    <row r="28" spans="1:27" x14ac:dyDescent="0.3">
      <c r="A28" s="58" t="s">
        <v>1163</v>
      </c>
      <c r="B28" s="59">
        <f>VLOOKUP($A28,'Return Data'!$B$7:$R$2292,3,0)</f>
        <v>45014</v>
      </c>
      <c r="C28" s="60">
        <f>VLOOKUP($A28,'Return Data'!$B$7:$R$2292,4,0)</f>
        <v>1148.7916</v>
      </c>
      <c r="D28" s="60">
        <f>VLOOKUP($A28,'Return Data'!$B$7:$R$2292,5,0)</f>
        <v>6.8545999999999996</v>
      </c>
      <c r="E28" s="61">
        <f t="shared" si="0"/>
        <v>10</v>
      </c>
      <c r="F28" s="60">
        <f>VLOOKUP($A28,'Return Data'!$B$7:$R$2292,6,0)</f>
        <v>6.6897000000000002</v>
      </c>
      <c r="G28" s="61">
        <f t="shared" si="1"/>
        <v>5</v>
      </c>
      <c r="H28" s="60">
        <f>VLOOKUP($A28,'Return Data'!$B$7:$R$2292,7,0)</f>
        <v>6.6220999999999997</v>
      </c>
      <c r="I28" s="61">
        <f t="shared" si="2"/>
        <v>3</v>
      </c>
      <c r="J28" s="60">
        <f>VLOOKUP($A28,'Return Data'!$B$7:$R$2292,8,0)</f>
        <v>6.6332000000000004</v>
      </c>
      <c r="K28" s="61">
        <f t="shared" si="3"/>
        <v>4</v>
      </c>
      <c r="L28" s="60">
        <f>VLOOKUP($A28,'Return Data'!$B$7:$R$2292,9,0)</f>
        <v>6.4443999999999999</v>
      </c>
      <c r="M28" s="61">
        <f t="shared" si="4"/>
        <v>2</v>
      </c>
      <c r="N28" s="60">
        <f>VLOOKUP($A28,'Return Data'!$B$7:$R$2292,10,0)</f>
        <v>6.3594999999999997</v>
      </c>
      <c r="O28" s="61">
        <f t="shared" si="5"/>
        <v>2</v>
      </c>
      <c r="P28" s="60">
        <f>VLOOKUP($A28,'Return Data'!$B$7:$R$2292,11,0)</f>
        <v>6.2317999999999998</v>
      </c>
      <c r="Q28" s="61">
        <f t="shared" si="6"/>
        <v>2</v>
      </c>
      <c r="R28" s="60">
        <f>VLOOKUP($A28,'Return Data'!$B$7:$R$2292,12,0)</f>
        <v>5.9009</v>
      </c>
      <c r="S28" s="61">
        <f t="shared" si="7"/>
        <v>2</v>
      </c>
      <c r="T28" s="60">
        <f>VLOOKUP($A28,'Return Data'!$B$7:$R$2292,13,0)</f>
        <v>5.4661999999999997</v>
      </c>
      <c r="U28" s="61">
        <f t="shared" si="8"/>
        <v>3</v>
      </c>
      <c r="V28" s="60">
        <f>VLOOKUP($A28,'Return Data'!$B$7:$R$2292,17,0)</f>
        <v>4.3956999999999997</v>
      </c>
      <c r="W28" s="61">
        <f t="shared" si="10"/>
        <v>1</v>
      </c>
      <c r="X28" s="60"/>
      <c r="Y28" s="61"/>
      <c r="Z28" s="60">
        <f>VLOOKUP($A28,'Return Data'!$B$7:$R$2292,16,0)</f>
        <v>4.0967000000000002</v>
      </c>
      <c r="AA28" s="62">
        <f t="shared" si="9"/>
        <v>22</v>
      </c>
    </row>
    <row r="29" spans="1:27" x14ac:dyDescent="0.3">
      <c r="A29" s="58" t="s">
        <v>1165</v>
      </c>
      <c r="B29" s="59">
        <f>VLOOKUP($A29,'Return Data'!$B$7:$R$2292,3,0)</f>
        <v>45014</v>
      </c>
      <c r="C29" s="60">
        <f>VLOOKUP($A29,'Return Data'!$B$7:$R$2292,4,0)</f>
        <v>120.315</v>
      </c>
      <c r="D29" s="60">
        <f>VLOOKUP($A29,'Return Data'!$B$7:$R$2292,5,0)</f>
        <v>6.8270999999999997</v>
      </c>
      <c r="E29" s="61">
        <f t="shared" si="0"/>
        <v>13</v>
      </c>
      <c r="F29" s="60">
        <f>VLOOKUP($A29,'Return Data'!$B$7:$R$2292,6,0)</f>
        <v>6.6272000000000002</v>
      </c>
      <c r="G29" s="61">
        <f t="shared" si="1"/>
        <v>13</v>
      </c>
      <c r="H29" s="60">
        <f>VLOOKUP($A29,'Return Data'!$B$7:$R$2292,7,0)</f>
        <v>6.5392999999999999</v>
      </c>
      <c r="I29" s="61">
        <f t="shared" si="2"/>
        <v>12</v>
      </c>
      <c r="J29" s="60">
        <f>VLOOKUP($A29,'Return Data'!$B$7:$R$2292,8,0)</f>
        <v>6.6563999999999997</v>
      </c>
      <c r="K29" s="61">
        <f t="shared" si="3"/>
        <v>2</v>
      </c>
      <c r="L29" s="60">
        <f>VLOOKUP($A29,'Return Data'!$B$7:$R$2292,9,0)</f>
        <v>6.4485999999999999</v>
      </c>
      <c r="M29" s="61">
        <f t="shared" si="4"/>
        <v>1</v>
      </c>
      <c r="N29" s="60">
        <f>VLOOKUP($A29,'Return Data'!$B$7:$R$2292,10,0)</f>
        <v>6.3472</v>
      </c>
      <c r="O29" s="61">
        <f t="shared" si="5"/>
        <v>5</v>
      </c>
      <c r="P29" s="60">
        <f>VLOOKUP($A29,'Return Data'!$B$7:$R$2292,11,0)</f>
        <v>6.2057000000000002</v>
      </c>
      <c r="Q29" s="61">
        <f t="shared" si="6"/>
        <v>5</v>
      </c>
      <c r="R29" s="60">
        <f>VLOOKUP($A29,'Return Data'!$B$7:$R$2292,12,0)</f>
        <v>5.8810000000000002</v>
      </c>
      <c r="S29" s="61">
        <f t="shared" si="7"/>
        <v>5</v>
      </c>
      <c r="T29" s="60">
        <f>VLOOKUP($A29,'Return Data'!$B$7:$R$2292,13,0)</f>
        <v>5.4653</v>
      </c>
      <c r="U29" s="61">
        <f t="shared" si="8"/>
        <v>4</v>
      </c>
      <c r="V29" s="60">
        <f>VLOOKUP($A29,'Return Data'!$B$7:$R$2292,17,0)</f>
        <v>4.3681999999999999</v>
      </c>
      <c r="W29" s="61">
        <f t="shared" si="10"/>
        <v>6</v>
      </c>
      <c r="X29" s="60">
        <f>VLOOKUP($A29,'Return Data'!$B$7:$R$2292,14,0)</f>
        <v>3.9278</v>
      </c>
      <c r="Y29" s="61">
        <f>RANK(X29,X$8:X$36,0)</f>
        <v>2</v>
      </c>
      <c r="Z29" s="60">
        <f>VLOOKUP($A29,'Return Data'!$B$7:$R$2292,16,0)</f>
        <v>4.4164000000000003</v>
      </c>
      <c r="AA29" s="62">
        <f t="shared" si="9"/>
        <v>6</v>
      </c>
    </row>
    <row r="30" spans="1:27" x14ac:dyDescent="0.3">
      <c r="A30" s="58" t="s">
        <v>1167</v>
      </c>
      <c r="B30" s="59">
        <f>VLOOKUP($A30,'Return Data'!$B$7:$R$2292,3,0)</f>
        <v>45014</v>
      </c>
      <c r="C30" s="60">
        <f>VLOOKUP($A30,'Return Data'!$B$7:$R$2292,4,0)</f>
        <v>1156.5757000000001</v>
      </c>
      <c r="D30" s="60">
        <f>VLOOKUP($A30,'Return Data'!$B$7:$R$2292,5,0)</f>
        <v>6.8526999999999996</v>
      </c>
      <c r="E30" s="61">
        <f t="shared" si="0"/>
        <v>11</v>
      </c>
      <c r="F30" s="60">
        <f>VLOOKUP($A30,'Return Data'!$B$7:$R$2292,6,0)</f>
        <v>6.5529999999999999</v>
      </c>
      <c r="G30" s="61">
        <f t="shared" si="1"/>
        <v>22</v>
      </c>
      <c r="H30" s="60">
        <f>VLOOKUP($A30,'Return Data'!$B$7:$R$2292,7,0)</f>
        <v>6.3822000000000001</v>
      </c>
      <c r="I30" s="61">
        <f t="shared" si="2"/>
        <v>26</v>
      </c>
      <c r="J30" s="60">
        <f>VLOOKUP($A30,'Return Data'!$B$7:$R$2292,8,0)</f>
        <v>6.4463999999999997</v>
      </c>
      <c r="K30" s="61">
        <f t="shared" si="3"/>
        <v>25</v>
      </c>
      <c r="L30" s="60">
        <f>VLOOKUP($A30,'Return Data'!$B$7:$R$2292,9,0)</f>
        <v>6.2424999999999997</v>
      </c>
      <c r="M30" s="61">
        <f t="shared" si="4"/>
        <v>25</v>
      </c>
      <c r="N30" s="60">
        <f>VLOOKUP($A30,'Return Data'!$B$7:$R$2292,10,0)</f>
        <v>6.2347000000000001</v>
      </c>
      <c r="O30" s="61">
        <f t="shared" si="5"/>
        <v>24</v>
      </c>
      <c r="P30" s="60">
        <f>VLOOKUP($A30,'Return Data'!$B$7:$R$2292,11,0)</f>
        <v>6.1391</v>
      </c>
      <c r="Q30" s="61">
        <f t="shared" si="6"/>
        <v>23</v>
      </c>
      <c r="R30" s="60">
        <f>VLOOKUP($A30,'Return Data'!$B$7:$R$2292,12,0)</f>
        <v>5.8510999999999997</v>
      </c>
      <c r="S30" s="61">
        <f t="shared" si="7"/>
        <v>17</v>
      </c>
      <c r="T30" s="60">
        <f>VLOOKUP($A30,'Return Data'!$B$7:$R$2292,13,0)</f>
        <v>5.4179000000000004</v>
      </c>
      <c r="U30" s="61">
        <f t="shared" si="8"/>
        <v>18</v>
      </c>
      <c r="V30" s="60">
        <f>VLOOKUP($A30,'Return Data'!$B$7:$R$2292,17,0)</f>
        <v>4.3677999999999999</v>
      </c>
      <c r="W30" s="61">
        <f t="shared" si="10"/>
        <v>7</v>
      </c>
      <c r="X30" s="60"/>
      <c r="Y30" s="61"/>
      <c r="Z30" s="60">
        <f>VLOOKUP($A30,'Return Data'!$B$7:$R$2292,16,0)</f>
        <v>4.1361999999999997</v>
      </c>
      <c r="AA30" s="62">
        <f t="shared" si="9"/>
        <v>16</v>
      </c>
    </row>
    <row r="31" spans="1:27" x14ac:dyDescent="0.3">
      <c r="A31" s="58" t="s">
        <v>1169</v>
      </c>
      <c r="B31" s="59">
        <f>VLOOKUP($A31,'Return Data'!$B$7:$R$2292,3,0)</f>
        <v>45014</v>
      </c>
      <c r="C31" s="60">
        <f>VLOOKUP($A31,'Return Data'!$B$7:$R$2292,4,0)</f>
        <v>3647.8188</v>
      </c>
      <c r="D31" s="60">
        <f>VLOOKUP($A31,'Return Data'!$B$7:$R$2292,5,0)</f>
        <v>7.1105999999999998</v>
      </c>
      <c r="E31" s="61">
        <f t="shared" si="0"/>
        <v>2</v>
      </c>
      <c r="F31" s="60">
        <f>VLOOKUP($A31,'Return Data'!$B$7:$R$2292,6,0)</f>
        <v>6.6279000000000003</v>
      </c>
      <c r="G31" s="61">
        <f t="shared" si="1"/>
        <v>12</v>
      </c>
      <c r="H31" s="60">
        <f>VLOOKUP($A31,'Return Data'!$B$7:$R$2292,7,0)</f>
        <v>6.5244999999999997</v>
      </c>
      <c r="I31" s="61">
        <f t="shared" si="2"/>
        <v>16</v>
      </c>
      <c r="J31" s="60">
        <f>VLOOKUP($A31,'Return Data'!$B$7:$R$2292,8,0)</f>
        <v>6.5628000000000002</v>
      </c>
      <c r="K31" s="61">
        <f t="shared" si="3"/>
        <v>15</v>
      </c>
      <c r="L31" s="60">
        <f>VLOOKUP($A31,'Return Data'!$B$7:$R$2292,9,0)</f>
        <v>6.3765000000000001</v>
      </c>
      <c r="M31" s="61">
        <f t="shared" si="4"/>
        <v>16</v>
      </c>
      <c r="N31" s="60">
        <f>VLOOKUP($A31,'Return Data'!$B$7:$R$2292,10,0)</f>
        <v>6.2944000000000004</v>
      </c>
      <c r="O31" s="61">
        <f t="shared" si="5"/>
        <v>19</v>
      </c>
      <c r="P31" s="60">
        <f>VLOOKUP($A31,'Return Data'!$B$7:$R$2292,11,0)</f>
        <v>6.1562000000000001</v>
      </c>
      <c r="Q31" s="61">
        <f t="shared" si="6"/>
        <v>20</v>
      </c>
      <c r="R31" s="60">
        <f>VLOOKUP($A31,'Return Data'!$B$7:$R$2292,12,0)</f>
        <v>5.8331</v>
      </c>
      <c r="S31" s="61">
        <f t="shared" si="7"/>
        <v>21</v>
      </c>
      <c r="T31" s="60">
        <f>VLOOKUP($A31,'Return Data'!$B$7:$R$2292,13,0)</f>
        <v>5.4077000000000002</v>
      </c>
      <c r="U31" s="61">
        <f t="shared" si="8"/>
        <v>22</v>
      </c>
      <c r="V31" s="60">
        <f>VLOOKUP($A31,'Return Data'!$B$7:$R$2292,17,0)</f>
        <v>4.3327</v>
      </c>
      <c r="W31" s="61">
        <f t="shared" si="10"/>
        <v>19</v>
      </c>
      <c r="X31" s="60">
        <f>VLOOKUP($A31,'Return Data'!$B$7:$R$2292,14,0)</f>
        <v>3.8862999999999999</v>
      </c>
      <c r="Y31" s="61">
        <f>RANK(X31,X$8:X$36,0)</f>
        <v>7</v>
      </c>
      <c r="Z31" s="60">
        <f>VLOOKUP($A31,'Return Data'!$B$7:$R$2292,16,0)</f>
        <v>6.1764000000000001</v>
      </c>
      <c r="AA31" s="62">
        <f t="shared" si="9"/>
        <v>2</v>
      </c>
    </row>
    <row r="32" spans="1:27" x14ac:dyDescent="0.3">
      <c r="A32" s="58" t="s">
        <v>1171</v>
      </c>
      <c r="B32" s="59">
        <f>VLOOKUP($A32,'Return Data'!$B$7:$R$2292,3,0)</f>
        <v>45014</v>
      </c>
      <c r="C32" s="60">
        <f>VLOOKUP($A32,'Return Data'!$B$7:$R$2292,4,0)</f>
        <v>1190.8453999999999</v>
      </c>
      <c r="D32" s="60">
        <f>VLOOKUP($A32,'Return Data'!$B$7:$R$2292,5,0)</f>
        <v>6.7596999999999996</v>
      </c>
      <c r="E32" s="61">
        <f t="shared" si="0"/>
        <v>15</v>
      </c>
      <c r="F32" s="60">
        <f>VLOOKUP($A32,'Return Data'!$B$7:$R$2292,6,0)</f>
        <v>6.6711999999999998</v>
      </c>
      <c r="G32" s="61">
        <f t="shared" si="1"/>
        <v>7</v>
      </c>
      <c r="H32" s="60">
        <f>VLOOKUP($A32,'Return Data'!$B$7:$R$2292,7,0)</f>
        <v>6.5362999999999998</v>
      </c>
      <c r="I32" s="61">
        <f t="shared" si="2"/>
        <v>14</v>
      </c>
      <c r="J32" s="60">
        <f>VLOOKUP($A32,'Return Data'!$B$7:$R$2292,8,0)</f>
        <v>6.5993000000000004</v>
      </c>
      <c r="K32" s="61">
        <f t="shared" si="3"/>
        <v>8</v>
      </c>
      <c r="L32" s="60">
        <f>VLOOKUP($A32,'Return Data'!$B$7:$R$2292,9,0)</f>
        <v>6.3929</v>
      </c>
      <c r="M32" s="61">
        <f t="shared" si="4"/>
        <v>11</v>
      </c>
      <c r="N32" s="60">
        <f>VLOOKUP($A32,'Return Data'!$B$7:$R$2292,10,0)</f>
        <v>6.3083999999999998</v>
      </c>
      <c r="O32" s="61">
        <f t="shared" si="5"/>
        <v>14</v>
      </c>
      <c r="P32" s="60">
        <f>VLOOKUP($A32,'Return Data'!$B$7:$R$2292,11,0)</f>
        <v>6.1821999999999999</v>
      </c>
      <c r="Q32" s="61">
        <f t="shared" si="6"/>
        <v>13</v>
      </c>
      <c r="R32" s="60">
        <f>VLOOKUP($A32,'Return Data'!$B$7:$R$2292,12,0)</f>
        <v>5.8532999999999999</v>
      </c>
      <c r="S32" s="61">
        <f t="shared" si="7"/>
        <v>16</v>
      </c>
      <c r="T32" s="60">
        <f>VLOOKUP($A32,'Return Data'!$B$7:$R$2292,13,0)</f>
        <v>5.4188999999999998</v>
      </c>
      <c r="U32" s="61">
        <f t="shared" si="8"/>
        <v>17</v>
      </c>
      <c r="V32" s="60">
        <f>VLOOKUP($A32,'Return Data'!$B$7:$R$2292,17,0)</f>
        <v>4.3228999999999997</v>
      </c>
      <c r="W32" s="61">
        <f t="shared" si="10"/>
        <v>21</v>
      </c>
      <c r="X32" s="60"/>
      <c r="Y32" s="61"/>
      <c r="Z32" s="60">
        <f>VLOOKUP($A32,'Return Data'!$B$7:$R$2292,16,0)</f>
        <v>4.4322999999999997</v>
      </c>
      <c r="AA32" s="62">
        <f t="shared" si="9"/>
        <v>5</v>
      </c>
    </row>
    <row r="33" spans="1:27" x14ac:dyDescent="0.3">
      <c r="A33" s="58" t="s">
        <v>1173</v>
      </c>
      <c r="B33" s="59">
        <f>VLOOKUP($A33,'Return Data'!$B$7:$R$2292,3,0)</f>
        <v>45014</v>
      </c>
      <c r="C33" s="60">
        <f>VLOOKUP($A33,'Return Data'!$B$7:$R$2292,4,0)</f>
        <v>1182.1546000000001</v>
      </c>
      <c r="D33" s="60">
        <f>VLOOKUP($A33,'Return Data'!$B$7:$R$2292,5,0)</f>
        <v>6.8155999999999999</v>
      </c>
      <c r="E33" s="61">
        <f t="shared" si="0"/>
        <v>14</v>
      </c>
      <c r="F33" s="60">
        <f>VLOOKUP($A33,'Return Data'!$B$7:$R$2292,6,0)</f>
        <v>6.6378000000000004</v>
      </c>
      <c r="G33" s="61">
        <f t="shared" si="1"/>
        <v>8</v>
      </c>
      <c r="H33" s="60">
        <f>VLOOKUP($A33,'Return Data'!$B$7:$R$2292,7,0)</f>
        <v>6.5521000000000003</v>
      </c>
      <c r="I33" s="61">
        <f t="shared" si="2"/>
        <v>10</v>
      </c>
      <c r="J33" s="60">
        <f>VLOOKUP($A33,'Return Data'!$B$7:$R$2292,8,0)</f>
        <v>6.5712000000000002</v>
      </c>
      <c r="K33" s="61">
        <f t="shared" si="3"/>
        <v>14</v>
      </c>
      <c r="L33" s="60">
        <f>VLOOKUP($A33,'Return Data'!$B$7:$R$2292,9,0)</f>
        <v>6.3864999999999998</v>
      </c>
      <c r="M33" s="61">
        <f t="shared" si="4"/>
        <v>14</v>
      </c>
      <c r="N33" s="60">
        <f>VLOOKUP($A33,'Return Data'!$B$7:$R$2292,10,0)</f>
        <v>6.3238000000000003</v>
      </c>
      <c r="O33" s="61">
        <f t="shared" si="5"/>
        <v>9</v>
      </c>
      <c r="P33" s="60">
        <f>VLOOKUP($A33,'Return Data'!$B$7:$R$2292,11,0)</f>
        <v>6.1839000000000004</v>
      </c>
      <c r="Q33" s="61">
        <f t="shared" si="6"/>
        <v>12</v>
      </c>
      <c r="R33" s="60">
        <f>VLOOKUP($A33,'Return Data'!$B$7:$R$2292,12,0)</f>
        <v>5.8625999999999996</v>
      </c>
      <c r="S33" s="61">
        <f t="shared" si="7"/>
        <v>13</v>
      </c>
      <c r="T33" s="60">
        <f>VLOOKUP($A33,'Return Data'!$B$7:$R$2292,13,0)</f>
        <v>5.4333</v>
      </c>
      <c r="U33" s="61">
        <f t="shared" si="8"/>
        <v>13</v>
      </c>
      <c r="V33" s="60">
        <f>VLOOKUP($A33,'Return Data'!$B$7:$R$2292,17,0)</f>
        <v>4.3456999999999999</v>
      </c>
      <c r="W33" s="61">
        <f t="shared" si="10"/>
        <v>16</v>
      </c>
      <c r="X33" s="60"/>
      <c r="Y33" s="61"/>
      <c r="Z33" s="60">
        <f>VLOOKUP($A33,'Return Data'!$B$7:$R$2292,16,0)</f>
        <v>4.2545999999999999</v>
      </c>
      <c r="AA33" s="62">
        <f t="shared" si="9"/>
        <v>12</v>
      </c>
    </row>
    <row r="34" spans="1:27" x14ac:dyDescent="0.3">
      <c r="A34" s="58" t="s">
        <v>1175</v>
      </c>
      <c r="B34" s="59">
        <f>VLOOKUP($A34,'Return Data'!$B$7:$R$2292,3,0)</f>
        <v>45014</v>
      </c>
      <c r="C34" s="60">
        <f>VLOOKUP($A34,'Return Data'!$B$7:$R$2292,4,0)</f>
        <v>1179.8452</v>
      </c>
      <c r="D34" s="60">
        <f>VLOOKUP($A34,'Return Data'!$B$7:$R$2292,5,0)</f>
        <v>6.5937000000000001</v>
      </c>
      <c r="E34" s="61">
        <f t="shared" si="0"/>
        <v>23</v>
      </c>
      <c r="F34" s="60">
        <f>VLOOKUP($A34,'Return Data'!$B$7:$R$2292,6,0)</f>
        <v>6.5434000000000001</v>
      </c>
      <c r="G34" s="61">
        <f t="shared" si="1"/>
        <v>23</v>
      </c>
      <c r="H34" s="60">
        <f>VLOOKUP($A34,'Return Data'!$B$7:$R$2292,7,0)</f>
        <v>6.4325000000000001</v>
      </c>
      <c r="I34" s="61">
        <f t="shared" si="2"/>
        <v>23</v>
      </c>
      <c r="J34" s="60">
        <f>VLOOKUP($A34,'Return Data'!$B$7:$R$2292,8,0)</f>
        <v>6.4882</v>
      </c>
      <c r="K34" s="61">
        <f t="shared" si="3"/>
        <v>22</v>
      </c>
      <c r="L34" s="60">
        <f>VLOOKUP($A34,'Return Data'!$B$7:$R$2292,9,0)</f>
        <v>6.3413000000000004</v>
      </c>
      <c r="M34" s="61">
        <f t="shared" si="4"/>
        <v>21</v>
      </c>
      <c r="N34" s="60">
        <f>VLOOKUP($A34,'Return Data'!$B$7:$R$2292,10,0)</f>
        <v>6.3064</v>
      </c>
      <c r="O34" s="61">
        <f t="shared" si="5"/>
        <v>15</v>
      </c>
      <c r="P34" s="60">
        <f>VLOOKUP($A34,'Return Data'!$B$7:$R$2292,11,0)</f>
        <v>6.1737000000000002</v>
      </c>
      <c r="Q34" s="61">
        <f t="shared" si="6"/>
        <v>17</v>
      </c>
      <c r="R34" s="60">
        <f>VLOOKUP($A34,'Return Data'!$B$7:$R$2292,12,0)</f>
        <v>5.8562000000000003</v>
      </c>
      <c r="S34" s="61">
        <f t="shared" si="7"/>
        <v>15</v>
      </c>
      <c r="T34" s="60">
        <f>VLOOKUP($A34,'Return Data'!$B$7:$R$2292,13,0)</f>
        <v>5.4302999999999999</v>
      </c>
      <c r="U34" s="61">
        <f t="shared" si="8"/>
        <v>15</v>
      </c>
      <c r="V34" s="60">
        <f>VLOOKUP($A34,'Return Data'!$B$7:$R$2292,17,0)</f>
        <v>4.3480999999999996</v>
      </c>
      <c r="W34" s="61">
        <f t="shared" si="10"/>
        <v>12</v>
      </c>
      <c r="X34" s="60"/>
      <c r="Y34" s="61"/>
      <c r="Z34" s="60">
        <f>VLOOKUP($A34,'Return Data'!$B$7:$R$2292,16,0)</f>
        <v>4.2081999999999997</v>
      </c>
      <c r="AA34" s="62">
        <f t="shared" si="9"/>
        <v>15</v>
      </c>
    </row>
    <row r="35" spans="1:27" x14ac:dyDescent="0.3">
      <c r="A35" s="58" t="s">
        <v>1177</v>
      </c>
      <c r="B35" s="59">
        <f>VLOOKUP($A35,'Return Data'!$B$7:$R$2292,3,0)</f>
        <v>45014</v>
      </c>
      <c r="C35" s="60">
        <f>VLOOKUP($A35,'Return Data'!$B$7:$R$2292,4,0)</f>
        <v>3067.4641000000001</v>
      </c>
      <c r="D35" s="60">
        <f>VLOOKUP($A35,'Return Data'!$B$7:$R$2292,5,0)</f>
        <v>6.7076000000000002</v>
      </c>
      <c r="E35" s="61">
        <f t="shared" si="0"/>
        <v>17</v>
      </c>
      <c r="F35" s="60">
        <f>VLOOKUP($A35,'Return Data'!$B$7:$R$2292,6,0)</f>
        <v>6.5709999999999997</v>
      </c>
      <c r="G35" s="61">
        <f t="shared" si="1"/>
        <v>20</v>
      </c>
      <c r="H35" s="60">
        <f>VLOOKUP($A35,'Return Data'!$B$7:$R$2292,7,0)</f>
        <v>6.5035999999999996</v>
      </c>
      <c r="I35" s="61">
        <f t="shared" si="2"/>
        <v>19</v>
      </c>
      <c r="J35" s="60">
        <f>VLOOKUP($A35,'Return Data'!$B$7:$R$2292,8,0)</f>
        <v>6.5476000000000001</v>
      </c>
      <c r="K35" s="61">
        <f t="shared" si="3"/>
        <v>19</v>
      </c>
      <c r="L35" s="60">
        <f>VLOOKUP($A35,'Return Data'!$B$7:$R$2292,9,0)</f>
        <v>6.3638000000000003</v>
      </c>
      <c r="M35" s="61">
        <f t="shared" si="4"/>
        <v>17</v>
      </c>
      <c r="N35" s="60">
        <f>VLOOKUP($A35,'Return Data'!$B$7:$R$2292,10,0)</f>
        <v>6.3036000000000003</v>
      </c>
      <c r="O35" s="61">
        <f t="shared" si="5"/>
        <v>16</v>
      </c>
      <c r="P35" s="60">
        <f>VLOOKUP($A35,'Return Data'!$B$7:$R$2292,11,0)</f>
        <v>6.1776</v>
      </c>
      <c r="Q35" s="61">
        <f t="shared" si="6"/>
        <v>15</v>
      </c>
      <c r="R35" s="60">
        <f>VLOOKUP($A35,'Return Data'!$B$7:$R$2292,12,0)</f>
        <v>5.8602999999999996</v>
      </c>
      <c r="S35" s="61">
        <f t="shared" si="7"/>
        <v>14</v>
      </c>
      <c r="T35" s="60">
        <f>VLOOKUP($A35,'Return Data'!$B$7:$R$2292,13,0)</f>
        <v>5.4322999999999997</v>
      </c>
      <c r="U35" s="61">
        <f t="shared" si="8"/>
        <v>14</v>
      </c>
      <c r="V35" s="60">
        <f>VLOOKUP($A35,'Return Data'!$B$7:$R$2292,17,0)</f>
        <v>4.3479000000000001</v>
      </c>
      <c r="W35" s="61">
        <f t="shared" si="10"/>
        <v>13</v>
      </c>
      <c r="X35" s="60">
        <f>VLOOKUP($A35,'Return Data'!$B$7:$R$2292,14,0)</f>
        <v>3.9110999999999998</v>
      </c>
      <c r="Y35" s="61">
        <f>RANK(X35,X$8:X$36,0)</f>
        <v>3</v>
      </c>
      <c r="Z35" s="60">
        <f>VLOOKUP($A35,'Return Data'!$B$7:$R$2292,16,0)</f>
        <v>6.2647000000000004</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6.3104448275862071</v>
      </c>
      <c r="E38" s="69"/>
      <c r="F38" s="70">
        <f>AVERAGE(F8:F36)</f>
        <v>6.1418103448275856</v>
      </c>
      <c r="G38" s="69"/>
      <c r="H38" s="70">
        <f>AVERAGE(H8:H36)</f>
        <v>6.068531034482759</v>
      </c>
      <c r="I38" s="69"/>
      <c r="J38" s="70">
        <f>AVERAGE(J8:J36)</f>
        <v>6.0989344827586196</v>
      </c>
      <c r="K38" s="69"/>
      <c r="L38" s="70">
        <f>AVERAGE(L8:L36)</f>
        <v>5.9211482758620697</v>
      </c>
      <c r="M38" s="69"/>
      <c r="N38" s="70">
        <f>AVERAGE(N8:N36)</f>
        <v>5.8614137931034485</v>
      </c>
      <c r="O38" s="69"/>
      <c r="P38" s="70">
        <f>AVERAGE(P8:P36)</f>
        <v>5.7424241379310352</v>
      </c>
      <c r="Q38" s="69"/>
      <c r="R38" s="70">
        <f>AVERAGE(R8:R36)</f>
        <v>5.4443206896551715</v>
      </c>
      <c r="S38" s="69"/>
      <c r="T38" s="70">
        <f>AVERAGE(T8:T36)</f>
        <v>5.0472999999999999</v>
      </c>
      <c r="U38" s="69"/>
      <c r="V38" s="70">
        <f>AVERAGE(V8:V36)</f>
        <v>4.0300821428571432</v>
      </c>
      <c r="W38" s="69"/>
      <c r="X38" s="70">
        <f>AVERAGE(X8:X36)</f>
        <v>3.5129599999999996</v>
      </c>
      <c r="Y38" s="69"/>
      <c r="Z38" s="70">
        <f>AVERAGE(Z8:Z36)</f>
        <v>4.1091793103448264</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7.1504000000000003</v>
      </c>
      <c r="E40" s="73"/>
      <c r="F40" s="74">
        <f>MAX(F8:F36)</f>
        <v>6.7496</v>
      </c>
      <c r="G40" s="73"/>
      <c r="H40" s="74">
        <f>MAX(H8:H36)</f>
        <v>6.7861000000000002</v>
      </c>
      <c r="I40" s="73"/>
      <c r="J40" s="74">
        <f>MAX(J8:J36)</f>
        <v>6.6852</v>
      </c>
      <c r="K40" s="73"/>
      <c r="L40" s="74">
        <f>MAX(L8:L36)</f>
        <v>6.4485999999999999</v>
      </c>
      <c r="M40" s="73"/>
      <c r="N40" s="74">
        <f>MAX(N8:N36)</f>
        <v>6.3970000000000002</v>
      </c>
      <c r="O40" s="73"/>
      <c r="P40" s="74">
        <f>MAX(P8:P36)</f>
        <v>6.2801</v>
      </c>
      <c r="Q40" s="73"/>
      <c r="R40" s="74">
        <f>MAX(R8:R36)</f>
        <v>5.9482999999999997</v>
      </c>
      <c r="S40" s="73"/>
      <c r="T40" s="74">
        <f>MAX(T8:T36)</f>
        <v>5.5236000000000001</v>
      </c>
      <c r="U40" s="73"/>
      <c r="V40" s="74">
        <f>MAX(V8:V36)</f>
        <v>4.3956999999999997</v>
      </c>
      <c r="W40" s="73"/>
      <c r="X40" s="74">
        <f>MAX(X8:X36)</f>
        <v>3.9460999999999999</v>
      </c>
      <c r="Y40" s="73"/>
      <c r="Z40" s="74">
        <f>MAX(Z8:Z36)</f>
        <v>6.2647000000000004</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45014</v>
      </c>
      <c r="C8" s="60">
        <f>VLOOKUP($A8,'Return Data'!$B$7:$R$2292,4,0)</f>
        <v>1205.6206999999999</v>
      </c>
      <c r="D8" s="60">
        <f>VLOOKUP($A8,'Return Data'!$B$7:$R$2292,5,0)</f>
        <v>6.7676999999999996</v>
      </c>
      <c r="E8" s="61">
        <f t="shared" ref="E8:E36" si="0">RANK(D8,D$8:D$36,0)</f>
        <v>10</v>
      </c>
      <c r="F8" s="60">
        <f>VLOOKUP($A8,'Return Data'!$B$7:$R$2292,6,0)</f>
        <v>6.5286999999999997</v>
      </c>
      <c r="G8" s="61">
        <f t="shared" ref="G8:G36" si="1">RANK(F8,F$8:F$36,0)</f>
        <v>16</v>
      </c>
      <c r="H8" s="60">
        <f>VLOOKUP($A8,'Return Data'!$B$7:$R$2292,7,0)</f>
        <v>6.4447999999999999</v>
      </c>
      <c r="I8" s="61">
        <f t="shared" ref="I8:I36" si="2">RANK(H8,H$8:H$36,0)</f>
        <v>13</v>
      </c>
      <c r="J8" s="60">
        <f>VLOOKUP($A8,'Return Data'!$B$7:$R$2292,8,0)</f>
        <v>6.4904000000000002</v>
      </c>
      <c r="K8" s="61">
        <f t="shared" ref="K8:K36" si="3">RANK(J8,J$8:J$36,0)</f>
        <v>12</v>
      </c>
      <c r="L8" s="60">
        <f>VLOOKUP($A8,'Return Data'!$B$7:$R$2292,9,0)</f>
        <v>6.3051000000000004</v>
      </c>
      <c r="M8" s="61">
        <f t="shared" ref="M8:M36" si="4">RANK(L8,L$8:L$36,0)</f>
        <v>10</v>
      </c>
      <c r="N8" s="60">
        <f>VLOOKUP($A8,'Return Data'!$B$7:$R$2292,10,0)</f>
        <v>6.2214999999999998</v>
      </c>
      <c r="O8" s="61">
        <f t="shared" ref="O8:O36" si="5">RANK(N8,N$8:N$36,0)</f>
        <v>13</v>
      </c>
      <c r="P8" s="60">
        <f>VLOOKUP($A8,'Return Data'!$B$7:$R$2292,11,0)</f>
        <v>6.0868000000000002</v>
      </c>
      <c r="Q8" s="61">
        <f t="shared" ref="Q8:Q36" si="6">RANK(P8,P$8:P$36,0)</f>
        <v>12</v>
      </c>
      <c r="R8" s="60">
        <f>VLOOKUP($A8,'Return Data'!$B$7:$R$2292,12,0)</f>
        <v>5.7590000000000003</v>
      </c>
      <c r="S8" s="61">
        <f t="shared" ref="S8:S36" si="7">RANK(R8,R$8:R$36,0)</f>
        <v>14</v>
      </c>
      <c r="T8" s="60">
        <f>VLOOKUP($A8,'Return Data'!$B$7:$R$2292,13,0)</f>
        <v>5.3240999999999996</v>
      </c>
      <c r="U8" s="61">
        <f t="shared" ref="U8:U36" si="8">RANK(T8,T$8:T$36,0)</f>
        <v>17</v>
      </c>
      <c r="V8" s="60">
        <f>VLOOKUP($A8,'Return Data'!$B$7:$R$2292,17,0)</f>
        <v>4.2469000000000001</v>
      </c>
      <c r="W8" s="61">
        <f>RANK(V8,V$8:V$36,0)</f>
        <v>13</v>
      </c>
      <c r="X8" s="60">
        <f>VLOOKUP($A8,'Return Data'!$B$7:$R$2292,14,0)</f>
        <v>3.7938000000000001</v>
      </c>
      <c r="Y8" s="61">
        <f>RANK(X8,X$8:X$36,0)</f>
        <v>5</v>
      </c>
      <c r="Z8" s="60">
        <f>VLOOKUP($A8,'Return Data'!$B$7:$R$2292,16,0)</f>
        <v>4.3331999999999997</v>
      </c>
      <c r="AA8" s="62">
        <f t="shared" ref="AA8:AA36" si="9">RANK(Z8,Z$8:Z$36,0)</f>
        <v>4</v>
      </c>
    </row>
    <row r="9" spans="1:27" x14ac:dyDescent="0.3">
      <c r="A9" s="58" t="s">
        <v>1130</v>
      </c>
      <c r="B9" s="59">
        <f>VLOOKUP($A9,'Return Data'!$B$7:$R$2292,3,0)</f>
        <v>45014</v>
      </c>
      <c r="C9" s="60">
        <f>VLOOKUP($A9,'Return Data'!$B$7:$R$2292,4,0)</f>
        <v>1182.2506000000001</v>
      </c>
      <c r="D9" s="60">
        <f>VLOOKUP($A9,'Return Data'!$B$7:$R$2292,5,0)</f>
        <v>6.9138000000000002</v>
      </c>
      <c r="E9" s="61">
        <f t="shared" si="0"/>
        <v>5</v>
      </c>
      <c r="F9" s="60">
        <f>VLOOKUP($A9,'Return Data'!$B$7:$R$2292,6,0)</f>
        <v>6.6433999999999997</v>
      </c>
      <c r="G9" s="61">
        <f t="shared" si="1"/>
        <v>2</v>
      </c>
      <c r="H9" s="60">
        <f>VLOOKUP($A9,'Return Data'!$B$7:$R$2292,7,0)</f>
        <v>6.5472000000000001</v>
      </c>
      <c r="I9" s="61">
        <f t="shared" si="2"/>
        <v>3</v>
      </c>
      <c r="J9" s="60">
        <f>VLOOKUP($A9,'Return Data'!$B$7:$R$2292,8,0)</f>
        <v>6.5627000000000004</v>
      </c>
      <c r="K9" s="61">
        <f t="shared" si="3"/>
        <v>3</v>
      </c>
      <c r="L9" s="60">
        <f>VLOOKUP($A9,'Return Data'!$B$7:$R$2292,9,0)</f>
        <v>6.3667999999999996</v>
      </c>
      <c r="M9" s="61">
        <f t="shared" si="4"/>
        <v>2</v>
      </c>
      <c r="N9" s="60">
        <f>VLOOKUP($A9,'Return Data'!$B$7:$R$2292,10,0)</f>
        <v>6.2876000000000003</v>
      </c>
      <c r="O9" s="61">
        <f t="shared" si="5"/>
        <v>2</v>
      </c>
      <c r="P9" s="60">
        <f>VLOOKUP($A9,'Return Data'!$B$7:$R$2292,11,0)</f>
        <v>6.1604000000000001</v>
      </c>
      <c r="Q9" s="61">
        <f t="shared" si="6"/>
        <v>2</v>
      </c>
      <c r="R9" s="60">
        <f>VLOOKUP($A9,'Return Data'!$B$7:$R$2292,12,0)</f>
        <v>5.8373999999999997</v>
      </c>
      <c r="S9" s="61">
        <f t="shared" si="7"/>
        <v>2</v>
      </c>
      <c r="T9" s="60">
        <f>VLOOKUP($A9,'Return Data'!$B$7:$R$2292,13,0)</f>
        <v>5.4070999999999998</v>
      </c>
      <c r="U9" s="61">
        <f t="shared" si="8"/>
        <v>2</v>
      </c>
      <c r="V9" s="60">
        <f>VLOOKUP($A9,'Return Data'!$B$7:$R$2292,17,0)</f>
        <v>4.3173000000000004</v>
      </c>
      <c r="W9" s="61">
        <f>RANK(V9,V$8:V$36,0)</f>
        <v>1</v>
      </c>
      <c r="X9" s="60"/>
      <c r="Y9" s="61"/>
      <c r="Z9" s="60">
        <f>VLOOKUP($A9,'Return Data'!$B$7:$R$2292,16,0)</f>
        <v>4.2300000000000004</v>
      </c>
      <c r="AA9" s="62">
        <f t="shared" si="9"/>
        <v>10</v>
      </c>
    </row>
    <row r="10" spans="1:27" x14ac:dyDescent="0.3">
      <c r="A10" s="58" t="s">
        <v>2065</v>
      </c>
      <c r="B10" s="59">
        <f>VLOOKUP($A10,'Return Data'!$B$7:$R$2292,3,0)</f>
        <v>45014</v>
      </c>
      <c r="C10" s="60">
        <f>VLOOKUP($A10,'Return Data'!$B$7:$R$2292,4,0)</f>
        <v>1189.5244</v>
      </c>
      <c r="D10" s="60">
        <f>VLOOKUP($A10,'Return Data'!$B$7:$R$2292,5,0)</f>
        <v>6.5492999999999997</v>
      </c>
      <c r="E10" s="61">
        <f t="shared" si="0"/>
        <v>21</v>
      </c>
      <c r="F10" s="60">
        <f>VLOOKUP($A10,'Return Data'!$B$7:$R$2292,6,0)</f>
        <v>6.4748000000000001</v>
      </c>
      <c r="G10" s="61">
        <f t="shared" si="1"/>
        <v>21</v>
      </c>
      <c r="H10" s="60">
        <f>VLOOKUP($A10,'Return Data'!$B$7:$R$2292,7,0)</f>
        <v>6.3949999999999996</v>
      </c>
      <c r="I10" s="61">
        <f t="shared" si="2"/>
        <v>20</v>
      </c>
      <c r="J10" s="60">
        <f>VLOOKUP($A10,'Return Data'!$B$7:$R$2292,8,0)</f>
        <v>6.4592999999999998</v>
      </c>
      <c r="K10" s="61">
        <f t="shared" si="3"/>
        <v>17</v>
      </c>
      <c r="L10" s="60">
        <f>VLOOKUP($A10,'Return Data'!$B$7:$R$2292,9,0)</f>
        <v>6.2840999999999996</v>
      </c>
      <c r="M10" s="61">
        <f t="shared" si="4"/>
        <v>16</v>
      </c>
      <c r="N10" s="60">
        <f>VLOOKUP($A10,'Return Data'!$B$7:$R$2292,10,0)</f>
        <v>6.218</v>
      </c>
      <c r="O10" s="61">
        <f t="shared" si="5"/>
        <v>15</v>
      </c>
      <c r="P10" s="60">
        <f>VLOOKUP($A10,'Return Data'!$B$7:$R$2292,11,0)</f>
        <v>6.0864000000000003</v>
      </c>
      <c r="Q10" s="61">
        <f t="shared" si="6"/>
        <v>13</v>
      </c>
      <c r="R10" s="60">
        <f>VLOOKUP($A10,'Return Data'!$B$7:$R$2292,12,0)</f>
        <v>5.7592999999999996</v>
      </c>
      <c r="S10" s="61">
        <f t="shared" si="7"/>
        <v>13</v>
      </c>
      <c r="T10" s="60">
        <f>VLOOKUP($A10,'Return Data'!$B$7:$R$2292,13,0)</f>
        <v>5.3277999999999999</v>
      </c>
      <c r="U10" s="61">
        <f t="shared" si="8"/>
        <v>15</v>
      </c>
      <c r="V10" s="60">
        <f>VLOOKUP($A10,'Return Data'!$B$7:$R$2292,17,0)</f>
        <v>4.2407000000000004</v>
      </c>
      <c r="W10" s="61">
        <f>RANK(V10,V$8:V$36,0)</f>
        <v>18</v>
      </c>
      <c r="X10" s="60">
        <f>VLOOKUP($A10,'Return Data'!$B$7:$R$2292,14,0)</f>
        <v>3.7820999999999998</v>
      </c>
      <c r="Y10" s="61">
        <f>RANK(X10,X$8:X$36,0)</f>
        <v>8</v>
      </c>
      <c r="Z10" s="60">
        <f>VLOOKUP($A10,'Return Data'!$B$7:$R$2292,16,0)</f>
        <v>4.2244000000000002</v>
      </c>
      <c r="AA10" s="62">
        <f t="shared" si="9"/>
        <v>11</v>
      </c>
    </row>
    <row r="11" spans="1:27" x14ac:dyDescent="0.3">
      <c r="A11" s="58" t="s">
        <v>1906</v>
      </c>
      <c r="B11" s="59">
        <f>VLOOKUP($A11,'Return Data'!$B$7:$R$2292,3,0)</f>
        <v>45014</v>
      </c>
      <c r="C11" s="60">
        <f>VLOOKUP($A11,'Return Data'!$B$7:$R$2292,4,0)</f>
        <v>1132.7393</v>
      </c>
      <c r="D11" s="60">
        <f>VLOOKUP($A11,'Return Data'!$B$7:$R$2292,5,0)</f>
        <v>6.8517999999999999</v>
      </c>
      <c r="E11" s="61">
        <f t="shared" si="0"/>
        <v>6</v>
      </c>
      <c r="F11" s="60">
        <f>VLOOKUP($A11,'Return Data'!$B$7:$R$2292,6,0)</f>
        <v>6.734</v>
      </c>
      <c r="G11" s="61">
        <f t="shared" si="1"/>
        <v>1</v>
      </c>
      <c r="H11" s="60">
        <f>VLOOKUP($A11,'Return Data'!$B$7:$R$2292,7,0)</f>
        <v>6.6638999999999999</v>
      </c>
      <c r="I11" s="61">
        <f t="shared" si="2"/>
        <v>2</v>
      </c>
      <c r="J11" s="60">
        <f>VLOOKUP($A11,'Return Data'!$B$7:$R$2292,8,0)</f>
        <v>6.6322000000000001</v>
      </c>
      <c r="K11" s="61">
        <f t="shared" si="3"/>
        <v>1</v>
      </c>
      <c r="L11" s="60">
        <f>VLOOKUP($A11,'Return Data'!$B$7:$R$2292,9,0)</f>
        <v>6.3784999999999998</v>
      </c>
      <c r="M11" s="61">
        <f t="shared" si="4"/>
        <v>1</v>
      </c>
      <c r="N11" s="60">
        <f>VLOOKUP($A11,'Return Data'!$B$7:$R$2292,10,0)</f>
        <v>6.3650000000000002</v>
      </c>
      <c r="O11" s="61">
        <f t="shared" si="5"/>
        <v>1</v>
      </c>
      <c r="P11" s="60">
        <f>VLOOKUP($A11,'Return Data'!$B$7:$R$2292,11,0)</f>
        <v>6.2350000000000003</v>
      </c>
      <c r="Q11" s="61">
        <f t="shared" si="6"/>
        <v>1</v>
      </c>
      <c r="R11" s="60">
        <f>VLOOKUP($A11,'Return Data'!$B$7:$R$2292,12,0)</f>
        <v>5.8993000000000002</v>
      </c>
      <c r="S11" s="61">
        <f t="shared" si="7"/>
        <v>1</v>
      </c>
      <c r="T11" s="60">
        <f>VLOOKUP($A11,'Return Data'!$B$7:$R$2292,13,0)</f>
        <v>5.4729000000000001</v>
      </c>
      <c r="U11" s="61">
        <f t="shared" si="8"/>
        <v>1</v>
      </c>
      <c r="V11" s="60"/>
      <c r="W11" s="61"/>
      <c r="X11" s="60"/>
      <c r="Y11" s="61"/>
      <c r="Z11" s="60">
        <f>VLOOKUP($A11,'Return Data'!$B$7:$R$2292,16,0)</f>
        <v>4.0098000000000003</v>
      </c>
      <c r="AA11" s="62">
        <f t="shared" si="9"/>
        <v>20</v>
      </c>
    </row>
    <row r="12" spans="1:27" x14ac:dyDescent="0.3">
      <c r="A12" s="58" t="s">
        <v>1856</v>
      </c>
      <c r="B12" s="59">
        <f>VLOOKUP($A12,'Return Data'!$B$7:$R$2292,3,0)</f>
        <v>45014</v>
      </c>
      <c r="C12" s="60">
        <f>VLOOKUP($A12,'Return Data'!$B$7:$R$2292,4,0)</f>
        <v>1174.1712</v>
      </c>
      <c r="D12" s="60">
        <f>VLOOKUP($A12,'Return Data'!$B$7:$R$2292,5,0)</f>
        <v>6.8494999999999999</v>
      </c>
      <c r="E12" s="61">
        <f t="shared" si="0"/>
        <v>7</v>
      </c>
      <c r="F12" s="60">
        <f>VLOOKUP($A12,'Return Data'!$B$7:$R$2292,6,0)</f>
        <v>6.5761000000000003</v>
      </c>
      <c r="G12" s="61">
        <f t="shared" si="1"/>
        <v>6</v>
      </c>
      <c r="H12" s="60">
        <f>VLOOKUP($A12,'Return Data'!$B$7:$R$2292,7,0)</f>
        <v>6.5095000000000001</v>
      </c>
      <c r="I12" s="61">
        <f t="shared" si="2"/>
        <v>5</v>
      </c>
      <c r="J12" s="60">
        <f>VLOOKUP($A12,'Return Data'!$B$7:$R$2292,8,0)</f>
        <v>6.5438999999999998</v>
      </c>
      <c r="K12" s="61">
        <f t="shared" si="3"/>
        <v>4</v>
      </c>
      <c r="L12" s="60">
        <f>VLOOKUP($A12,'Return Data'!$B$7:$R$2292,9,0)</f>
        <v>6.3465999999999996</v>
      </c>
      <c r="M12" s="61">
        <f t="shared" si="4"/>
        <v>4</v>
      </c>
      <c r="N12" s="60">
        <f>VLOOKUP($A12,'Return Data'!$B$7:$R$2292,10,0)</f>
        <v>6.2411000000000003</v>
      </c>
      <c r="O12" s="61">
        <f t="shared" si="5"/>
        <v>9</v>
      </c>
      <c r="P12" s="60">
        <f>VLOOKUP($A12,'Return Data'!$B$7:$R$2292,11,0)</f>
        <v>6.1181000000000001</v>
      </c>
      <c r="Q12" s="61">
        <f t="shared" si="6"/>
        <v>6</v>
      </c>
      <c r="R12" s="60">
        <f>VLOOKUP($A12,'Return Data'!$B$7:$R$2292,12,0)</f>
        <v>5.8019999999999996</v>
      </c>
      <c r="S12" s="61">
        <f t="shared" si="7"/>
        <v>5</v>
      </c>
      <c r="T12" s="60">
        <f>VLOOKUP($A12,'Return Data'!$B$7:$R$2292,13,0)</f>
        <v>5.3724999999999996</v>
      </c>
      <c r="U12" s="61">
        <f t="shared" si="8"/>
        <v>5</v>
      </c>
      <c r="V12" s="60">
        <f>VLOOKUP($A12,'Return Data'!$B$7:$R$2292,17,0)</f>
        <v>4.2872000000000003</v>
      </c>
      <c r="W12" s="61">
        <f t="shared" ref="W12:W36" si="10">RANK(V12,V$8:V$36,0)</f>
        <v>6</v>
      </c>
      <c r="X12" s="60"/>
      <c r="Y12" s="61"/>
      <c r="Z12" s="60">
        <f>VLOOKUP($A12,'Return Data'!$B$7:$R$2292,16,0)</f>
        <v>4.1669999999999998</v>
      </c>
      <c r="AA12" s="62">
        <f t="shared" si="9"/>
        <v>12</v>
      </c>
    </row>
    <row r="13" spans="1:27" x14ac:dyDescent="0.3">
      <c r="A13" s="58" t="s">
        <v>1134</v>
      </c>
      <c r="B13" s="59">
        <f>VLOOKUP($A13,'Return Data'!$B$7:$R$2292,3,0)</f>
        <v>45014</v>
      </c>
      <c r="C13" s="60">
        <f>VLOOKUP($A13,'Return Data'!$B$7:$R$2292,4,0)</f>
        <v>1158.8911000000001</v>
      </c>
      <c r="D13" s="60">
        <f>VLOOKUP($A13,'Return Data'!$B$7:$R$2292,5,0)</f>
        <v>6.609</v>
      </c>
      <c r="E13" s="61">
        <f t="shared" si="0"/>
        <v>19</v>
      </c>
      <c r="F13" s="60">
        <f>VLOOKUP($A13,'Return Data'!$B$7:$R$2292,6,0)</f>
        <v>6.5587999999999997</v>
      </c>
      <c r="G13" s="61">
        <f t="shared" si="1"/>
        <v>8</v>
      </c>
      <c r="H13" s="60">
        <f>VLOOKUP($A13,'Return Data'!$B$7:$R$2292,7,0)</f>
        <v>6.4412000000000003</v>
      </c>
      <c r="I13" s="61">
        <f t="shared" si="2"/>
        <v>15</v>
      </c>
      <c r="J13" s="60">
        <f>VLOOKUP($A13,'Return Data'!$B$7:$R$2292,8,0)</f>
        <v>6.4778000000000002</v>
      </c>
      <c r="K13" s="61">
        <f t="shared" si="3"/>
        <v>16</v>
      </c>
      <c r="L13" s="60">
        <f>VLOOKUP($A13,'Return Data'!$B$7:$R$2292,9,0)</f>
        <v>6.3019999999999996</v>
      </c>
      <c r="M13" s="61">
        <f t="shared" si="4"/>
        <v>12</v>
      </c>
      <c r="N13" s="60">
        <f>VLOOKUP($A13,'Return Data'!$B$7:$R$2292,10,0)</f>
        <v>6.2647000000000004</v>
      </c>
      <c r="O13" s="61">
        <f t="shared" si="5"/>
        <v>3</v>
      </c>
      <c r="P13" s="60">
        <f>VLOOKUP($A13,'Return Data'!$B$7:$R$2292,11,0)</f>
        <v>6.1424000000000003</v>
      </c>
      <c r="Q13" s="61">
        <f t="shared" si="6"/>
        <v>3</v>
      </c>
      <c r="R13" s="60">
        <f>VLOOKUP($A13,'Return Data'!$B$7:$R$2292,12,0)</f>
        <v>5.8193999999999999</v>
      </c>
      <c r="S13" s="61">
        <f t="shared" si="7"/>
        <v>3</v>
      </c>
      <c r="T13" s="60">
        <f>VLOOKUP($A13,'Return Data'!$B$7:$R$2292,13,0)</f>
        <v>5.4019000000000004</v>
      </c>
      <c r="U13" s="61">
        <f t="shared" si="8"/>
        <v>3</v>
      </c>
      <c r="V13" s="60">
        <f>VLOOKUP($A13,'Return Data'!$B$7:$R$2292,17,0)</f>
        <v>4.3135000000000003</v>
      </c>
      <c r="W13" s="61">
        <f t="shared" si="10"/>
        <v>2</v>
      </c>
      <c r="X13" s="60"/>
      <c r="Y13" s="61"/>
      <c r="Z13" s="60">
        <f>VLOOKUP($A13,'Return Data'!$B$7:$R$2292,16,0)</f>
        <v>4.0804999999999998</v>
      </c>
      <c r="AA13" s="62">
        <f t="shared" si="9"/>
        <v>15</v>
      </c>
    </row>
    <row r="14" spans="1:27" x14ac:dyDescent="0.3">
      <c r="A14" s="58" t="s">
        <v>1136</v>
      </c>
      <c r="B14" s="59">
        <f>VLOOKUP($A14,'Return Data'!$B$7:$R$2292,3,0)</f>
        <v>45014</v>
      </c>
      <c r="C14" s="60">
        <f>VLOOKUP($A14,'Return Data'!$B$7:$R$2292,4,0)</f>
        <v>1195.9005</v>
      </c>
      <c r="D14" s="60">
        <f>VLOOKUP($A14,'Return Data'!$B$7:$R$2292,5,0)</f>
        <v>6.8349000000000002</v>
      </c>
      <c r="E14" s="61">
        <f t="shared" si="0"/>
        <v>8</v>
      </c>
      <c r="F14" s="60">
        <f>VLOOKUP($A14,'Return Data'!$B$7:$R$2292,6,0)</f>
        <v>6.5391000000000004</v>
      </c>
      <c r="G14" s="61">
        <f t="shared" si="1"/>
        <v>12</v>
      </c>
      <c r="H14" s="60">
        <f>VLOOKUP($A14,'Return Data'!$B$7:$R$2292,7,0)</f>
        <v>6.4828000000000001</v>
      </c>
      <c r="I14" s="61">
        <f t="shared" si="2"/>
        <v>8</v>
      </c>
      <c r="J14" s="60">
        <f>VLOOKUP($A14,'Return Data'!$B$7:$R$2292,8,0)</f>
        <v>6.5141</v>
      </c>
      <c r="K14" s="61">
        <f t="shared" si="3"/>
        <v>7</v>
      </c>
      <c r="L14" s="60">
        <f>VLOOKUP($A14,'Return Data'!$B$7:$R$2292,9,0)</f>
        <v>6.3163999999999998</v>
      </c>
      <c r="M14" s="61">
        <f t="shared" si="4"/>
        <v>7</v>
      </c>
      <c r="N14" s="60">
        <f>VLOOKUP($A14,'Return Data'!$B$7:$R$2292,10,0)</f>
        <v>6.2412000000000001</v>
      </c>
      <c r="O14" s="61">
        <f t="shared" si="5"/>
        <v>8</v>
      </c>
      <c r="P14" s="60">
        <f>VLOOKUP($A14,'Return Data'!$B$7:$R$2292,11,0)</f>
        <v>6.1102999999999996</v>
      </c>
      <c r="Q14" s="61">
        <f t="shared" si="6"/>
        <v>7</v>
      </c>
      <c r="R14" s="60">
        <f>VLOOKUP($A14,'Return Data'!$B$7:$R$2292,12,0)</f>
        <v>5.7873000000000001</v>
      </c>
      <c r="S14" s="61">
        <f t="shared" si="7"/>
        <v>7</v>
      </c>
      <c r="T14" s="60">
        <f>VLOOKUP($A14,'Return Data'!$B$7:$R$2292,13,0)</f>
        <v>5.3601000000000001</v>
      </c>
      <c r="U14" s="61">
        <f t="shared" si="8"/>
        <v>7</v>
      </c>
      <c r="V14" s="60">
        <f>VLOOKUP($A14,'Return Data'!$B$7:$R$2292,17,0)</f>
        <v>4.2736000000000001</v>
      </c>
      <c r="W14" s="61">
        <f t="shared" si="10"/>
        <v>9</v>
      </c>
      <c r="X14" s="60">
        <f>VLOOKUP($A14,'Return Data'!$B$7:$R$2292,14,0)</f>
        <v>3.8649</v>
      </c>
      <c r="Y14" s="61">
        <f>RANK(X14,X$8:X$36,0)</f>
        <v>1</v>
      </c>
      <c r="Z14" s="60">
        <f>VLOOKUP($A14,'Return Data'!$B$7:$R$2292,16,0)</f>
        <v>4.327</v>
      </c>
      <c r="AA14" s="62">
        <f t="shared" si="9"/>
        <v>5</v>
      </c>
    </row>
    <row r="15" spans="1:27" x14ac:dyDescent="0.3">
      <c r="A15" s="58" t="s">
        <v>1138</v>
      </c>
      <c r="B15" s="59">
        <f>VLOOKUP($A15,'Return Data'!$B$7:$R$2292,3,0)</f>
        <v>45014</v>
      </c>
      <c r="C15" s="60">
        <f>VLOOKUP($A15,'Return Data'!$B$7:$R$2292,4,0)</f>
        <v>1158.4549</v>
      </c>
      <c r="D15" s="60">
        <f>VLOOKUP($A15,'Return Data'!$B$7:$R$2292,5,0)</f>
        <v>6.5294999999999996</v>
      </c>
      <c r="E15" s="61">
        <f t="shared" si="0"/>
        <v>23</v>
      </c>
      <c r="F15" s="60">
        <f>VLOOKUP($A15,'Return Data'!$B$7:$R$2292,6,0)</f>
        <v>6.4183000000000003</v>
      </c>
      <c r="G15" s="61">
        <f t="shared" si="1"/>
        <v>25</v>
      </c>
      <c r="H15" s="60">
        <f>VLOOKUP($A15,'Return Data'!$B$7:$R$2292,7,0)</f>
        <v>6.3510999999999997</v>
      </c>
      <c r="I15" s="61">
        <f t="shared" si="2"/>
        <v>23</v>
      </c>
      <c r="J15" s="60">
        <f>VLOOKUP($A15,'Return Data'!$B$7:$R$2292,8,0)</f>
        <v>6.4058999999999999</v>
      </c>
      <c r="K15" s="61">
        <f t="shared" si="3"/>
        <v>22</v>
      </c>
      <c r="L15" s="60">
        <f>VLOOKUP($A15,'Return Data'!$B$7:$R$2292,9,0)</f>
        <v>6.2591000000000001</v>
      </c>
      <c r="M15" s="61">
        <f t="shared" si="4"/>
        <v>21</v>
      </c>
      <c r="N15" s="60">
        <f>VLOOKUP($A15,'Return Data'!$B$7:$R$2292,10,0)</f>
        <v>6.2080000000000002</v>
      </c>
      <c r="O15" s="61">
        <f t="shared" si="5"/>
        <v>18</v>
      </c>
      <c r="P15" s="60">
        <f>VLOOKUP($A15,'Return Data'!$B$7:$R$2292,11,0)</f>
        <v>6.0709</v>
      </c>
      <c r="Q15" s="61">
        <f t="shared" si="6"/>
        <v>19</v>
      </c>
      <c r="R15" s="60">
        <f>VLOOKUP($A15,'Return Data'!$B$7:$R$2292,12,0)</f>
        <v>5.7374000000000001</v>
      </c>
      <c r="S15" s="61">
        <f t="shared" si="7"/>
        <v>23</v>
      </c>
      <c r="T15" s="60">
        <f>VLOOKUP($A15,'Return Data'!$B$7:$R$2292,13,0)</f>
        <v>5.3070000000000004</v>
      </c>
      <c r="U15" s="61">
        <f t="shared" si="8"/>
        <v>24</v>
      </c>
      <c r="V15" s="60">
        <f>VLOOKUP($A15,'Return Data'!$B$7:$R$2292,17,0)</f>
        <v>4.2314999999999996</v>
      </c>
      <c r="W15" s="61">
        <f t="shared" si="10"/>
        <v>22</v>
      </c>
      <c r="X15" s="60"/>
      <c r="Y15" s="61"/>
      <c r="Z15" s="60">
        <f>VLOOKUP($A15,'Return Data'!$B$7:$R$2292,16,0)</f>
        <v>4.0711000000000004</v>
      </c>
      <c r="AA15" s="62">
        <f t="shared" si="9"/>
        <v>16</v>
      </c>
    </row>
    <row r="16" spans="1:27" x14ac:dyDescent="0.3">
      <c r="A16" s="58" t="s">
        <v>1139</v>
      </c>
      <c r="B16" s="59">
        <f>VLOOKUP($A16,'Return Data'!$B$7:$R$2292,3,0)</f>
        <v>45014</v>
      </c>
      <c r="C16" s="60">
        <f>VLOOKUP($A16,'Return Data'!$B$7:$R$2292,4,0)</f>
        <v>1167.2681</v>
      </c>
      <c r="D16" s="60">
        <f>VLOOKUP($A16,'Return Data'!$B$7:$R$2292,5,0)</f>
        <v>6.5396000000000001</v>
      </c>
      <c r="E16" s="61">
        <f t="shared" si="0"/>
        <v>22</v>
      </c>
      <c r="F16" s="60">
        <f>VLOOKUP($A16,'Return Data'!$B$7:$R$2292,6,0)</f>
        <v>6.4919000000000002</v>
      </c>
      <c r="G16" s="61">
        <f t="shared" si="1"/>
        <v>20</v>
      </c>
      <c r="H16" s="60">
        <f>VLOOKUP($A16,'Return Data'!$B$7:$R$2292,7,0)</f>
        <v>6.3648999999999996</v>
      </c>
      <c r="I16" s="61">
        <f t="shared" si="2"/>
        <v>22</v>
      </c>
      <c r="J16" s="60">
        <f>VLOOKUP($A16,'Return Data'!$B$7:$R$2292,8,0)</f>
        <v>6.4023000000000003</v>
      </c>
      <c r="K16" s="61">
        <f t="shared" si="3"/>
        <v>23</v>
      </c>
      <c r="L16" s="60">
        <f>VLOOKUP($A16,'Return Data'!$B$7:$R$2292,9,0)</f>
        <v>6.2244999999999999</v>
      </c>
      <c r="M16" s="61">
        <f t="shared" si="4"/>
        <v>24</v>
      </c>
      <c r="N16" s="60">
        <f>VLOOKUP($A16,'Return Data'!$B$7:$R$2292,10,0)</f>
        <v>6.1791999999999998</v>
      </c>
      <c r="O16" s="61">
        <f t="shared" si="5"/>
        <v>23</v>
      </c>
      <c r="P16" s="60">
        <f>VLOOKUP($A16,'Return Data'!$B$7:$R$2292,11,0)</f>
        <v>6.0694999999999997</v>
      </c>
      <c r="Q16" s="61">
        <f t="shared" si="6"/>
        <v>20</v>
      </c>
      <c r="R16" s="60">
        <f>VLOOKUP($A16,'Return Data'!$B$7:$R$2292,12,0)</f>
        <v>5.7511000000000001</v>
      </c>
      <c r="S16" s="61">
        <f t="shared" si="7"/>
        <v>17</v>
      </c>
      <c r="T16" s="60">
        <f>VLOOKUP($A16,'Return Data'!$B$7:$R$2292,13,0)</f>
        <v>5.3238000000000003</v>
      </c>
      <c r="U16" s="61">
        <f t="shared" si="8"/>
        <v>18</v>
      </c>
      <c r="V16" s="60">
        <f>VLOOKUP($A16,'Return Data'!$B$7:$R$2292,17,0)</f>
        <v>4.2438000000000002</v>
      </c>
      <c r="W16" s="61">
        <f t="shared" si="10"/>
        <v>15</v>
      </c>
      <c r="X16" s="60"/>
      <c r="Y16" s="61"/>
      <c r="Z16" s="60">
        <f>VLOOKUP($A16,'Return Data'!$B$7:$R$2292,16,0)</f>
        <v>4.0526999999999997</v>
      </c>
      <c r="AA16" s="62">
        <f t="shared" si="9"/>
        <v>18</v>
      </c>
    </row>
    <row r="17" spans="1:27" x14ac:dyDescent="0.3">
      <c r="A17" s="58" t="s">
        <v>1141</v>
      </c>
      <c r="B17" s="59">
        <f>VLOOKUP($A17,'Return Data'!$B$7:$R$2292,3,0)</f>
        <v>45014</v>
      </c>
      <c r="C17" s="60">
        <f>VLOOKUP($A17,'Return Data'!$B$7:$R$2292,4,0)</f>
        <v>3301.2420999999999</v>
      </c>
      <c r="D17" s="60">
        <f>VLOOKUP($A17,'Return Data'!$B$7:$R$2292,5,0)</f>
        <v>6.7478999999999996</v>
      </c>
      <c r="E17" s="61">
        <f t="shared" si="0"/>
        <v>13</v>
      </c>
      <c r="F17" s="60">
        <f>VLOOKUP($A17,'Return Data'!$B$7:$R$2292,6,0)</f>
        <v>6.5357000000000003</v>
      </c>
      <c r="G17" s="61">
        <f t="shared" si="1"/>
        <v>14</v>
      </c>
      <c r="H17" s="60">
        <f>VLOOKUP($A17,'Return Data'!$B$7:$R$2292,7,0)</f>
        <v>6.4160000000000004</v>
      </c>
      <c r="I17" s="61">
        <f t="shared" si="2"/>
        <v>19</v>
      </c>
      <c r="J17" s="60">
        <f>VLOOKUP($A17,'Return Data'!$B$7:$R$2292,8,0)</f>
        <v>6.4459</v>
      </c>
      <c r="K17" s="61">
        <f t="shared" si="3"/>
        <v>21</v>
      </c>
      <c r="L17" s="60">
        <f>VLOOKUP($A17,'Return Data'!$B$7:$R$2292,9,0)</f>
        <v>6.2577999999999996</v>
      </c>
      <c r="M17" s="61">
        <f t="shared" si="4"/>
        <v>22</v>
      </c>
      <c r="N17" s="60">
        <f>VLOOKUP($A17,'Return Data'!$B$7:$R$2292,10,0)</f>
        <v>6.1778000000000004</v>
      </c>
      <c r="O17" s="61">
        <f t="shared" si="5"/>
        <v>24</v>
      </c>
      <c r="P17" s="60">
        <f>VLOOKUP($A17,'Return Data'!$B$7:$R$2292,11,0)</f>
        <v>6.0522</v>
      </c>
      <c r="Q17" s="61">
        <f t="shared" si="6"/>
        <v>24</v>
      </c>
      <c r="R17" s="60">
        <f>VLOOKUP($A17,'Return Data'!$B$7:$R$2292,12,0)</f>
        <v>5.7217000000000002</v>
      </c>
      <c r="S17" s="61">
        <f t="shared" si="7"/>
        <v>25</v>
      </c>
      <c r="T17" s="60">
        <f>VLOOKUP($A17,'Return Data'!$B$7:$R$2292,13,0)</f>
        <v>5.2889999999999997</v>
      </c>
      <c r="U17" s="61">
        <f t="shared" si="8"/>
        <v>25</v>
      </c>
      <c r="V17" s="60">
        <f>VLOOKUP($A17,'Return Data'!$B$7:$R$2292,17,0)</f>
        <v>4.2119</v>
      </c>
      <c r="W17" s="61">
        <f t="shared" si="10"/>
        <v>24</v>
      </c>
      <c r="X17" s="60">
        <f>VLOOKUP($A17,'Return Data'!$B$7:$R$2292,14,0)</f>
        <v>3.7654999999999998</v>
      </c>
      <c r="Y17" s="61">
        <f>RANK(X17,X$8:X$36,0)</f>
        <v>9</v>
      </c>
      <c r="Z17" s="60">
        <f>VLOOKUP($A17,'Return Data'!$B$7:$R$2292,16,0)</f>
        <v>5.8083</v>
      </c>
      <c r="AA17" s="62">
        <f t="shared" si="9"/>
        <v>3</v>
      </c>
    </row>
    <row r="18" spans="1:27" x14ac:dyDescent="0.3">
      <c r="A18" s="58" t="s">
        <v>1144</v>
      </c>
      <c r="B18" s="59">
        <f>VLOOKUP($A18,'Return Data'!$B$7:$R$2292,3,0)</f>
        <v>45014</v>
      </c>
      <c r="C18" s="60">
        <f>VLOOKUP($A18,'Return Data'!$B$7:$R$2292,4,0)</f>
        <v>1165.8942999999999</v>
      </c>
      <c r="D18" s="60">
        <f>VLOOKUP($A18,'Return Data'!$B$7:$R$2292,5,0)</f>
        <v>6.9607000000000001</v>
      </c>
      <c r="E18" s="61">
        <f t="shared" si="0"/>
        <v>3</v>
      </c>
      <c r="F18" s="60">
        <f>VLOOKUP($A18,'Return Data'!$B$7:$R$2292,6,0)</f>
        <v>6.5914999999999999</v>
      </c>
      <c r="G18" s="61">
        <f t="shared" si="1"/>
        <v>5</v>
      </c>
      <c r="H18" s="60">
        <f>VLOOKUP($A18,'Return Data'!$B$7:$R$2292,7,0)</f>
        <v>6.6858000000000004</v>
      </c>
      <c r="I18" s="61">
        <f t="shared" si="2"/>
        <v>1</v>
      </c>
      <c r="J18" s="60">
        <f>VLOOKUP($A18,'Return Data'!$B$7:$R$2292,8,0)</f>
        <v>6.5849000000000002</v>
      </c>
      <c r="K18" s="61">
        <f t="shared" si="3"/>
        <v>2</v>
      </c>
      <c r="L18" s="60">
        <f>VLOOKUP($A18,'Return Data'!$B$7:$R$2292,9,0)</f>
        <v>6.3423999999999996</v>
      </c>
      <c r="M18" s="61">
        <f t="shared" si="4"/>
        <v>5</v>
      </c>
      <c r="N18" s="60">
        <f>VLOOKUP($A18,'Return Data'!$B$7:$R$2292,10,0)</f>
        <v>6.2389000000000001</v>
      </c>
      <c r="O18" s="61">
        <f t="shared" si="5"/>
        <v>10</v>
      </c>
      <c r="P18" s="60">
        <f>VLOOKUP($A18,'Return Data'!$B$7:$R$2292,11,0)</f>
        <v>6.0811000000000002</v>
      </c>
      <c r="Q18" s="61">
        <f t="shared" si="6"/>
        <v>15</v>
      </c>
      <c r="R18" s="60">
        <f>VLOOKUP($A18,'Return Data'!$B$7:$R$2292,12,0)</f>
        <v>5.7446000000000002</v>
      </c>
      <c r="S18" s="61">
        <f t="shared" si="7"/>
        <v>21</v>
      </c>
      <c r="T18" s="60">
        <f>VLOOKUP($A18,'Return Data'!$B$7:$R$2292,13,0)</f>
        <v>5.3113999999999999</v>
      </c>
      <c r="U18" s="61">
        <f t="shared" si="8"/>
        <v>23</v>
      </c>
      <c r="V18" s="60">
        <f>VLOOKUP($A18,'Return Data'!$B$7:$R$2292,17,0)</f>
        <v>4.2431000000000001</v>
      </c>
      <c r="W18" s="61">
        <f t="shared" si="10"/>
        <v>16</v>
      </c>
      <c r="X18" s="60"/>
      <c r="Y18" s="61"/>
      <c r="Z18" s="60">
        <f>VLOOKUP($A18,'Return Data'!$B$7:$R$2292,16,0)</f>
        <v>4.0579000000000001</v>
      </c>
      <c r="AA18" s="62">
        <f t="shared" si="9"/>
        <v>17</v>
      </c>
    </row>
    <row r="19" spans="1:27" x14ac:dyDescent="0.3">
      <c r="A19" s="58" t="s">
        <v>1145</v>
      </c>
      <c r="B19" s="59">
        <f>VLOOKUP($A19,'Return Data'!$B$7:$R$2292,3,0)</f>
        <v>45014</v>
      </c>
      <c r="C19" s="60">
        <f>VLOOKUP($A19,'Return Data'!$B$7:$R$2292,4,0)</f>
        <v>1202.8634999999999</v>
      </c>
      <c r="D19" s="60">
        <f>VLOOKUP($A19,'Return Data'!$B$7:$R$2292,5,0)</f>
        <v>7.0625</v>
      </c>
      <c r="E19" s="61">
        <f t="shared" si="0"/>
        <v>1</v>
      </c>
      <c r="F19" s="60">
        <f>VLOOKUP($A19,'Return Data'!$B$7:$R$2292,6,0)</f>
        <v>6.6227</v>
      </c>
      <c r="G19" s="61">
        <f t="shared" si="1"/>
        <v>3</v>
      </c>
      <c r="H19" s="60">
        <f>VLOOKUP($A19,'Return Data'!$B$7:$R$2292,7,0)</f>
        <v>6.4779</v>
      </c>
      <c r="I19" s="61">
        <f t="shared" si="2"/>
        <v>9</v>
      </c>
      <c r="J19" s="60">
        <f>VLOOKUP($A19,'Return Data'!$B$7:$R$2292,8,0)</f>
        <v>6.4974999999999996</v>
      </c>
      <c r="K19" s="61">
        <f t="shared" si="3"/>
        <v>10</v>
      </c>
      <c r="L19" s="60">
        <f>VLOOKUP($A19,'Return Data'!$B$7:$R$2292,9,0)</f>
        <v>6.3045999999999998</v>
      </c>
      <c r="M19" s="61">
        <f t="shared" si="4"/>
        <v>11</v>
      </c>
      <c r="N19" s="60">
        <f>VLOOKUP($A19,'Return Data'!$B$7:$R$2292,10,0)</f>
        <v>6.2239000000000004</v>
      </c>
      <c r="O19" s="61">
        <f t="shared" si="5"/>
        <v>12</v>
      </c>
      <c r="P19" s="60">
        <f>VLOOKUP($A19,'Return Data'!$B$7:$R$2292,11,0)</f>
        <v>6.0848000000000004</v>
      </c>
      <c r="Q19" s="61">
        <f t="shared" si="6"/>
        <v>14</v>
      </c>
      <c r="R19" s="60">
        <f>VLOOKUP($A19,'Return Data'!$B$7:$R$2292,12,0)</f>
        <v>5.7572000000000001</v>
      </c>
      <c r="S19" s="61">
        <f t="shared" si="7"/>
        <v>15</v>
      </c>
      <c r="T19" s="60">
        <f>VLOOKUP($A19,'Return Data'!$B$7:$R$2292,13,0)</f>
        <v>5.3281999999999998</v>
      </c>
      <c r="U19" s="61">
        <f t="shared" si="8"/>
        <v>14</v>
      </c>
      <c r="V19" s="60">
        <f>VLOOKUP($A19,'Return Data'!$B$7:$R$2292,17,0)</f>
        <v>4.2411000000000003</v>
      </c>
      <c r="W19" s="61">
        <f t="shared" si="10"/>
        <v>17</v>
      </c>
      <c r="X19" s="60">
        <f>VLOOKUP($A19,'Return Data'!$B$7:$R$2292,14,0)</f>
        <v>3.786</v>
      </c>
      <c r="Y19" s="61">
        <f>RANK(X19,X$8:X$36,0)</f>
        <v>6</v>
      </c>
      <c r="Z19" s="60">
        <f>VLOOKUP($A19,'Return Data'!$B$7:$R$2292,16,0)</f>
        <v>4.3136999999999999</v>
      </c>
      <c r="AA19" s="62">
        <f t="shared" si="9"/>
        <v>8</v>
      </c>
    </row>
    <row r="20" spans="1:27" x14ac:dyDescent="0.3">
      <c r="A20" s="58" t="s">
        <v>1148</v>
      </c>
      <c r="B20" s="59">
        <f>VLOOKUP($A20,'Return Data'!$B$7:$R$2292,3,0)</f>
        <v>45014</v>
      </c>
      <c r="C20" s="60">
        <f>VLOOKUP($A20,'Return Data'!$B$7:$R$2292,4,0)</f>
        <v>1154.8683000000001</v>
      </c>
      <c r="D20" s="60">
        <f>VLOOKUP($A20,'Return Data'!$B$7:$R$2292,5,0)</f>
        <v>6.0155000000000003</v>
      </c>
      <c r="E20" s="61">
        <f t="shared" si="0"/>
        <v>27</v>
      </c>
      <c r="F20" s="60">
        <f>VLOOKUP($A20,'Return Data'!$B$7:$R$2292,6,0)</f>
        <v>6.0122</v>
      </c>
      <c r="G20" s="61">
        <f t="shared" si="1"/>
        <v>27</v>
      </c>
      <c r="H20" s="60">
        <f>VLOOKUP($A20,'Return Data'!$B$7:$R$2292,7,0)</f>
        <v>6.0580999999999996</v>
      </c>
      <c r="I20" s="61">
        <f t="shared" si="2"/>
        <v>27</v>
      </c>
      <c r="J20" s="60">
        <f>VLOOKUP($A20,'Return Data'!$B$7:$R$2292,8,0)</f>
        <v>6.1669999999999998</v>
      </c>
      <c r="K20" s="61">
        <f t="shared" si="3"/>
        <v>27</v>
      </c>
      <c r="L20" s="60">
        <f>VLOOKUP($A20,'Return Data'!$B$7:$R$2292,9,0)</f>
        <v>6.0193000000000003</v>
      </c>
      <c r="M20" s="61">
        <f t="shared" si="4"/>
        <v>27</v>
      </c>
      <c r="N20" s="60">
        <f>VLOOKUP($A20,'Return Data'!$B$7:$R$2292,10,0)</f>
        <v>5.9657</v>
      </c>
      <c r="O20" s="61">
        <f t="shared" si="5"/>
        <v>27</v>
      </c>
      <c r="P20" s="60">
        <f>VLOOKUP($A20,'Return Data'!$B$7:$R$2292,11,0)</f>
        <v>5.8880999999999997</v>
      </c>
      <c r="Q20" s="61">
        <f t="shared" si="6"/>
        <v>27</v>
      </c>
      <c r="R20" s="60">
        <f>VLOOKUP($A20,'Return Data'!$B$7:$R$2292,12,0)</f>
        <v>5.5980999999999996</v>
      </c>
      <c r="S20" s="61">
        <f t="shared" si="7"/>
        <v>27</v>
      </c>
      <c r="T20" s="60">
        <f>VLOOKUP($A20,'Return Data'!$B$7:$R$2292,13,0)</f>
        <v>5.1669</v>
      </c>
      <c r="U20" s="61">
        <f t="shared" si="8"/>
        <v>27</v>
      </c>
      <c r="V20" s="60">
        <f>VLOOKUP($A20,'Return Data'!$B$7:$R$2292,17,0)</f>
        <v>4.1231999999999998</v>
      </c>
      <c r="W20" s="61">
        <f t="shared" si="10"/>
        <v>26</v>
      </c>
      <c r="X20" s="60"/>
      <c r="Y20" s="61"/>
      <c r="Z20" s="60">
        <f>VLOOKUP($A20,'Return Data'!$B$7:$R$2292,16,0)</f>
        <v>3.94</v>
      </c>
      <c r="AA20" s="62">
        <f t="shared" si="9"/>
        <v>24</v>
      </c>
    </row>
    <row r="21" spans="1:27" x14ac:dyDescent="0.3">
      <c r="A21" s="58" t="s">
        <v>1150</v>
      </c>
      <c r="B21" s="59">
        <f>VLOOKUP($A21,'Return Data'!$B$7:$R$2292,3,0)</f>
        <v>45014</v>
      </c>
      <c r="C21" s="60">
        <f>VLOOKUP($A21,'Return Data'!$B$7:$R$2292,4,0)</f>
        <v>1130.1697999999999</v>
      </c>
      <c r="D21" s="60">
        <f>VLOOKUP($A21,'Return Data'!$B$7:$R$2292,5,0)</f>
        <v>6.5831</v>
      </c>
      <c r="E21" s="61">
        <f t="shared" si="0"/>
        <v>20</v>
      </c>
      <c r="F21" s="60">
        <f>VLOOKUP($A21,'Return Data'!$B$7:$R$2292,6,0)</f>
        <v>6.5358999999999998</v>
      </c>
      <c r="G21" s="61">
        <f t="shared" si="1"/>
        <v>13</v>
      </c>
      <c r="H21" s="60">
        <f>VLOOKUP($A21,'Return Data'!$B$7:$R$2292,7,0)</f>
        <v>6.4768999999999997</v>
      </c>
      <c r="I21" s="61">
        <f t="shared" si="2"/>
        <v>10</v>
      </c>
      <c r="J21" s="60">
        <f>VLOOKUP($A21,'Return Data'!$B$7:$R$2292,8,0)</f>
        <v>6.4880000000000004</v>
      </c>
      <c r="K21" s="61">
        <f t="shared" si="3"/>
        <v>14</v>
      </c>
      <c r="L21" s="60">
        <f>VLOOKUP($A21,'Return Data'!$B$7:$R$2292,9,0)</f>
        <v>6.2858000000000001</v>
      </c>
      <c r="M21" s="61">
        <f t="shared" si="4"/>
        <v>15</v>
      </c>
      <c r="N21" s="60">
        <f>VLOOKUP($A21,'Return Data'!$B$7:$R$2292,10,0)</f>
        <v>6.2202000000000002</v>
      </c>
      <c r="O21" s="61">
        <f t="shared" si="5"/>
        <v>14</v>
      </c>
      <c r="P21" s="60">
        <f>VLOOKUP($A21,'Return Data'!$B$7:$R$2292,11,0)</f>
        <v>6.0975000000000001</v>
      </c>
      <c r="Q21" s="61">
        <f t="shared" si="6"/>
        <v>10</v>
      </c>
      <c r="R21" s="60">
        <f>VLOOKUP($A21,'Return Data'!$B$7:$R$2292,12,0)</f>
        <v>5.7807000000000004</v>
      </c>
      <c r="S21" s="61">
        <f t="shared" si="7"/>
        <v>9</v>
      </c>
      <c r="T21" s="60">
        <f>VLOOKUP($A21,'Return Data'!$B$7:$R$2292,13,0)</f>
        <v>5.3512000000000004</v>
      </c>
      <c r="U21" s="61">
        <f t="shared" si="8"/>
        <v>9</v>
      </c>
      <c r="V21" s="60">
        <f>VLOOKUP($A21,'Return Data'!$B$7:$R$2292,17,0)</f>
        <v>4.2702</v>
      </c>
      <c r="W21" s="61">
        <f t="shared" si="10"/>
        <v>10</v>
      </c>
      <c r="X21" s="60"/>
      <c r="Y21" s="61"/>
      <c r="Z21" s="60">
        <f>VLOOKUP($A21,'Return Data'!$B$7:$R$2292,16,0)</f>
        <v>3.871</v>
      </c>
      <c r="AA21" s="62">
        <f t="shared" si="9"/>
        <v>26</v>
      </c>
    </row>
    <row r="22" spans="1:27" x14ac:dyDescent="0.3">
      <c r="A22" s="58" t="s">
        <v>1152</v>
      </c>
      <c r="B22" s="59">
        <f>VLOOKUP($A22,'Return Data'!$B$7:$R$2292,3,0)</f>
        <v>45014</v>
      </c>
      <c r="C22" s="60">
        <f>VLOOKUP($A22,'Return Data'!$B$7:$R$2292,4,0)</f>
        <v>1137.7285999999999</v>
      </c>
      <c r="D22" s="60">
        <f>VLOOKUP($A22,'Return Data'!$B$7:$R$2292,5,0)</f>
        <v>6.4912000000000001</v>
      </c>
      <c r="E22" s="61">
        <f t="shared" si="0"/>
        <v>26</v>
      </c>
      <c r="F22" s="60">
        <f>VLOOKUP($A22,'Return Data'!$B$7:$R$2292,6,0)</f>
        <v>6.41</v>
      </c>
      <c r="G22" s="61">
        <f t="shared" si="1"/>
        <v>26</v>
      </c>
      <c r="H22" s="60">
        <f>VLOOKUP($A22,'Return Data'!$B$7:$R$2292,7,0)</f>
        <v>6.3323</v>
      </c>
      <c r="I22" s="61">
        <f t="shared" si="2"/>
        <v>24</v>
      </c>
      <c r="J22" s="60">
        <f>VLOOKUP($A22,'Return Data'!$B$7:$R$2292,8,0)</f>
        <v>6.3280000000000003</v>
      </c>
      <c r="K22" s="61">
        <f t="shared" si="3"/>
        <v>25</v>
      </c>
      <c r="L22" s="60">
        <f>VLOOKUP($A22,'Return Data'!$B$7:$R$2292,9,0)</f>
        <v>6.1196999999999999</v>
      </c>
      <c r="M22" s="61">
        <f t="shared" si="4"/>
        <v>25</v>
      </c>
      <c r="N22" s="60">
        <f>VLOOKUP($A22,'Return Data'!$B$7:$R$2292,10,0)</f>
        <v>6.0721999999999996</v>
      </c>
      <c r="O22" s="61">
        <f t="shared" si="5"/>
        <v>26</v>
      </c>
      <c r="P22" s="60">
        <f>VLOOKUP($A22,'Return Data'!$B$7:$R$2292,11,0)</f>
        <v>5.9461000000000004</v>
      </c>
      <c r="Q22" s="61">
        <f t="shared" si="6"/>
        <v>26</v>
      </c>
      <c r="R22" s="60">
        <f>VLOOKUP($A22,'Return Data'!$B$7:$R$2292,12,0)</f>
        <v>5.6111000000000004</v>
      </c>
      <c r="S22" s="61">
        <f t="shared" si="7"/>
        <v>26</v>
      </c>
      <c r="T22" s="60">
        <f>VLOOKUP($A22,'Return Data'!$B$7:$R$2292,13,0)</f>
        <v>5.2011000000000003</v>
      </c>
      <c r="U22" s="61">
        <f t="shared" si="8"/>
        <v>26</v>
      </c>
      <c r="V22" s="60">
        <f>VLOOKUP($A22,'Return Data'!$B$7:$R$2292,17,0)</f>
        <v>4.1497999999999999</v>
      </c>
      <c r="W22" s="61">
        <f t="shared" si="10"/>
        <v>25</v>
      </c>
      <c r="X22" s="60"/>
      <c r="Y22" s="61"/>
      <c r="Z22" s="60">
        <f>VLOOKUP($A22,'Return Data'!$B$7:$R$2292,16,0)</f>
        <v>3.8334000000000001</v>
      </c>
      <c r="AA22" s="62">
        <f t="shared" si="9"/>
        <v>27</v>
      </c>
    </row>
    <row r="23" spans="1:27" x14ac:dyDescent="0.3">
      <c r="A23" s="58" t="s">
        <v>1154</v>
      </c>
      <c r="B23" s="59">
        <f>VLOOKUP($A23,'Return Data'!$B$7:$R$2292,3,0)</f>
        <v>45014</v>
      </c>
      <c r="C23" s="60">
        <f>VLOOKUP($A23,'Return Data'!$B$7:$R$2292,4,0)</f>
        <v>1136.1197</v>
      </c>
      <c r="D23" s="60">
        <f>VLOOKUP($A23,'Return Data'!$B$7:$R$2292,5,0)</f>
        <v>6.6322000000000001</v>
      </c>
      <c r="E23" s="61">
        <f t="shared" si="0"/>
        <v>17</v>
      </c>
      <c r="F23" s="60">
        <f>VLOOKUP($A23,'Return Data'!$B$7:$R$2292,6,0)</f>
        <v>6.5349000000000004</v>
      </c>
      <c r="G23" s="61">
        <f t="shared" si="1"/>
        <v>15</v>
      </c>
      <c r="H23" s="60">
        <f>VLOOKUP($A23,'Return Data'!$B$7:$R$2292,7,0)</f>
        <v>6.4950000000000001</v>
      </c>
      <c r="I23" s="61">
        <f t="shared" si="2"/>
        <v>6</v>
      </c>
      <c r="J23" s="60">
        <f>VLOOKUP($A23,'Return Data'!$B$7:$R$2292,8,0)</f>
        <v>6.5049000000000001</v>
      </c>
      <c r="K23" s="61">
        <f t="shared" si="3"/>
        <v>9</v>
      </c>
      <c r="L23" s="60">
        <f>VLOOKUP($A23,'Return Data'!$B$7:$R$2292,9,0)</f>
        <v>6.2904999999999998</v>
      </c>
      <c r="M23" s="61">
        <f t="shared" si="4"/>
        <v>14</v>
      </c>
      <c r="N23" s="60">
        <f>VLOOKUP($A23,'Return Data'!$B$7:$R$2292,10,0)</f>
        <v>6.2271999999999998</v>
      </c>
      <c r="O23" s="61">
        <f t="shared" si="5"/>
        <v>11</v>
      </c>
      <c r="P23" s="60">
        <f>VLOOKUP($A23,'Return Data'!$B$7:$R$2292,11,0)</f>
        <v>6.0975999999999999</v>
      </c>
      <c r="Q23" s="61">
        <f t="shared" si="6"/>
        <v>9</v>
      </c>
      <c r="R23" s="60">
        <f>VLOOKUP($A23,'Return Data'!$B$7:$R$2292,12,0)</f>
        <v>5.7721999999999998</v>
      </c>
      <c r="S23" s="61">
        <f t="shared" si="7"/>
        <v>10</v>
      </c>
      <c r="T23" s="60">
        <f>VLOOKUP($A23,'Return Data'!$B$7:$R$2292,13,0)</f>
        <v>5.3398000000000003</v>
      </c>
      <c r="U23" s="61">
        <f t="shared" si="8"/>
        <v>11</v>
      </c>
      <c r="V23" s="60">
        <f>VLOOKUP($A23,'Return Data'!$B$7:$R$2292,17,0)</f>
        <v>4.2782</v>
      </c>
      <c r="W23" s="61">
        <f t="shared" si="10"/>
        <v>8</v>
      </c>
      <c r="X23" s="60"/>
      <c r="Y23" s="61"/>
      <c r="Z23" s="60">
        <f>VLOOKUP($A23,'Return Data'!$B$7:$R$2292,16,0)</f>
        <v>3.9180999999999999</v>
      </c>
      <c r="AA23" s="62">
        <f t="shared" si="9"/>
        <v>25</v>
      </c>
    </row>
    <row r="24" spans="1:27" x14ac:dyDescent="0.3">
      <c r="A24" s="58" t="s">
        <v>1156</v>
      </c>
      <c r="B24" s="59">
        <f>VLOOKUP($A24,'Return Data'!$B$7:$R$2292,3,0)</f>
        <v>45014</v>
      </c>
      <c r="C24" s="60">
        <f>VLOOKUP($A24,'Return Data'!$B$7:$R$2292,4,0)</f>
        <v>1190.7862</v>
      </c>
      <c r="D24" s="60">
        <f>VLOOKUP($A24,'Return Data'!$B$7:$R$2292,5,0)</f>
        <v>6.9500999999999999</v>
      </c>
      <c r="E24" s="61">
        <f t="shared" si="0"/>
        <v>4</v>
      </c>
      <c r="F24" s="60">
        <f>VLOOKUP($A24,'Return Data'!$B$7:$R$2292,6,0)</f>
        <v>6.5518000000000001</v>
      </c>
      <c r="G24" s="61">
        <f t="shared" si="1"/>
        <v>9</v>
      </c>
      <c r="H24" s="60">
        <f>VLOOKUP($A24,'Return Data'!$B$7:$R$2292,7,0)</f>
        <v>6.4843999999999999</v>
      </c>
      <c r="I24" s="61">
        <f t="shared" si="2"/>
        <v>7</v>
      </c>
      <c r="J24" s="60">
        <f>VLOOKUP($A24,'Return Data'!$B$7:$R$2292,8,0)</f>
        <v>6.5079000000000002</v>
      </c>
      <c r="K24" s="61">
        <f t="shared" si="3"/>
        <v>8</v>
      </c>
      <c r="L24" s="60">
        <f>VLOOKUP($A24,'Return Data'!$B$7:$R$2292,9,0)</f>
        <v>6.3094999999999999</v>
      </c>
      <c r="M24" s="61">
        <f t="shared" si="4"/>
        <v>9</v>
      </c>
      <c r="N24" s="60">
        <f>VLOOKUP($A24,'Return Data'!$B$7:$R$2292,10,0)</f>
        <v>6.2152000000000003</v>
      </c>
      <c r="O24" s="61">
        <f t="shared" si="5"/>
        <v>16</v>
      </c>
      <c r="P24" s="60">
        <f>VLOOKUP($A24,'Return Data'!$B$7:$R$2292,11,0)</f>
        <v>6.0739999999999998</v>
      </c>
      <c r="Q24" s="61">
        <f t="shared" si="6"/>
        <v>17</v>
      </c>
      <c r="R24" s="60">
        <f>VLOOKUP($A24,'Return Data'!$B$7:$R$2292,12,0)</f>
        <v>5.7477999999999998</v>
      </c>
      <c r="S24" s="61">
        <f t="shared" si="7"/>
        <v>19</v>
      </c>
      <c r="T24" s="60">
        <f>VLOOKUP($A24,'Return Data'!$B$7:$R$2292,13,0)</f>
        <v>5.3205999999999998</v>
      </c>
      <c r="U24" s="61">
        <f t="shared" si="8"/>
        <v>20</v>
      </c>
      <c r="V24" s="60">
        <f>VLOOKUP($A24,'Return Data'!$B$7:$R$2292,17,0)</f>
        <v>4.2355999999999998</v>
      </c>
      <c r="W24" s="61">
        <f t="shared" si="10"/>
        <v>20</v>
      </c>
      <c r="X24" s="60">
        <f>VLOOKUP($A24,'Return Data'!$B$7:$R$2292,14,0)</f>
        <v>3.7858999999999998</v>
      </c>
      <c r="Y24" s="61">
        <f>RANK(X24,X$8:X$36,0)</f>
        <v>7</v>
      </c>
      <c r="Z24" s="60">
        <f>VLOOKUP($A24,'Return Data'!$B$7:$R$2292,16,0)</f>
        <v>4.2423000000000002</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45014</v>
      </c>
      <c r="C26" s="60">
        <f>VLOOKUP($A26,'Return Data'!$B$7:$R$2292,4,0)</f>
        <v>1156.1414</v>
      </c>
      <c r="D26" s="60">
        <f>VLOOKUP($A26,'Return Data'!$B$7:$R$2292,5,0)</f>
        <v>6.6246999999999998</v>
      </c>
      <c r="E26" s="61">
        <f t="shared" si="0"/>
        <v>18</v>
      </c>
      <c r="F26" s="60">
        <f>VLOOKUP($A26,'Return Data'!$B$7:$R$2292,6,0)</f>
        <v>6.4607000000000001</v>
      </c>
      <c r="G26" s="61">
        <f t="shared" si="1"/>
        <v>22</v>
      </c>
      <c r="H26" s="60">
        <f>VLOOKUP($A26,'Return Data'!$B$7:$R$2292,7,0)</f>
        <v>6.3750999999999998</v>
      </c>
      <c r="I26" s="61">
        <f t="shared" si="2"/>
        <v>21</v>
      </c>
      <c r="J26" s="60">
        <f>VLOOKUP($A26,'Return Data'!$B$7:$R$2292,8,0)</f>
        <v>6.4504000000000001</v>
      </c>
      <c r="K26" s="61">
        <f t="shared" si="3"/>
        <v>20</v>
      </c>
      <c r="L26" s="60">
        <f>VLOOKUP($A26,'Return Data'!$B$7:$R$2292,9,0)</f>
        <v>6.2594000000000003</v>
      </c>
      <c r="M26" s="61">
        <f t="shared" si="4"/>
        <v>20</v>
      </c>
      <c r="N26" s="60">
        <f>VLOOKUP($A26,'Return Data'!$B$7:$R$2292,10,0)</f>
        <v>6.1871999999999998</v>
      </c>
      <c r="O26" s="61">
        <f t="shared" si="5"/>
        <v>22</v>
      </c>
      <c r="P26" s="60">
        <f>VLOOKUP($A26,'Return Data'!$B$7:$R$2292,11,0)</f>
        <v>6.0567000000000002</v>
      </c>
      <c r="Q26" s="61">
        <f t="shared" si="6"/>
        <v>23</v>
      </c>
      <c r="R26" s="60">
        <f>VLOOKUP($A26,'Return Data'!$B$7:$R$2292,12,0)</f>
        <v>5.7450000000000001</v>
      </c>
      <c r="S26" s="61">
        <f t="shared" si="7"/>
        <v>20</v>
      </c>
      <c r="T26" s="60">
        <f>VLOOKUP($A26,'Return Data'!$B$7:$R$2292,13,0)</f>
        <v>5.3167</v>
      </c>
      <c r="U26" s="61">
        <f t="shared" si="8"/>
        <v>21</v>
      </c>
      <c r="V26" s="60">
        <f>VLOOKUP($A26,'Return Data'!$B$7:$R$2292,17,0)</f>
        <v>4.2394999999999996</v>
      </c>
      <c r="W26" s="61">
        <f t="shared" si="10"/>
        <v>19</v>
      </c>
      <c r="X26" s="60"/>
      <c r="Y26" s="61"/>
      <c r="Z26" s="60">
        <f>VLOOKUP($A26,'Return Data'!$B$7:$R$2292,16,0)</f>
        <v>3.9853000000000001</v>
      </c>
      <c r="AA26" s="62">
        <f t="shared" si="9"/>
        <v>23</v>
      </c>
    </row>
    <row r="27" spans="1:27" x14ac:dyDescent="0.3">
      <c r="A27" s="58" t="s">
        <v>1162</v>
      </c>
      <c r="B27" s="59">
        <f>VLOOKUP($A27,'Return Data'!$B$7:$R$2292,3,0)</f>
        <v>45014</v>
      </c>
      <c r="C27" s="60">
        <f>VLOOKUP($A27,'Return Data'!$B$7:$R$2292,4,0)</f>
        <v>1155.7708</v>
      </c>
      <c r="D27" s="60">
        <f>VLOOKUP($A27,'Return Data'!$B$7:$R$2292,5,0)</f>
        <v>6.5068000000000001</v>
      </c>
      <c r="E27" s="61">
        <f t="shared" si="0"/>
        <v>24</v>
      </c>
      <c r="F27" s="60">
        <f>VLOOKUP($A27,'Return Data'!$B$7:$R$2292,6,0)</f>
        <v>6.5186000000000002</v>
      </c>
      <c r="G27" s="61">
        <f t="shared" si="1"/>
        <v>19</v>
      </c>
      <c r="H27" s="60">
        <f>VLOOKUP($A27,'Return Data'!$B$7:$R$2292,7,0)</f>
        <v>6.4314</v>
      </c>
      <c r="I27" s="61">
        <f t="shared" si="2"/>
        <v>17</v>
      </c>
      <c r="J27" s="60">
        <f>VLOOKUP($A27,'Return Data'!$B$7:$R$2292,8,0)</f>
        <v>6.4530000000000003</v>
      </c>
      <c r="K27" s="61">
        <f t="shared" si="3"/>
        <v>19</v>
      </c>
      <c r="L27" s="60">
        <f>VLOOKUP($A27,'Return Data'!$B$7:$R$2292,9,0)</f>
        <v>6.2808999999999999</v>
      </c>
      <c r="M27" s="61">
        <f t="shared" si="4"/>
        <v>18</v>
      </c>
      <c r="N27" s="60">
        <f>VLOOKUP($A27,'Return Data'!$B$7:$R$2292,10,0)</f>
        <v>6.2496</v>
      </c>
      <c r="O27" s="61">
        <f t="shared" si="5"/>
        <v>7</v>
      </c>
      <c r="P27" s="60">
        <f>VLOOKUP($A27,'Return Data'!$B$7:$R$2292,11,0)</f>
        <v>6.0914000000000001</v>
      </c>
      <c r="Q27" s="61">
        <f t="shared" si="6"/>
        <v>11</v>
      </c>
      <c r="R27" s="60">
        <f>VLOOKUP($A27,'Return Data'!$B$7:$R$2292,12,0)</f>
        <v>5.7709000000000001</v>
      </c>
      <c r="S27" s="61">
        <f t="shared" si="7"/>
        <v>11</v>
      </c>
      <c r="T27" s="60">
        <f>VLOOKUP($A27,'Return Data'!$B$7:$R$2292,13,0)</f>
        <v>5.3411999999999997</v>
      </c>
      <c r="U27" s="61">
        <f t="shared" si="8"/>
        <v>10</v>
      </c>
      <c r="V27" s="60">
        <f>VLOOKUP($A27,'Return Data'!$B$7:$R$2292,17,0)</f>
        <v>4.2797000000000001</v>
      </c>
      <c r="W27" s="61">
        <f t="shared" si="10"/>
        <v>7</v>
      </c>
      <c r="X27" s="60"/>
      <c r="Y27" s="61"/>
      <c r="Z27" s="60">
        <f>VLOOKUP($A27,'Return Data'!$B$7:$R$2292,16,0)</f>
        <v>4.0068000000000001</v>
      </c>
      <c r="AA27" s="62">
        <f t="shared" si="9"/>
        <v>21</v>
      </c>
    </row>
    <row r="28" spans="1:27" x14ac:dyDescent="0.3">
      <c r="A28" s="58" t="s">
        <v>1164</v>
      </c>
      <c r="B28" s="59">
        <f>VLOOKUP($A28,'Return Data'!$B$7:$R$2292,3,0)</f>
        <v>45014</v>
      </c>
      <c r="C28" s="60">
        <f>VLOOKUP($A28,'Return Data'!$B$7:$R$2292,4,0)</f>
        <v>1144.9804999999999</v>
      </c>
      <c r="D28" s="60">
        <f>VLOOKUP($A28,'Return Data'!$B$7:$R$2292,5,0)</f>
        <v>6.7563000000000004</v>
      </c>
      <c r="E28" s="61">
        <f t="shared" si="0"/>
        <v>12</v>
      </c>
      <c r="F28" s="60">
        <f>VLOOKUP($A28,'Return Data'!$B$7:$R$2292,6,0)</f>
        <v>6.5971000000000002</v>
      </c>
      <c r="G28" s="61">
        <f t="shared" si="1"/>
        <v>4</v>
      </c>
      <c r="H28" s="60">
        <f>VLOOKUP($A28,'Return Data'!$B$7:$R$2292,7,0)</f>
        <v>6.5259</v>
      </c>
      <c r="I28" s="61">
        <f t="shared" si="2"/>
        <v>4</v>
      </c>
      <c r="J28" s="60">
        <f>VLOOKUP($A28,'Return Data'!$B$7:$R$2292,8,0)</f>
        <v>6.5358999999999998</v>
      </c>
      <c r="K28" s="61">
        <f t="shared" si="3"/>
        <v>5</v>
      </c>
      <c r="L28" s="60">
        <f>VLOOKUP($A28,'Return Data'!$B$7:$R$2292,9,0)</f>
        <v>6.3468999999999998</v>
      </c>
      <c r="M28" s="61">
        <f t="shared" si="4"/>
        <v>3</v>
      </c>
      <c r="N28" s="60">
        <f>VLOOKUP($A28,'Return Data'!$B$7:$R$2292,10,0)</f>
        <v>6.2579000000000002</v>
      </c>
      <c r="O28" s="61">
        <f t="shared" si="5"/>
        <v>4</v>
      </c>
      <c r="P28" s="60">
        <f>VLOOKUP($A28,'Return Data'!$B$7:$R$2292,11,0)</f>
        <v>6.1245000000000003</v>
      </c>
      <c r="Q28" s="61">
        <f t="shared" si="6"/>
        <v>5</v>
      </c>
      <c r="R28" s="60">
        <f>VLOOKUP($A28,'Return Data'!$B$7:$R$2292,12,0)</f>
        <v>5.7948000000000004</v>
      </c>
      <c r="S28" s="61">
        <f t="shared" si="7"/>
        <v>6</v>
      </c>
      <c r="T28" s="60">
        <f>VLOOKUP($A28,'Return Data'!$B$7:$R$2292,13,0)</f>
        <v>5.3661000000000003</v>
      </c>
      <c r="U28" s="61">
        <f t="shared" si="8"/>
        <v>6</v>
      </c>
      <c r="V28" s="60">
        <f>VLOOKUP($A28,'Return Data'!$B$7:$R$2292,17,0)</f>
        <v>4.2990000000000004</v>
      </c>
      <c r="W28" s="61">
        <f t="shared" si="10"/>
        <v>3</v>
      </c>
      <c r="X28" s="60"/>
      <c r="Y28" s="61"/>
      <c r="Z28" s="60">
        <f>VLOOKUP($A28,'Return Data'!$B$7:$R$2292,16,0)</f>
        <v>3.9965999999999999</v>
      </c>
      <c r="AA28" s="62">
        <f t="shared" si="9"/>
        <v>22</v>
      </c>
    </row>
    <row r="29" spans="1:27" x14ac:dyDescent="0.3">
      <c r="A29" s="58" t="s">
        <v>1166</v>
      </c>
      <c r="B29" s="59">
        <f>VLOOKUP($A29,'Return Data'!$B$7:$R$2292,3,0)</f>
        <v>45014</v>
      </c>
      <c r="C29" s="60">
        <f>VLOOKUP($A29,'Return Data'!$B$7:$R$2292,4,0)</f>
        <v>119.8139</v>
      </c>
      <c r="D29" s="60">
        <f>VLOOKUP($A29,'Return Data'!$B$7:$R$2292,5,0)</f>
        <v>6.7641999999999998</v>
      </c>
      <c r="E29" s="61">
        <f t="shared" si="0"/>
        <v>11</v>
      </c>
      <c r="F29" s="60">
        <f>VLOOKUP($A29,'Return Data'!$B$7:$R$2292,6,0)</f>
        <v>6.5430999999999999</v>
      </c>
      <c r="G29" s="61">
        <f t="shared" si="1"/>
        <v>11</v>
      </c>
      <c r="H29" s="60">
        <f>VLOOKUP($A29,'Return Data'!$B$7:$R$2292,7,0)</f>
        <v>6.4532999999999996</v>
      </c>
      <c r="I29" s="61">
        <f t="shared" si="2"/>
        <v>12</v>
      </c>
      <c r="J29" s="60">
        <f>VLOOKUP($A29,'Return Data'!$B$7:$R$2292,8,0)</f>
        <v>6.5247000000000002</v>
      </c>
      <c r="K29" s="61">
        <f t="shared" si="3"/>
        <v>6</v>
      </c>
      <c r="L29" s="60">
        <f>VLOOKUP($A29,'Return Data'!$B$7:$R$2292,9,0)</f>
        <v>6.3388</v>
      </c>
      <c r="M29" s="61">
        <f t="shared" si="4"/>
        <v>6</v>
      </c>
      <c r="N29" s="60">
        <f>VLOOKUP($A29,'Return Data'!$B$7:$R$2292,10,0)</f>
        <v>6.2499000000000002</v>
      </c>
      <c r="O29" s="61">
        <f t="shared" si="5"/>
        <v>6</v>
      </c>
      <c r="P29" s="60">
        <f>VLOOKUP($A29,'Return Data'!$B$7:$R$2292,11,0)</f>
        <v>6.1094999999999997</v>
      </c>
      <c r="Q29" s="61">
        <f t="shared" si="6"/>
        <v>8</v>
      </c>
      <c r="R29" s="60">
        <f>VLOOKUP($A29,'Return Data'!$B$7:$R$2292,12,0)</f>
        <v>5.7847</v>
      </c>
      <c r="S29" s="61">
        <f t="shared" si="7"/>
        <v>8</v>
      </c>
      <c r="T29" s="60">
        <f>VLOOKUP($A29,'Return Data'!$B$7:$R$2292,13,0)</f>
        <v>5.3547000000000002</v>
      </c>
      <c r="U29" s="61">
        <f t="shared" si="8"/>
        <v>8</v>
      </c>
      <c r="V29" s="60">
        <f>VLOOKUP($A29,'Return Data'!$B$7:$R$2292,17,0)</f>
        <v>4.266</v>
      </c>
      <c r="W29" s="61">
        <f t="shared" si="10"/>
        <v>11</v>
      </c>
      <c r="X29" s="60">
        <f>VLOOKUP($A29,'Return Data'!$B$7:$R$2292,14,0)</f>
        <v>3.8277000000000001</v>
      </c>
      <c r="Y29" s="61">
        <f>RANK(X29,X$8:X$36,0)</f>
        <v>3</v>
      </c>
      <c r="Z29" s="60">
        <f>VLOOKUP($A29,'Return Data'!$B$7:$R$2292,16,0)</f>
        <v>4.3146000000000004</v>
      </c>
      <c r="AA29" s="62">
        <f t="shared" si="9"/>
        <v>7</v>
      </c>
    </row>
    <row r="30" spans="1:27" x14ac:dyDescent="0.3">
      <c r="A30" s="58" t="s">
        <v>1168</v>
      </c>
      <c r="B30" s="59">
        <f>VLOOKUP($A30,'Return Data'!$B$7:$R$2292,3,0)</f>
        <v>45014</v>
      </c>
      <c r="C30" s="60">
        <f>VLOOKUP($A30,'Return Data'!$B$7:$R$2292,4,0)</f>
        <v>1153.0893000000001</v>
      </c>
      <c r="D30" s="60">
        <f>VLOOKUP($A30,'Return Data'!$B$7:$R$2292,5,0)</f>
        <v>6.7911000000000001</v>
      </c>
      <c r="E30" s="61">
        <f t="shared" si="0"/>
        <v>9</v>
      </c>
      <c r="F30" s="60">
        <f>VLOOKUP($A30,'Return Data'!$B$7:$R$2292,6,0)</f>
        <v>6.4333999999999998</v>
      </c>
      <c r="G30" s="61">
        <f t="shared" si="1"/>
        <v>24</v>
      </c>
      <c r="H30" s="60">
        <f>VLOOKUP($A30,'Return Data'!$B$7:$R$2292,7,0)</f>
        <v>6.2442000000000002</v>
      </c>
      <c r="I30" s="61">
        <f t="shared" si="2"/>
        <v>26</v>
      </c>
      <c r="J30" s="60">
        <f>VLOOKUP($A30,'Return Data'!$B$7:$R$2292,8,0)</f>
        <v>6.3028000000000004</v>
      </c>
      <c r="K30" s="61">
        <f t="shared" si="3"/>
        <v>26</v>
      </c>
      <c r="L30" s="60">
        <f>VLOOKUP($A30,'Return Data'!$B$7:$R$2292,9,0)</f>
        <v>6.0948000000000002</v>
      </c>
      <c r="M30" s="61">
        <f t="shared" si="4"/>
        <v>26</v>
      </c>
      <c r="N30" s="60">
        <f>VLOOKUP($A30,'Return Data'!$B$7:$R$2292,10,0)</f>
        <v>6.0980999999999996</v>
      </c>
      <c r="O30" s="61">
        <f t="shared" si="5"/>
        <v>25</v>
      </c>
      <c r="P30" s="60">
        <f>VLOOKUP($A30,'Return Data'!$B$7:$R$2292,11,0)</f>
        <v>6.0362999999999998</v>
      </c>
      <c r="Q30" s="61">
        <f t="shared" si="6"/>
        <v>25</v>
      </c>
      <c r="R30" s="60">
        <f>VLOOKUP($A30,'Return Data'!$B$7:$R$2292,12,0)</f>
        <v>5.7610000000000001</v>
      </c>
      <c r="S30" s="61">
        <f t="shared" si="7"/>
        <v>12</v>
      </c>
      <c r="T30" s="60">
        <f>VLOOKUP($A30,'Return Data'!$B$7:$R$2292,13,0)</f>
        <v>5.3339999999999996</v>
      </c>
      <c r="U30" s="61">
        <f t="shared" si="8"/>
        <v>12</v>
      </c>
      <c r="V30" s="60">
        <f>VLOOKUP($A30,'Return Data'!$B$7:$R$2292,17,0)</f>
        <v>4.2987000000000002</v>
      </c>
      <c r="W30" s="61">
        <f t="shared" si="10"/>
        <v>4</v>
      </c>
      <c r="X30" s="60"/>
      <c r="Y30" s="61"/>
      <c r="Z30" s="60">
        <f>VLOOKUP($A30,'Return Data'!$B$7:$R$2292,16,0)</f>
        <v>4.0487000000000002</v>
      </c>
      <c r="AA30" s="62">
        <f t="shared" si="9"/>
        <v>19</v>
      </c>
    </row>
    <row r="31" spans="1:27" x14ac:dyDescent="0.3">
      <c r="A31" s="58" t="s">
        <v>1170</v>
      </c>
      <c r="B31" s="59">
        <f>VLOOKUP($A31,'Return Data'!$B$7:$R$2292,3,0)</f>
        <v>45014</v>
      </c>
      <c r="C31" s="60">
        <f>VLOOKUP($A31,'Return Data'!$B$7:$R$2292,4,0)</f>
        <v>3606.9241999999999</v>
      </c>
      <c r="D31" s="60">
        <f>VLOOKUP($A31,'Return Data'!$B$7:$R$2292,5,0)</f>
        <v>7.0312999999999999</v>
      </c>
      <c r="E31" s="61">
        <f t="shared" si="0"/>
        <v>2</v>
      </c>
      <c r="F31" s="60">
        <f>VLOOKUP($A31,'Return Data'!$B$7:$R$2292,6,0)</f>
        <v>6.5471000000000004</v>
      </c>
      <c r="G31" s="61">
        <f t="shared" si="1"/>
        <v>10</v>
      </c>
      <c r="H31" s="60">
        <f>VLOOKUP($A31,'Return Data'!$B$7:$R$2292,7,0)</f>
        <v>6.4439000000000002</v>
      </c>
      <c r="I31" s="61">
        <f t="shared" si="2"/>
        <v>14</v>
      </c>
      <c r="J31" s="60">
        <f>VLOOKUP($A31,'Return Data'!$B$7:$R$2292,8,0)</f>
        <v>6.4824000000000002</v>
      </c>
      <c r="K31" s="61">
        <f t="shared" si="3"/>
        <v>15</v>
      </c>
      <c r="L31" s="60">
        <f>VLOOKUP($A31,'Return Data'!$B$7:$R$2292,9,0)</f>
        <v>6.2958999999999996</v>
      </c>
      <c r="M31" s="61">
        <f t="shared" si="4"/>
        <v>13</v>
      </c>
      <c r="N31" s="60">
        <f>VLOOKUP($A31,'Return Data'!$B$7:$R$2292,10,0)</f>
        <v>6.2130000000000001</v>
      </c>
      <c r="O31" s="61">
        <f t="shared" si="5"/>
        <v>17</v>
      </c>
      <c r="P31" s="60">
        <f>VLOOKUP($A31,'Return Data'!$B$7:$R$2292,11,0)</f>
        <v>6.0734000000000004</v>
      </c>
      <c r="Q31" s="61">
        <f t="shared" si="6"/>
        <v>18</v>
      </c>
      <c r="R31" s="60">
        <f>VLOOKUP($A31,'Return Data'!$B$7:$R$2292,12,0)</f>
        <v>5.7492000000000001</v>
      </c>
      <c r="S31" s="61">
        <f t="shared" si="7"/>
        <v>18</v>
      </c>
      <c r="T31" s="60">
        <f>VLOOKUP($A31,'Return Data'!$B$7:$R$2292,13,0)</f>
        <v>5.3230000000000004</v>
      </c>
      <c r="U31" s="61">
        <f t="shared" si="8"/>
        <v>19</v>
      </c>
      <c r="V31" s="60">
        <f>VLOOKUP($A31,'Return Data'!$B$7:$R$2292,17,0)</f>
        <v>4.2511999999999999</v>
      </c>
      <c r="W31" s="61">
        <f t="shared" si="10"/>
        <v>12</v>
      </c>
      <c r="X31" s="60">
        <f>VLOOKUP($A31,'Return Data'!$B$7:$R$2292,14,0)</f>
        <v>3.8079000000000001</v>
      </c>
      <c r="Y31" s="61">
        <f>RANK(X31,X$8:X$36,0)</f>
        <v>4</v>
      </c>
      <c r="Z31" s="60">
        <f>VLOOKUP($A31,'Return Data'!$B$7:$R$2292,16,0)</f>
        <v>6.4501999999999997</v>
      </c>
      <c r="AA31" s="62">
        <f t="shared" si="9"/>
        <v>1</v>
      </c>
    </row>
    <row r="32" spans="1:27" x14ac:dyDescent="0.3">
      <c r="A32" s="58" t="s">
        <v>1172</v>
      </c>
      <c r="B32" s="59">
        <f>VLOOKUP($A32,'Return Data'!$B$7:$R$2292,3,0)</f>
        <v>45014</v>
      </c>
      <c r="C32" s="60">
        <f>VLOOKUP($A32,'Return Data'!$B$7:$R$2292,4,0)</f>
        <v>1185.9825000000001</v>
      </c>
      <c r="D32" s="60">
        <f>VLOOKUP($A32,'Return Data'!$B$7:$R$2292,5,0)</f>
        <v>6.6734999999999998</v>
      </c>
      <c r="E32" s="61">
        <f t="shared" si="0"/>
        <v>15</v>
      </c>
      <c r="F32" s="60">
        <f>VLOOKUP($A32,'Return Data'!$B$7:$R$2292,6,0)</f>
        <v>6.5743</v>
      </c>
      <c r="G32" s="61">
        <f t="shared" si="1"/>
        <v>7</v>
      </c>
      <c r="H32" s="60">
        <f>VLOOKUP($A32,'Return Data'!$B$7:$R$2292,7,0)</f>
        <v>6.43</v>
      </c>
      <c r="I32" s="61">
        <f t="shared" si="2"/>
        <v>18</v>
      </c>
      <c r="J32" s="60">
        <f>VLOOKUP($A32,'Return Data'!$B$7:$R$2292,8,0)</f>
        <v>6.4893999999999998</v>
      </c>
      <c r="K32" s="61">
        <f t="shared" si="3"/>
        <v>13</v>
      </c>
      <c r="L32" s="60">
        <f>VLOOKUP($A32,'Return Data'!$B$7:$R$2292,9,0)</f>
        <v>6.2809999999999997</v>
      </c>
      <c r="M32" s="61">
        <f t="shared" si="4"/>
        <v>17</v>
      </c>
      <c r="N32" s="60">
        <f>VLOOKUP($A32,'Return Data'!$B$7:$R$2292,10,0)</f>
        <v>6.1942000000000004</v>
      </c>
      <c r="O32" s="61">
        <f t="shared" si="5"/>
        <v>21</v>
      </c>
      <c r="P32" s="60">
        <f>VLOOKUP($A32,'Return Data'!$B$7:$R$2292,11,0)</f>
        <v>6.0659999999999998</v>
      </c>
      <c r="Q32" s="61">
        <f t="shared" si="6"/>
        <v>22</v>
      </c>
      <c r="R32" s="60">
        <f>VLOOKUP($A32,'Return Data'!$B$7:$R$2292,12,0)</f>
        <v>5.7358000000000002</v>
      </c>
      <c r="S32" s="61">
        <f t="shared" si="7"/>
        <v>24</v>
      </c>
      <c r="T32" s="60">
        <f>VLOOKUP($A32,'Return Data'!$B$7:$R$2292,13,0)</f>
        <v>5.3289999999999997</v>
      </c>
      <c r="U32" s="61">
        <f t="shared" si="8"/>
        <v>13</v>
      </c>
      <c r="V32" s="60">
        <f>VLOOKUP($A32,'Return Data'!$B$7:$R$2292,17,0)</f>
        <v>4.2178000000000004</v>
      </c>
      <c r="W32" s="61">
        <f t="shared" si="10"/>
        <v>23</v>
      </c>
      <c r="X32" s="60"/>
      <c r="Y32" s="61"/>
      <c r="Z32" s="60">
        <f>VLOOKUP($A32,'Return Data'!$B$7:$R$2292,16,0)</f>
        <v>4.3262</v>
      </c>
      <c r="AA32" s="62">
        <f t="shared" si="9"/>
        <v>6</v>
      </c>
    </row>
    <row r="33" spans="1:27" x14ac:dyDescent="0.3">
      <c r="A33" s="58" t="s">
        <v>1174</v>
      </c>
      <c r="B33" s="59">
        <f>VLOOKUP($A33,'Return Data'!$B$7:$R$2292,3,0)</f>
        <v>45014</v>
      </c>
      <c r="C33" s="60">
        <f>VLOOKUP($A33,'Return Data'!$B$7:$R$2292,4,0)</f>
        <v>1177.0953999999999</v>
      </c>
      <c r="D33" s="60">
        <f>VLOOKUP($A33,'Return Data'!$B$7:$R$2292,5,0)</f>
        <v>6.7022000000000004</v>
      </c>
      <c r="E33" s="61">
        <f t="shared" si="0"/>
        <v>14</v>
      </c>
      <c r="F33" s="60">
        <f>VLOOKUP($A33,'Return Data'!$B$7:$R$2292,6,0)</f>
        <v>6.5225</v>
      </c>
      <c r="G33" s="61">
        <f t="shared" si="1"/>
        <v>17</v>
      </c>
      <c r="H33" s="60">
        <f>VLOOKUP($A33,'Return Data'!$B$7:$R$2292,7,0)</f>
        <v>6.4359999999999999</v>
      </c>
      <c r="I33" s="61">
        <f t="shared" si="2"/>
        <v>16</v>
      </c>
      <c r="J33" s="60">
        <f>VLOOKUP($A33,'Return Data'!$B$7:$R$2292,8,0)</f>
        <v>6.4561999999999999</v>
      </c>
      <c r="K33" s="61">
        <f t="shared" si="3"/>
        <v>18</v>
      </c>
      <c r="L33" s="60">
        <f>VLOOKUP($A33,'Return Data'!$B$7:$R$2292,9,0)</f>
        <v>6.2724000000000002</v>
      </c>
      <c r="M33" s="61">
        <f t="shared" si="4"/>
        <v>19</v>
      </c>
      <c r="N33" s="60">
        <f>VLOOKUP($A33,'Return Data'!$B$7:$R$2292,10,0)</f>
        <v>6.2080000000000002</v>
      </c>
      <c r="O33" s="61">
        <f t="shared" si="5"/>
        <v>18</v>
      </c>
      <c r="P33" s="60">
        <f>VLOOKUP($A33,'Return Data'!$B$7:$R$2292,11,0)</f>
        <v>6.0663</v>
      </c>
      <c r="Q33" s="61">
        <f t="shared" si="6"/>
        <v>21</v>
      </c>
      <c r="R33" s="60">
        <f>VLOOKUP($A33,'Return Data'!$B$7:$R$2292,12,0)</f>
        <v>5.7427999999999999</v>
      </c>
      <c r="S33" s="61">
        <f t="shared" si="7"/>
        <v>22</v>
      </c>
      <c r="T33" s="60">
        <f>VLOOKUP($A33,'Return Data'!$B$7:$R$2292,13,0)</f>
        <v>5.3132000000000001</v>
      </c>
      <c r="U33" s="61">
        <f t="shared" si="8"/>
        <v>22</v>
      </c>
      <c r="V33" s="60">
        <f>VLOOKUP($A33,'Return Data'!$B$7:$R$2292,17,0)</f>
        <v>4.2340999999999998</v>
      </c>
      <c r="W33" s="61">
        <f t="shared" si="10"/>
        <v>21</v>
      </c>
      <c r="X33" s="60"/>
      <c r="Y33" s="61"/>
      <c r="Z33" s="60">
        <f>VLOOKUP($A33,'Return Data'!$B$7:$R$2292,16,0)</f>
        <v>4.1430999999999996</v>
      </c>
      <c r="AA33" s="62">
        <f t="shared" si="9"/>
        <v>13</v>
      </c>
    </row>
    <row r="34" spans="1:27" x14ac:dyDescent="0.3">
      <c r="A34" s="58" t="s">
        <v>1176</v>
      </c>
      <c r="B34" s="59">
        <f>VLOOKUP($A34,'Return Data'!$B$7:$R$2292,3,0)</f>
        <v>45014</v>
      </c>
      <c r="C34" s="60">
        <f>VLOOKUP($A34,'Return Data'!$B$7:$R$2292,4,0)</f>
        <v>1175.2095999999999</v>
      </c>
      <c r="D34" s="60">
        <f>VLOOKUP($A34,'Return Data'!$B$7:$R$2292,5,0)</f>
        <v>6.4954000000000001</v>
      </c>
      <c r="E34" s="61">
        <f t="shared" si="0"/>
        <v>25</v>
      </c>
      <c r="F34" s="60">
        <f>VLOOKUP($A34,'Return Data'!$B$7:$R$2292,6,0)</f>
        <v>6.4417999999999997</v>
      </c>
      <c r="G34" s="61">
        <f t="shared" si="1"/>
        <v>23</v>
      </c>
      <c r="H34" s="60">
        <f>VLOOKUP($A34,'Return Data'!$B$7:$R$2292,7,0)</f>
        <v>6.3319999999999999</v>
      </c>
      <c r="I34" s="61">
        <f t="shared" si="2"/>
        <v>25</v>
      </c>
      <c r="J34" s="60">
        <f>VLOOKUP($A34,'Return Data'!$B$7:$R$2292,8,0)</f>
        <v>6.3872</v>
      </c>
      <c r="K34" s="61">
        <f t="shared" si="3"/>
        <v>24</v>
      </c>
      <c r="L34" s="60">
        <f>VLOOKUP($A34,'Return Data'!$B$7:$R$2292,9,0)</f>
        <v>6.2403000000000004</v>
      </c>
      <c r="M34" s="61">
        <f t="shared" si="4"/>
        <v>23</v>
      </c>
      <c r="N34" s="60">
        <f>VLOOKUP($A34,'Return Data'!$B$7:$R$2292,10,0)</f>
        <v>6.2073999999999998</v>
      </c>
      <c r="O34" s="61">
        <f t="shared" si="5"/>
        <v>20</v>
      </c>
      <c r="P34" s="60">
        <f>VLOOKUP($A34,'Return Data'!$B$7:$R$2292,11,0)</f>
        <v>6.0762</v>
      </c>
      <c r="Q34" s="61">
        <f t="shared" si="6"/>
        <v>16</v>
      </c>
      <c r="R34" s="60">
        <f>VLOOKUP($A34,'Return Data'!$B$7:$R$2292,12,0)</f>
        <v>5.7557</v>
      </c>
      <c r="S34" s="61">
        <f t="shared" si="7"/>
        <v>16</v>
      </c>
      <c r="T34" s="60">
        <f>VLOOKUP($A34,'Return Data'!$B$7:$R$2292,13,0)</f>
        <v>5.3277999999999999</v>
      </c>
      <c r="U34" s="61">
        <f t="shared" si="8"/>
        <v>15</v>
      </c>
      <c r="V34" s="60">
        <f>VLOOKUP($A34,'Return Data'!$B$7:$R$2292,17,0)</f>
        <v>4.2462</v>
      </c>
      <c r="W34" s="61">
        <f t="shared" si="10"/>
        <v>14</v>
      </c>
      <c r="X34" s="60"/>
      <c r="Y34" s="61"/>
      <c r="Z34" s="60">
        <f>VLOOKUP($A34,'Return Data'!$B$7:$R$2292,16,0)</f>
        <v>4.1059999999999999</v>
      </c>
      <c r="AA34" s="62">
        <f t="shared" si="9"/>
        <v>14</v>
      </c>
    </row>
    <row r="35" spans="1:27" x14ac:dyDescent="0.3">
      <c r="A35" s="58" t="s">
        <v>1178</v>
      </c>
      <c r="B35" s="59">
        <f>VLOOKUP($A35,'Return Data'!$B$7:$R$2292,3,0)</f>
        <v>45014</v>
      </c>
      <c r="C35" s="60">
        <f>VLOOKUP($A35,'Return Data'!$B$7:$R$2292,4,0)</f>
        <v>3037.9701</v>
      </c>
      <c r="D35" s="60">
        <f>VLOOKUP($A35,'Return Data'!$B$7:$R$2292,5,0)</f>
        <v>6.6573000000000002</v>
      </c>
      <c r="E35" s="61">
        <f t="shared" si="0"/>
        <v>16</v>
      </c>
      <c r="F35" s="60">
        <f>VLOOKUP($A35,'Return Data'!$B$7:$R$2292,6,0)</f>
        <v>6.5209999999999999</v>
      </c>
      <c r="G35" s="61">
        <f t="shared" si="1"/>
        <v>18</v>
      </c>
      <c r="H35" s="60">
        <f>VLOOKUP($A35,'Return Data'!$B$7:$R$2292,7,0)</f>
        <v>6.4535999999999998</v>
      </c>
      <c r="I35" s="61">
        <f t="shared" si="2"/>
        <v>11</v>
      </c>
      <c r="J35" s="60">
        <f>VLOOKUP($A35,'Return Data'!$B$7:$R$2292,8,0)</f>
        <v>6.4974999999999996</v>
      </c>
      <c r="K35" s="61">
        <f t="shared" si="3"/>
        <v>10</v>
      </c>
      <c r="L35" s="60">
        <f>VLOOKUP($A35,'Return Data'!$B$7:$R$2292,9,0)</f>
        <v>6.3135000000000003</v>
      </c>
      <c r="M35" s="61">
        <f t="shared" si="4"/>
        <v>8</v>
      </c>
      <c r="N35" s="60">
        <f>VLOOKUP($A35,'Return Data'!$B$7:$R$2292,10,0)</f>
        <v>6.2527999999999997</v>
      </c>
      <c r="O35" s="61">
        <f t="shared" si="5"/>
        <v>5</v>
      </c>
      <c r="P35" s="60">
        <f>VLOOKUP($A35,'Return Data'!$B$7:$R$2292,11,0)</f>
        <v>6.1260000000000003</v>
      </c>
      <c r="Q35" s="61">
        <f t="shared" si="6"/>
        <v>4</v>
      </c>
      <c r="R35" s="60">
        <f>VLOOKUP($A35,'Return Data'!$B$7:$R$2292,12,0)</f>
        <v>5.8080999999999996</v>
      </c>
      <c r="S35" s="61">
        <f t="shared" si="7"/>
        <v>4</v>
      </c>
      <c r="T35" s="60">
        <f>VLOOKUP($A35,'Return Data'!$B$7:$R$2292,13,0)</f>
        <v>5.3772000000000002</v>
      </c>
      <c r="U35" s="61">
        <f t="shared" si="8"/>
        <v>4</v>
      </c>
      <c r="V35" s="60">
        <f>VLOOKUP($A35,'Return Data'!$B$7:$R$2292,17,0)</f>
        <v>4.2893999999999997</v>
      </c>
      <c r="W35" s="61">
        <f t="shared" si="10"/>
        <v>5</v>
      </c>
      <c r="X35" s="60">
        <f>VLOOKUP($A35,'Return Data'!$B$7:$R$2292,14,0)</f>
        <v>3.8513000000000002</v>
      </c>
      <c r="Y35" s="61">
        <f>RANK(X35,X$8:X$36,0)</f>
        <v>2</v>
      </c>
      <c r="Z35" s="60">
        <f>VLOOKUP($A35,'Return Data'!$B$7:$R$2292,16,0)</f>
        <v>5.9217000000000004</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6.2376241379310331</v>
      </c>
      <c r="E38" s="69"/>
      <c r="F38" s="70">
        <f>AVERAGE(F8:F36)</f>
        <v>6.0661862068965524</v>
      </c>
      <c r="G38" s="69"/>
      <c r="H38" s="70">
        <f>AVERAGE(H8:H36)</f>
        <v>5.9914551724137945</v>
      </c>
      <c r="I38" s="69"/>
      <c r="J38" s="70">
        <f>AVERAGE(J8:J36)</f>
        <v>6.0204206896551735</v>
      </c>
      <c r="K38" s="69"/>
      <c r="L38" s="70">
        <f>AVERAGE(L8:L36)</f>
        <v>5.8426413793103436</v>
      </c>
      <c r="M38" s="69"/>
      <c r="N38" s="70">
        <f>AVERAGE(N8:N36)</f>
        <v>5.7822586206896549</v>
      </c>
      <c r="O38" s="69"/>
      <c r="P38" s="70">
        <f>AVERAGE(P8:P36)</f>
        <v>5.6630172413793112</v>
      </c>
      <c r="Q38" s="69"/>
      <c r="R38" s="70">
        <f>AVERAGE(R8:R36)</f>
        <v>5.3632275862068957</v>
      </c>
      <c r="S38" s="69"/>
      <c r="T38" s="70">
        <f>AVERAGE(T8:T36)</f>
        <v>4.9651137931034475</v>
      </c>
      <c r="U38" s="69"/>
      <c r="V38" s="70">
        <f>AVERAGE(V8:V36)</f>
        <v>3.9474714285714287</v>
      </c>
      <c r="W38" s="69"/>
      <c r="X38" s="70">
        <f>AVERAGE(X8:X36)</f>
        <v>3.4265099999999995</v>
      </c>
      <c r="Y38" s="69"/>
      <c r="Z38" s="70">
        <f>AVERAGE(Z8:Z36)</f>
        <v>4.0268827586206895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7.0625</v>
      </c>
      <c r="E40" s="73"/>
      <c r="F40" s="74">
        <f>MAX(F8:F36)</f>
        <v>6.734</v>
      </c>
      <c r="G40" s="73"/>
      <c r="H40" s="74">
        <f>MAX(H8:H36)</f>
        <v>6.6858000000000004</v>
      </c>
      <c r="I40" s="73"/>
      <c r="J40" s="74">
        <f>MAX(J8:J36)</f>
        <v>6.6322000000000001</v>
      </c>
      <c r="K40" s="73"/>
      <c r="L40" s="74">
        <f>MAX(L8:L36)</f>
        <v>6.3784999999999998</v>
      </c>
      <c r="M40" s="73"/>
      <c r="N40" s="74">
        <f>MAX(N8:N36)</f>
        <v>6.3650000000000002</v>
      </c>
      <c r="O40" s="73"/>
      <c r="P40" s="74">
        <f>MAX(P8:P36)</f>
        <v>6.2350000000000003</v>
      </c>
      <c r="Q40" s="73"/>
      <c r="R40" s="74">
        <f>MAX(R8:R36)</f>
        <v>5.8993000000000002</v>
      </c>
      <c r="S40" s="73"/>
      <c r="T40" s="74">
        <f>MAX(T8:T36)</f>
        <v>5.4729000000000001</v>
      </c>
      <c r="U40" s="73"/>
      <c r="V40" s="74">
        <f>MAX(V8:V36)</f>
        <v>4.3173000000000004</v>
      </c>
      <c r="W40" s="73"/>
      <c r="X40" s="74">
        <f>MAX(X8:X36)</f>
        <v>3.8649</v>
      </c>
      <c r="Y40" s="73"/>
      <c r="Z40" s="74">
        <f>MAX(Z8:Z36)</f>
        <v>6.4501999999999997</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45014</v>
      </c>
      <c r="C8" s="60">
        <f>VLOOKUP($A8,'Return Data'!$B$7:$R$2292,4,0)</f>
        <v>610.69259999999997</v>
      </c>
      <c r="D8" s="60">
        <f>VLOOKUP($A8,'Return Data'!$B$7:$R$2292,5,0)</f>
        <v>30.094200000000001</v>
      </c>
      <c r="E8" s="61">
        <f t="shared" ref="E8:E28" si="0">RANK(D8,D$8:D$28,0)</f>
        <v>7</v>
      </c>
      <c r="F8" s="60">
        <f>VLOOKUP($A8,'Return Data'!$B$7:$R$2292,6,0)</f>
        <v>10.538</v>
      </c>
      <c r="G8" s="61">
        <f t="shared" ref="G8:G28" si="1">RANK(F8,F$8:F$28,0)</f>
        <v>3</v>
      </c>
      <c r="H8" s="60">
        <f>VLOOKUP($A8,'Return Data'!$B$7:$R$2292,7,0)</f>
        <v>9.2851999999999997</v>
      </c>
      <c r="I8" s="61">
        <f t="shared" ref="I8:I28" si="2">RANK(H8,H$8:H$28,0)</f>
        <v>5</v>
      </c>
      <c r="J8" s="60">
        <f>VLOOKUP($A8,'Return Data'!$B$7:$R$2292,8,0)</f>
        <v>8.3094000000000001</v>
      </c>
      <c r="K8" s="61">
        <f t="shared" ref="K8:K28" si="3">RANK(J8,J$8:J$28,0)</f>
        <v>9</v>
      </c>
      <c r="L8" s="60">
        <f>VLOOKUP($A8,'Return Data'!$B$7:$R$2292,9,0)</f>
        <v>8.1538000000000004</v>
      </c>
      <c r="M8" s="61">
        <f t="shared" ref="M8:M28" si="4">RANK(L8,L$8:L$28,0)</f>
        <v>12</v>
      </c>
      <c r="N8" s="60">
        <f>VLOOKUP($A8,'Return Data'!$B$7:$R$2292,10,0)</f>
        <v>6.9348999999999998</v>
      </c>
      <c r="O8" s="61">
        <f t="shared" ref="O8:O28" si="5">RANK(N8,N$8:N$28,0)</f>
        <v>5</v>
      </c>
      <c r="P8" s="60">
        <f>VLOOKUP($A8,'Return Data'!$B$7:$R$2292,11,0)</f>
        <v>6.9362000000000004</v>
      </c>
      <c r="Q8" s="61">
        <f t="shared" ref="Q8:Q28" si="6">RANK(P8,P$8:P$28,0)</f>
        <v>3</v>
      </c>
      <c r="R8" s="60">
        <f>VLOOKUP($A8,'Return Data'!$B$7:$R$2292,12,0)</f>
        <v>6.6951999999999998</v>
      </c>
      <c r="S8" s="61">
        <f t="shared" ref="S8:S28" si="7">RANK(R8,R$8:R$28,0)</f>
        <v>4</v>
      </c>
      <c r="T8" s="60">
        <f>VLOOKUP($A8,'Return Data'!$B$7:$R$2292,13,0)</f>
        <v>5.6542000000000003</v>
      </c>
      <c r="U8" s="61">
        <f t="shared" ref="U8:U28" si="8">RANK(T8,T$8:T$28,0)</f>
        <v>2</v>
      </c>
      <c r="V8" s="60">
        <f>VLOOKUP($A8,'Return Data'!$B$7:$R$2292,17,0)</f>
        <v>5.2214</v>
      </c>
      <c r="W8" s="61">
        <f t="shared" ref="W8:W28" si="9">RANK(V8,V$8:V$28,0)</f>
        <v>2</v>
      </c>
      <c r="X8" s="60">
        <f>VLOOKUP($A8,'Return Data'!$B$7:$R$2292,14,0)</f>
        <v>6.0019</v>
      </c>
      <c r="Y8" s="61">
        <f t="shared" ref="Y8:Y28" si="10">RANK(X8,X$8:X$28,0)</f>
        <v>3</v>
      </c>
      <c r="Z8" s="60">
        <f>VLOOKUP($A8,'Return Data'!$B$7:$R$2292,16,0)</f>
        <v>8.0053999999999998</v>
      </c>
      <c r="AA8" s="62">
        <f t="shared" ref="AA8:AA28" si="11">RANK(Z8,Z$8:Z$28,0)</f>
        <v>1</v>
      </c>
    </row>
    <row r="9" spans="1:27" x14ac:dyDescent="0.3">
      <c r="A9" s="58" t="s">
        <v>909</v>
      </c>
      <c r="B9" s="59">
        <f>VLOOKUP($A9,'Return Data'!$B$7:$R$2292,3,0)</f>
        <v>45014</v>
      </c>
      <c r="C9" s="60">
        <f>VLOOKUP($A9,'Return Data'!$B$7:$R$2292,4,0)</f>
        <v>2727.0365999999999</v>
      </c>
      <c r="D9" s="60">
        <f>VLOOKUP($A9,'Return Data'!$B$7:$R$2292,5,0)</f>
        <v>31.533000000000001</v>
      </c>
      <c r="E9" s="61">
        <f t="shared" si="0"/>
        <v>5</v>
      </c>
      <c r="F9" s="60">
        <f>VLOOKUP($A9,'Return Data'!$B$7:$R$2292,6,0)</f>
        <v>8.8399000000000001</v>
      </c>
      <c r="G9" s="61">
        <f t="shared" si="1"/>
        <v>11</v>
      </c>
      <c r="H9" s="60">
        <f>VLOOKUP($A9,'Return Data'!$B$7:$R$2292,7,0)</f>
        <v>9.0947999999999993</v>
      </c>
      <c r="I9" s="61">
        <f t="shared" si="2"/>
        <v>7</v>
      </c>
      <c r="J9" s="60">
        <f>VLOOKUP($A9,'Return Data'!$B$7:$R$2292,8,0)</f>
        <v>8.3043999999999993</v>
      </c>
      <c r="K9" s="61">
        <f t="shared" si="3"/>
        <v>10</v>
      </c>
      <c r="L9" s="60">
        <f>VLOOKUP($A9,'Return Data'!$B$7:$R$2292,9,0)</f>
        <v>8.4346999999999994</v>
      </c>
      <c r="M9" s="61">
        <f t="shared" si="4"/>
        <v>6</v>
      </c>
      <c r="N9" s="60">
        <f>VLOOKUP($A9,'Return Data'!$B$7:$R$2292,10,0)</f>
        <v>6.9279999999999999</v>
      </c>
      <c r="O9" s="61">
        <f t="shared" si="5"/>
        <v>6</v>
      </c>
      <c r="P9" s="60">
        <f>VLOOKUP($A9,'Return Data'!$B$7:$R$2292,11,0)</f>
        <v>6.7638999999999996</v>
      </c>
      <c r="Q9" s="61">
        <f t="shared" si="6"/>
        <v>11</v>
      </c>
      <c r="R9" s="60">
        <f>VLOOKUP($A9,'Return Data'!$B$7:$R$2292,12,0)</f>
        <v>6.4335000000000004</v>
      </c>
      <c r="S9" s="61">
        <f t="shared" si="7"/>
        <v>6</v>
      </c>
      <c r="T9" s="60">
        <f>VLOOKUP($A9,'Return Data'!$B$7:$R$2292,13,0)</f>
        <v>5.3619000000000003</v>
      </c>
      <c r="U9" s="61">
        <f t="shared" si="8"/>
        <v>8</v>
      </c>
      <c r="V9" s="60">
        <f>VLOOKUP($A9,'Return Data'!$B$7:$R$2292,17,0)</f>
        <v>4.8449</v>
      </c>
      <c r="W9" s="61">
        <f t="shared" si="9"/>
        <v>7</v>
      </c>
      <c r="X9" s="60">
        <f>VLOOKUP($A9,'Return Data'!$B$7:$R$2292,14,0)</f>
        <v>5.4961000000000002</v>
      </c>
      <c r="Y9" s="61">
        <f t="shared" si="10"/>
        <v>9</v>
      </c>
      <c r="Z9" s="60">
        <f>VLOOKUP($A9,'Return Data'!$B$7:$R$2292,16,0)</f>
        <v>7.6814999999999998</v>
      </c>
      <c r="AA9" s="62">
        <f t="shared" si="11"/>
        <v>4</v>
      </c>
    </row>
    <row r="10" spans="1:27" x14ac:dyDescent="0.3">
      <c r="A10" s="58" t="s">
        <v>2056</v>
      </c>
      <c r="B10" s="59">
        <f>VLOOKUP($A10,'Return Data'!$B$7:$R$2292,3,0)</f>
        <v>45014</v>
      </c>
      <c r="C10" s="60">
        <f>VLOOKUP($A10,'Return Data'!$B$7:$R$2292,4,0)</f>
        <v>33.4437</v>
      </c>
      <c r="D10" s="60">
        <f>VLOOKUP($A10,'Return Data'!$B$7:$R$2292,5,0)</f>
        <v>26.54</v>
      </c>
      <c r="E10" s="61">
        <f t="shared" si="0"/>
        <v>14</v>
      </c>
      <c r="F10" s="60">
        <f>VLOOKUP($A10,'Return Data'!$B$7:$R$2292,6,0)</f>
        <v>7.4070999999999998</v>
      </c>
      <c r="G10" s="61">
        <f t="shared" si="1"/>
        <v>16</v>
      </c>
      <c r="H10" s="60">
        <f>VLOOKUP($A10,'Return Data'!$B$7:$R$2292,7,0)</f>
        <v>8.4740000000000002</v>
      </c>
      <c r="I10" s="61">
        <f t="shared" si="2"/>
        <v>14</v>
      </c>
      <c r="J10" s="60">
        <f>VLOOKUP($A10,'Return Data'!$B$7:$R$2292,8,0)</f>
        <v>8.5641999999999996</v>
      </c>
      <c r="K10" s="61">
        <f t="shared" si="3"/>
        <v>5</v>
      </c>
      <c r="L10" s="60">
        <f>VLOOKUP($A10,'Return Data'!$B$7:$R$2292,9,0)</f>
        <v>9.0669000000000004</v>
      </c>
      <c r="M10" s="61">
        <f t="shared" si="4"/>
        <v>2</v>
      </c>
      <c r="N10" s="60">
        <f>VLOOKUP($A10,'Return Data'!$B$7:$R$2292,10,0)</f>
        <v>6.8738999999999999</v>
      </c>
      <c r="O10" s="61">
        <f t="shared" si="5"/>
        <v>10</v>
      </c>
      <c r="P10" s="60">
        <f>VLOOKUP($A10,'Return Data'!$B$7:$R$2292,11,0)</f>
        <v>6.8319000000000001</v>
      </c>
      <c r="Q10" s="61">
        <f t="shared" si="6"/>
        <v>7</v>
      </c>
      <c r="R10" s="60">
        <f>VLOOKUP($A10,'Return Data'!$B$7:$R$2292,12,0)</f>
        <v>6.1914999999999996</v>
      </c>
      <c r="S10" s="61">
        <f t="shared" si="7"/>
        <v>13</v>
      </c>
      <c r="T10" s="60">
        <f>VLOOKUP($A10,'Return Data'!$B$7:$R$2292,13,0)</f>
        <v>5.0327999999999999</v>
      </c>
      <c r="U10" s="61">
        <f t="shared" si="8"/>
        <v>19</v>
      </c>
      <c r="V10" s="60">
        <f>VLOOKUP($A10,'Return Data'!$B$7:$R$2292,17,0)</f>
        <v>4.4889999999999999</v>
      </c>
      <c r="W10" s="61">
        <f t="shared" si="9"/>
        <v>19</v>
      </c>
      <c r="X10" s="60">
        <f>VLOOKUP($A10,'Return Data'!$B$7:$R$2292,14,0)</f>
        <v>5.0217999999999998</v>
      </c>
      <c r="Y10" s="61">
        <f t="shared" si="10"/>
        <v>18</v>
      </c>
      <c r="Z10" s="60">
        <f>VLOOKUP($A10,'Return Data'!$B$7:$R$2292,16,0)</f>
        <v>7.4882999999999997</v>
      </c>
      <c r="AA10" s="62">
        <f t="shared" si="11"/>
        <v>9</v>
      </c>
    </row>
    <row r="11" spans="1:27" x14ac:dyDescent="0.3">
      <c r="A11" s="58" t="s">
        <v>1849</v>
      </c>
      <c r="B11" s="59">
        <f>VLOOKUP($A11,'Return Data'!$B$7:$R$2292,3,0)</f>
        <v>45014</v>
      </c>
      <c r="C11" s="60">
        <f>VLOOKUP($A11,'Return Data'!$B$7:$R$2292,4,0)</f>
        <v>36.951500000000003</v>
      </c>
      <c r="D11" s="60">
        <f>VLOOKUP($A11,'Return Data'!$B$7:$R$2292,5,0)</f>
        <v>32.527000000000001</v>
      </c>
      <c r="E11" s="61">
        <f t="shared" si="0"/>
        <v>3</v>
      </c>
      <c r="F11" s="60">
        <f>VLOOKUP($A11,'Return Data'!$B$7:$R$2292,6,0)</f>
        <v>10.327</v>
      </c>
      <c r="G11" s="61">
        <f t="shared" si="1"/>
        <v>4</v>
      </c>
      <c r="H11" s="60">
        <f>VLOOKUP($A11,'Return Data'!$B$7:$R$2292,7,0)</f>
        <v>9.8000000000000007</v>
      </c>
      <c r="I11" s="61">
        <f t="shared" si="2"/>
        <v>2</v>
      </c>
      <c r="J11" s="60">
        <f>VLOOKUP($A11,'Return Data'!$B$7:$R$2292,8,0)</f>
        <v>8.9062000000000001</v>
      </c>
      <c r="K11" s="61">
        <f t="shared" si="3"/>
        <v>1</v>
      </c>
      <c r="L11" s="60">
        <f>VLOOKUP($A11,'Return Data'!$B$7:$R$2292,9,0)</f>
        <v>8.4594000000000005</v>
      </c>
      <c r="M11" s="61">
        <f t="shared" si="4"/>
        <v>5</v>
      </c>
      <c r="N11" s="60">
        <f>VLOOKUP($A11,'Return Data'!$B$7:$R$2292,10,0)</f>
        <v>7.0934999999999997</v>
      </c>
      <c r="O11" s="61">
        <f t="shared" si="5"/>
        <v>3</v>
      </c>
      <c r="P11" s="60">
        <f>VLOOKUP($A11,'Return Data'!$B$7:$R$2292,11,0)</f>
        <v>6.7751000000000001</v>
      </c>
      <c r="Q11" s="61">
        <f t="shared" si="6"/>
        <v>9</v>
      </c>
      <c r="R11" s="60">
        <f>VLOOKUP($A11,'Return Data'!$B$7:$R$2292,12,0)</f>
        <v>6.4942000000000002</v>
      </c>
      <c r="S11" s="61">
        <f t="shared" si="7"/>
        <v>5</v>
      </c>
      <c r="T11" s="60">
        <f>VLOOKUP($A11,'Return Data'!$B$7:$R$2292,13,0)</f>
        <v>5.1167999999999996</v>
      </c>
      <c r="U11" s="61">
        <f t="shared" si="8"/>
        <v>17</v>
      </c>
      <c r="V11" s="60">
        <f>VLOOKUP($A11,'Return Data'!$B$7:$R$2292,17,0)</f>
        <v>4.7854999999999999</v>
      </c>
      <c r="W11" s="61">
        <f t="shared" si="9"/>
        <v>9</v>
      </c>
      <c r="X11" s="60">
        <f>VLOOKUP($A11,'Return Data'!$B$7:$R$2292,14,0)</f>
        <v>5.4310999999999998</v>
      </c>
      <c r="Y11" s="61">
        <f t="shared" si="10"/>
        <v>10</v>
      </c>
      <c r="Z11" s="60">
        <f>VLOOKUP($A11,'Return Data'!$B$7:$R$2292,16,0)</f>
        <v>7.5972999999999997</v>
      </c>
      <c r="AA11" s="62">
        <f t="shared" si="11"/>
        <v>7</v>
      </c>
    </row>
    <row r="12" spans="1:27" x14ac:dyDescent="0.3">
      <c r="A12" s="58" t="s">
        <v>913</v>
      </c>
      <c r="B12" s="59">
        <f>VLOOKUP($A12,'Return Data'!$B$7:$R$2292,3,0)</f>
        <v>45014</v>
      </c>
      <c r="C12" s="60">
        <f>VLOOKUP($A12,'Return Data'!$B$7:$R$2292,4,0)</f>
        <v>36.567300000000003</v>
      </c>
      <c r="D12" s="60">
        <f>VLOOKUP($A12,'Return Data'!$B$7:$R$2292,5,0)</f>
        <v>28.4697</v>
      </c>
      <c r="E12" s="61">
        <f t="shared" si="0"/>
        <v>10</v>
      </c>
      <c r="F12" s="60">
        <f>VLOOKUP($A12,'Return Data'!$B$7:$R$2292,6,0)</f>
        <v>5.7739000000000003</v>
      </c>
      <c r="G12" s="61">
        <f t="shared" si="1"/>
        <v>20</v>
      </c>
      <c r="H12" s="60">
        <f>VLOOKUP($A12,'Return Data'!$B$7:$R$2292,7,0)</f>
        <v>6.4596999999999998</v>
      </c>
      <c r="I12" s="61">
        <f t="shared" si="2"/>
        <v>20</v>
      </c>
      <c r="J12" s="60">
        <f>VLOOKUP($A12,'Return Data'!$B$7:$R$2292,8,0)</f>
        <v>7.3787000000000003</v>
      </c>
      <c r="K12" s="61">
        <f t="shared" si="3"/>
        <v>20</v>
      </c>
      <c r="L12" s="60">
        <f>VLOOKUP($A12,'Return Data'!$B$7:$R$2292,9,0)</f>
        <v>7.4996</v>
      </c>
      <c r="M12" s="61">
        <f t="shared" si="4"/>
        <v>20</v>
      </c>
      <c r="N12" s="60">
        <f>VLOOKUP($A12,'Return Data'!$B$7:$R$2292,10,0)</f>
        <v>6.3794000000000004</v>
      </c>
      <c r="O12" s="61">
        <f t="shared" si="5"/>
        <v>21</v>
      </c>
      <c r="P12" s="60">
        <f>VLOOKUP($A12,'Return Data'!$B$7:$R$2292,11,0)</f>
        <v>6.5090000000000003</v>
      </c>
      <c r="Q12" s="61">
        <f t="shared" si="6"/>
        <v>18</v>
      </c>
      <c r="R12" s="60">
        <f>VLOOKUP($A12,'Return Data'!$B$7:$R$2292,12,0)</f>
        <v>5.8973000000000004</v>
      </c>
      <c r="S12" s="61">
        <f t="shared" si="7"/>
        <v>20</v>
      </c>
      <c r="T12" s="60">
        <f>VLOOKUP($A12,'Return Data'!$B$7:$R$2292,13,0)</f>
        <v>4.9831000000000003</v>
      </c>
      <c r="U12" s="61">
        <f t="shared" si="8"/>
        <v>20</v>
      </c>
      <c r="V12" s="60">
        <f>VLOOKUP($A12,'Return Data'!$B$7:$R$2292,17,0)</f>
        <v>4.3183999999999996</v>
      </c>
      <c r="W12" s="61">
        <f t="shared" si="9"/>
        <v>21</v>
      </c>
      <c r="X12" s="60">
        <f>VLOOKUP($A12,'Return Data'!$B$7:$R$2292,14,0)</f>
        <v>4.8136999999999999</v>
      </c>
      <c r="Y12" s="61">
        <f t="shared" si="10"/>
        <v>19</v>
      </c>
      <c r="Z12" s="60">
        <f>VLOOKUP($A12,'Return Data'!$B$7:$R$2292,16,0)</f>
        <v>7.2026000000000003</v>
      </c>
      <c r="AA12" s="62">
        <f t="shared" si="11"/>
        <v>12</v>
      </c>
    </row>
    <row r="13" spans="1:27" x14ac:dyDescent="0.3">
      <c r="A13" s="58" t="s">
        <v>915</v>
      </c>
      <c r="B13" s="59">
        <f>VLOOKUP($A13,'Return Data'!$B$7:$R$2292,3,0)</f>
        <v>45014</v>
      </c>
      <c r="C13" s="60">
        <f>VLOOKUP($A13,'Return Data'!$B$7:$R$2292,4,0)</f>
        <v>17.294</v>
      </c>
      <c r="D13" s="60">
        <f>VLOOKUP($A13,'Return Data'!$B$7:$R$2292,5,0)</f>
        <v>23.4422</v>
      </c>
      <c r="E13" s="61">
        <f t="shared" si="0"/>
        <v>16</v>
      </c>
      <c r="F13" s="60">
        <f>VLOOKUP($A13,'Return Data'!$B$7:$R$2292,6,0)</f>
        <v>6.1257999999999999</v>
      </c>
      <c r="G13" s="61">
        <f t="shared" si="1"/>
        <v>19</v>
      </c>
      <c r="H13" s="60">
        <f>VLOOKUP($A13,'Return Data'!$B$7:$R$2292,7,0)</f>
        <v>7.7165999999999997</v>
      </c>
      <c r="I13" s="61">
        <f t="shared" si="2"/>
        <v>18</v>
      </c>
      <c r="J13" s="60">
        <f>VLOOKUP($A13,'Return Data'!$B$7:$R$2292,8,0)</f>
        <v>7.7869999999999999</v>
      </c>
      <c r="K13" s="61">
        <f t="shared" si="3"/>
        <v>17</v>
      </c>
      <c r="L13" s="60">
        <f>VLOOKUP($A13,'Return Data'!$B$7:$R$2292,9,0)</f>
        <v>8.2042999999999999</v>
      </c>
      <c r="M13" s="61">
        <f t="shared" si="4"/>
        <v>10</v>
      </c>
      <c r="N13" s="60">
        <f>VLOOKUP($A13,'Return Data'!$B$7:$R$2292,10,0)</f>
        <v>6.6985000000000001</v>
      </c>
      <c r="O13" s="61">
        <f t="shared" si="5"/>
        <v>17</v>
      </c>
      <c r="P13" s="60">
        <f>VLOOKUP($A13,'Return Data'!$B$7:$R$2292,11,0)</f>
        <v>6.6189999999999998</v>
      </c>
      <c r="Q13" s="61">
        <f t="shared" si="6"/>
        <v>15</v>
      </c>
      <c r="R13" s="60">
        <f>VLOOKUP($A13,'Return Data'!$B$7:$R$2292,12,0)</f>
        <v>6.0568999999999997</v>
      </c>
      <c r="S13" s="61">
        <f t="shared" si="7"/>
        <v>17</v>
      </c>
      <c r="T13" s="60">
        <f>VLOOKUP($A13,'Return Data'!$B$7:$R$2292,13,0)</f>
        <v>5.1313000000000004</v>
      </c>
      <c r="U13" s="61">
        <f t="shared" si="8"/>
        <v>16</v>
      </c>
      <c r="V13" s="60">
        <f>VLOOKUP($A13,'Return Data'!$B$7:$R$2292,17,0)</f>
        <v>4.5780000000000003</v>
      </c>
      <c r="W13" s="61">
        <f t="shared" si="9"/>
        <v>16</v>
      </c>
      <c r="X13" s="60">
        <f>VLOOKUP($A13,'Return Data'!$B$7:$R$2292,14,0)</f>
        <v>5.1191000000000004</v>
      </c>
      <c r="Y13" s="61">
        <f t="shared" si="10"/>
        <v>17</v>
      </c>
      <c r="Z13" s="60">
        <f>VLOOKUP($A13,'Return Data'!$B$7:$R$2292,16,0)</f>
        <v>7.0347</v>
      </c>
      <c r="AA13" s="62">
        <f t="shared" si="11"/>
        <v>14</v>
      </c>
    </row>
    <row r="14" spans="1:27" x14ac:dyDescent="0.3">
      <c r="A14" s="58" t="s">
        <v>922</v>
      </c>
      <c r="B14" s="59">
        <f>VLOOKUP($A14,'Return Data'!$B$7:$R$2292,3,0)</f>
        <v>45014</v>
      </c>
      <c r="C14" s="60">
        <f>VLOOKUP($A14,'Return Data'!$B$7:$R$2292,4,0)</f>
        <v>52.4559</v>
      </c>
      <c r="D14" s="60">
        <f>VLOOKUP($A14,'Return Data'!$B$7:$R$2292,5,0)</f>
        <v>29.805499999999999</v>
      </c>
      <c r="E14" s="61">
        <f t="shared" si="0"/>
        <v>8</v>
      </c>
      <c r="F14" s="60">
        <f>VLOOKUP($A14,'Return Data'!$B$7:$R$2292,6,0)</f>
        <v>9.1127000000000002</v>
      </c>
      <c r="G14" s="61">
        <f t="shared" si="1"/>
        <v>8</v>
      </c>
      <c r="H14" s="60">
        <f>VLOOKUP($A14,'Return Data'!$B$7:$R$2292,7,0)</f>
        <v>8.6445000000000007</v>
      </c>
      <c r="I14" s="61">
        <f t="shared" si="2"/>
        <v>10</v>
      </c>
      <c r="J14" s="60">
        <f>VLOOKUP($A14,'Return Data'!$B$7:$R$2292,8,0)</f>
        <v>7.7115999999999998</v>
      </c>
      <c r="K14" s="61">
        <f t="shared" si="3"/>
        <v>18</v>
      </c>
      <c r="L14" s="60">
        <f>VLOOKUP($A14,'Return Data'!$B$7:$R$2292,9,0)</f>
        <v>7.9122000000000003</v>
      </c>
      <c r="M14" s="61">
        <f t="shared" si="4"/>
        <v>18</v>
      </c>
      <c r="N14" s="60">
        <f>VLOOKUP($A14,'Return Data'!$B$7:$R$2292,10,0)</f>
        <v>6.8421000000000003</v>
      </c>
      <c r="O14" s="61">
        <f t="shared" si="5"/>
        <v>13</v>
      </c>
      <c r="P14" s="60">
        <f>VLOOKUP($A14,'Return Data'!$B$7:$R$2292,11,0)</f>
        <v>6.7313000000000001</v>
      </c>
      <c r="Q14" s="61">
        <f t="shared" si="6"/>
        <v>12</v>
      </c>
      <c r="R14" s="60">
        <f>VLOOKUP($A14,'Return Data'!$B$7:$R$2292,12,0)</f>
        <v>6.8265000000000002</v>
      </c>
      <c r="S14" s="61">
        <f t="shared" si="7"/>
        <v>3</v>
      </c>
      <c r="T14" s="60">
        <f>VLOOKUP($A14,'Return Data'!$B$7:$R$2292,13,0)</f>
        <v>5.4516999999999998</v>
      </c>
      <c r="U14" s="61">
        <f t="shared" si="8"/>
        <v>6</v>
      </c>
      <c r="V14" s="60">
        <f>VLOOKUP($A14,'Return Data'!$B$7:$R$2292,17,0)</f>
        <v>5.0084</v>
      </c>
      <c r="W14" s="61">
        <f t="shared" si="9"/>
        <v>5</v>
      </c>
      <c r="X14" s="60">
        <f>VLOOKUP($A14,'Return Data'!$B$7:$R$2292,14,0)</f>
        <v>5.9169</v>
      </c>
      <c r="Y14" s="61">
        <f t="shared" si="10"/>
        <v>4</v>
      </c>
      <c r="Z14" s="60">
        <f>VLOOKUP($A14,'Return Data'!$B$7:$R$2292,16,0)</f>
        <v>7.6493000000000002</v>
      </c>
      <c r="AA14" s="62">
        <f t="shared" si="11"/>
        <v>5</v>
      </c>
    </row>
    <row r="15" spans="1:27" x14ac:dyDescent="0.3">
      <c r="A15" s="58" t="s">
        <v>923</v>
      </c>
      <c r="B15" s="59">
        <f>VLOOKUP($A15,'Return Data'!$B$7:$R$2292,3,0)</f>
        <v>45014</v>
      </c>
      <c r="C15" s="60">
        <f>VLOOKUP($A15,'Return Data'!$B$7:$R$2292,4,0)</f>
        <v>25.096800000000002</v>
      </c>
      <c r="D15" s="60">
        <f>VLOOKUP($A15,'Return Data'!$B$7:$R$2292,5,0)</f>
        <v>27.216999999999999</v>
      </c>
      <c r="E15" s="61">
        <f t="shared" si="0"/>
        <v>13</v>
      </c>
      <c r="F15" s="60">
        <f>VLOOKUP($A15,'Return Data'!$B$7:$R$2292,6,0)</f>
        <v>9.8740000000000006</v>
      </c>
      <c r="G15" s="61">
        <f t="shared" si="1"/>
        <v>5</v>
      </c>
      <c r="H15" s="60">
        <f>VLOOKUP($A15,'Return Data'!$B$7:$R$2292,7,0)</f>
        <v>9.2174999999999994</v>
      </c>
      <c r="I15" s="61">
        <f t="shared" si="2"/>
        <v>6</v>
      </c>
      <c r="J15" s="60">
        <f>VLOOKUP($A15,'Return Data'!$B$7:$R$2292,8,0)</f>
        <v>8.4626999999999999</v>
      </c>
      <c r="K15" s="61">
        <f t="shared" si="3"/>
        <v>6</v>
      </c>
      <c r="L15" s="60">
        <f>VLOOKUP($A15,'Return Data'!$B$7:$R$2292,9,0)</f>
        <v>8.3600999999999992</v>
      </c>
      <c r="M15" s="61">
        <f t="shared" si="4"/>
        <v>7</v>
      </c>
      <c r="N15" s="60">
        <f>VLOOKUP($A15,'Return Data'!$B$7:$R$2292,10,0)</f>
        <v>6.7171000000000003</v>
      </c>
      <c r="O15" s="61">
        <f t="shared" si="5"/>
        <v>16</v>
      </c>
      <c r="P15" s="60">
        <f>VLOOKUP($A15,'Return Data'!$B$7:$R$2292,11,0)</f>
        <v>6.7281000000000004</v>
      </c>
      <c r="Q15" s="61">
        <f t="shared" si="6"/>
        <v>13</v>
      </c>
      <c r="R15" s="60">
        <f>VLOOKUP($A15,'Return Data'!$B$7:$R$2292,12,0)</f>
        <v>6.1794000000000002</v>
      </c>
      <c r="S15" s="61">
        <f t="shared" si="7"/>
        <v>14</v>
      </c>
      <c r="T15" s="60">
        <f>VLOOKUP($A15,'Return Data'!$B$7:$R$2292,13,0)</f>
        <v>5.2417999999999996</v>
      </c>
      <c r="U15" s="61">
        <f t="shared" si="8"/>
        <v>13</v>
      </c>
      <c r="V15" s="60">
        <f>VLOOKUP($A15,'Return Data'!$B$7:$R$2292,17,0)</f>
        <v>4.7526999999999999</v>
      </c>
      <c r="W15" s="61">
        <f t="shared" si="9"/>
        <v>11</v>
      </c>
      <c r="X15" s="60">
        <f>VLOOKUP($A15,'Return Data'!$B$7:$R$2292,14,0)</f>
        <v>5.3118999999999996</v>
      </c>
      <c r="Y15" s="61">
        <f t="shared" si="10"/>
        <v>12</v>
      </c>
      <c r="Z15" s="60">
        <f>VLOOKUP($A15,'Return Data'!$B$7:$R$2292,16,0)</f>
        <v>7.4969000000000001</v>
      </c>
      <c r="AA15" s="62">
        <f t="shared" si="11"/>
        <v>8</v>
      </c>
    </row>
    <row r="16" spans="1:27" x14ac:dyDescent="0.3">
      <c r="A16" s="58" t="s">
        <v>925</v>
      </c>
      <c r="B16" s="59">
        <f>VLOOKUP($A16,'Return Data'!$B$7:$R$2292,3,0)</f>
        <v>45014</v>
      </c>
      <c r="C16" s="60">
        <f>VLOOKUP($A16,'Return Data'!$B$7:$R$2292,4,0)</f>
        <v>462.00670000000002</v>
      </c>
      <c r="D16" s="60">
        <f>VLOOKUP($A16,'Return Data'!$B$7:$R$2292,5,0)</f>
        <v>35.950200000000002</v>
      </c>
      <c r="E16" s="61">
        <f t="shared" si="0"/>
        <v>1</v>
      </c>
      <c r="F16" s="60">
        <f>VLOOKUP($A16,'Return Data'!$B$7:$R$2292,6,0)</f>
        <v>14.161099999999999</v>
      </c>
      <c r="G16" s="61">
        <f t="shared" si="1"/>
        <v>1</v>
      </c>
      <c r="H16" s="60">
        <f>VLOOKUP($A16,'Return Data'!$B$7:$R$2292,7,0)</f>
        <v>10.186500000000001</v>
      </c>
      <c r="I16" s="61">
        <f t="shared" si="2"/>
        <v>1</v>
      </c>
      <c r="J16" s="60">
        <f>VLOOKUP($A16,'Return Data'!$B$7:$R$2292,8,0)</f>
        <v>8.1814999999999998</v>
      </c>
      <c r="K16" s="61">
        <f t="shared" si="3"/>
        <v>14</v>
      </c>
      <c r="L16" s="60">
        <f>VLOOKUP($A16,'Return Data'!$B$7:$R$2292,9,0)</f>
        <v>8.1090999999999998</v>
      </c>
      <c r="M16" s="61">
        <f t="shared" si="4"/>
        <v>14</v>
      </c>
      <c r="N16" s="60">
        <f>VLOOKUP($A16,'Return Data'!$B$7:$R$2292,10,0)</f>
        <v>6.9547999999999996</v>
      </c>
      <c r="O16" s="61">
        <f t="shared" si="5"/>
        <v>4</v>
      </c>
      <c r="P16" s="60">
        <f>VLOOKUP($A16,'Return Data'!$B$7:$R$2292,11,0)</f>
        <v>6.774</v>
      </c>
      <c r="Q16" s="61">
        <f t="shared" si="6"/>
        <v>10</v>
      </c>
      <c r="R16" s="60">
        <f>VLOOKUP($A16,'Return Data'!$B$7:$R$2292,12,0)</f>
        <v>7.8685</v>
      </c>
      <c r="S16" s="61">
        <f t="shared" si="7"/>
        <v>1</v>
      </c>
      <c r="T16" s="60">
        <f>VLOOKUP($A16,'Return Data'!$B$7:$R$2292,13,0)</f>
        <v>5.7083000000000004</v>
      </c>
      <c r="U16" s="61">
        <f t="shared" si="8"/>
        <v>1</v>
      </c>
      <c r="V16" s="60">
        <f>VLOOKUP($A16,'Return Data'!$B$7:$R$2292,17,0)</f>
        <v>4.8937999999999997</v>
      </c>
      <c r="W16" s="61">
        <f t="shared" si="9"/>
        <v>6</v>
      </c>
      <c r="X16" s="60">
        <f>VLOOKUP($A16,'Return Data'!$B$7:$R$2292,14,0)</f>
        <v>5.8120000000000003</v>
      </c>
      <c r="Y16" s="61">
        <f t="shared" si="10"/>
        <v>6</v>
      </c>
      <c r="Z16" s="60">
        <f>VLOOKUP($A16,'Return Data'!$B$7:$R$2292,16,0)</f>
        <v>7.7784000000000004</v>
      </c>
      <c r="AA16" s="62">
        <f t="shared" si="11"/>
        <v>3</v>
      </c>
    </row>
    <row r="17" spans="1:27" x14ac:dyDescent="0.3">
      <c r="A17" s="58" t="s">
        <v>927</v>
      </c>
      <c r="B17" s="59">
        <f>VLOOKUP($A17,'Return Data'!$B$7:$R$2292,3,0)</f>
        <v>45014</v>
      </c>
      <c r="C17" s="60">
        <f>VLOOKUP($A17,'Return Data'!$B$7:$R$2292,4,0)</f>
        <v>3328.4845999999998</v>
      </c>
      <c r="D17" s="60">
        <f>VLOOKUP($A17,'Return Data'!$B$7:$R$2292,5,0)</f>
        <v>14.6685</v>
      </c>
      <c r="E17" s="61">
        <f t="shared" si="0"/>
        <v>21</v>
      </c>
      <c r="F17" s="60">
        <f>VLOOKUP($A17,'Return Data'!$B$7:$R$2292,6,0)</f>
        <v>4.7587999999999999</v>
      </c>
      <c r="G17" s="61">
        <f t="shared" si="1"/>
        <v>21</v>
      </c>
      <c r="H17" s="60">
        <f>VLOOKUP($A17,'Return Data'!$B$7:$R$2292,7,0)</f>
        <v>6.2637</v>
      </c>
      <c r="I17" s="61">
        <f t="shared" si="2"/>
        <v>21</v>
      </c>
      <c r="J17" s="60">
        <f>VLOOKUP($A17,'Return Data'!$B$7:$R$2292,8,0)</f>
        <v>6.9267000000000003</v>
      </c>
      <c r="K17" s="61">
        <f t="shared" si="3"/>
        <v>21</v>
      </c>
      <c r="L17" s="60">
        <f>VLOOKUP($A17,'Return Data'!$B$7:$R$2292,9,0)</f>
        <v>7.3795999999999999</v>
      </c>
      <c r="M17" s="61">
        <f t="shared" si="4"/>
        <v>21</v>
      </c>
      <c r="N17" s="60">
        <f>VLOOKUP($A17,'Return Data'!$B$7:$R$2292,10,0)</f>
        <v>6.4080000000000004</v>
      </c>
      <c r="O17" s="61">
        <f t="shared" si="5"/>
        <v>20</v>
      </c>
      <c r="P17" s="60">
        <f>VLOOKUP($A17,'Return Data'!$B$7:$R$2292,11,0)</f>
        <v>6.4873000000000003</v>
      </c>
      <c r="Q17" s="61">
        <f t="shared" si="6"/>
        <v>20</v>
      </c>
      <c r="R17" s="60">
        <f>VLOOKUP($A17,'Return Data'!$B$7:$R$2292,12,0)</f>
        <v>5.8982999999999999</v>
      </c>
      <c r="S17" s="61">
        <f t="shared" si="7"/>
        <v>19</v>
      </c>
      <c r="T17" s="60">
        <f>VLOOKUP($A17,'Return Data'!$B$7:$R$2292,13,0)</f>
        <v>4.9661999999999997</v>
      </c>
      <c r="U17" s="61">
        <f t="shared" si="8"/>
        <v>21</v>
      </c>
      <c r="V17" s="60">
        <f>VLOOKUP($A17,'Return Data'!$B$7:$R$2292,17,0)</f>
        <v>4.4756999999999998</v>
      </c>
      <c r="W17" s="61">
        <f t="shared" si="9"/>
        <v>20</v>
      </c>
      <c r="X17" s="60">
        <f>VLOOKUP($A17,'Return Data'!$B$7:$R$2292,14,0)</f>
        <v>5.2041000000000004</v>
      </c>
      <c r="Y17" s="61">
        <f t="shared" si="10"/>
        <v>15</v>
      </c>
      <c r="Z17" s="60">
        <f>VLOOKUP($A17,'Return Data'!$B$7:$R$2292,16,0)</f>
        <v>7.4836999999999998</v>
      </c>
      <c r="AA17" s="62">
        <f t="shared" si="11"/>
        <v>10</v>
      </c>
    </row>
    <row r="18" spans="1:27" x14ac:dyDescent="0.3">
      <c r="A18" s="58" t="s">
        <v>929</v>
      </c>
      <c r="B18" s="59">
        <f>VLOOKUP($A18,'Return Data'!$B$7:$R$2292,3,0)</f>
        <v>45014</v>
      </c>
      <c r="C18" s="60">
        <f>VLOOKUP($A18,'Return Data'!$B$7:$R$2292,4,0)</f>
        <v>32.170400000000001</v>
      </c>
      <c r="D18" s="60">
        <f>VLOOKUP($A18,'Return Data'!$B$7:$R$2292,5,0)</f>
        <v>18.5031</v>
      </c>
      <c r="E18" s="61">
        <f t="shared" si="0"/>
        <v>20</v>
      </c>
      <c r="F18" s="60">
        <f>VLOOKUP($A18,'Return Data'!$B$7:$R$2292,6,0)</f>
        <v>7.4050000000000002</v>
      </c>
      <c r="G18" s="61">
        <f t="shared" si="1"/>
        <v>17</v>
      </c>
      <c r="H18" s="60">
        <f>VLOOKUP($A18,'Return Data'!$B$7:$R$2292,7,0)</f>
        <v>7.9702000000000002</v>
      </c>
      <c r="I18" s="61">
        <f t="shared" si="2"/>
        <v>17</v>
      </c>
      <c r="J18" s="60">
        <f>VLOOKUP($A18,'Return Data'!$B$7:$R$2292,8,0)</f>
        <v>7.6565000000000003</v>
      </c>
      <c r="K18" s="61">
        <f t="shared" si="3"/>
        <v>19</v>
      </c>
      <c r="L18" s="60">
        <f>VLOOKUP($A18,'Return Data'!$B$7:$R$2292,9,0)</f>
        <v>7.6835000000000004</v>
      </c>
      <c r="M18" s="61">
        <f t="shared" si="4"/>
        <v>19</v>
      </c>
      <c r="N18" s="60">
        <f>VLOOKUP($A18,'Return Data'!$B$7:$R$2292,10,0)</f>
        <v>6.5393999999999997</v>
      </c>
      <c r="O18" s="61">
        <f t="shared" si="5"/>
        <v>19</v>
      </c>
      <c r="P18" s="60">
        <f>VLOOKUP($A18,'Return Data'!$B$7:$R$2292,11,0)</f>
        <v>6.4067999999999996</v>
      </c>
      <c r="Q18" s="61">
        <f t="shared" si="6"/>
        <v>21</v>
      </c>
      <c r="R18" s="60">
        <f>VLOOKUP($A18,'Return Data'!$B$7:$R$2292,12,0)</f>
        <v>5.8803000000000001</v>
      </c>
      <c r="S18" s="61">
        <f t="shared" si="7"/>
        <v>21</v>
      </c>
      <c r="T18" s="60">
        <f>VLOOKUP($A18,'Return Data'!$B$7:$R$2292,13,0)</f>
        <v>5.1482000000000001</v>
      </c>
      <c r="U18" s="61">
        <f t="shared" si="8"/>
        <v>14</v>
      </c>
      <c r="V18" s="60">
        <f>VLOOKUP($A18,'Return Data'!$B$7:$R$2292,17,0)</f>
        <v>4.5156000000000001</v>
      </c>
      <c r="W18" s="61">
        <f t="shared" si="9"/>
        <v>18</v>
      </c>
      <c r="X18" s="60">
        <f>VLOOKUP($A18,'Return Data'!$B$7:$R$2292,14,0)</f>
        <v>11.2425</v>
      </c>
      <c r="Y18" s="61">
        <f t="shared" si="10"/>
        <v>1</v>
      </c>
      <c r="Z18" s="60">
        <f>VLOOKUP($A18,'Return Data'!$B$7:$R$2292,16,0)</f>
        <v>6.8724999999999996</v>
      </c>
      <c r="AA18" s="62">
        <f t="shared" si="11"/>
        <v>17</v>
      </c>
    </row>
    <row r="19" spans="1:27" x14ac:dyDescent="0.3">
      <c r="A19" s="58" t="s">
        <v>931</v>
      </c>
      <c r="B19" s="59">
        <f>VLOOKUP($A19,'Return Data'!$B$7:$R$2292,3,0)</f>
        <v>45014</v>
      </c>
      <c r="C19" s="60">
        <f>VLOOKUP($A19,'Return Data'!$B$7:$R$2292,4,0)</f>
        <v>3057.3413</v>
      </c>
      <c r="D19" s="60">
        <f>VLOOKUP($A19,'Return Data'!$B$7:$R$2292,5,0)</f>
        <v>34.216700000000003</v>
      </c>
      <c r="E19" s="61">
        <f t="shared" si="0"/>
        <v>2</v>
      </c>
      <c r="F19" s="60">
        <f>VLOOKUP($A19,'Return Data'!$B$7:$R$2292,6,0)</f>
        <v>11.1197</v>
      </c>
      <c r="G19" s="61">
        <f t="shared" si="1"/>
        <v>2</v>
      </c>
      <c r="H19" s="60">
        <f>VLOOKUP($A19,'Return Data'!$B$7:$R$2292,7,0)</f>
        <v>9.7070000000000007</v>
      </c>
      <c r="I19" s="61">
        <f t="shared" si="2"/>
        <v>3</v>
      </c>
      <c r="J19" s="60">
        <f>VLOOKUP($A19,'Return Data'!$B$7:$R$2292,8,0)</f>
        <v>8.2208000000000006</v>
      </c>
      <c r="K19" s="61">
        <f t="shared" si="3"/>
        <v>12</v>
      </c>
      <c r="L19" s="60">
        <f>VLOOKUP($A19,'Return Data'!$B$7:$R$2292,9,0)</f>
        <v>8.5864999999999991</v>
      </c>
      <c r="M19" s="61">
        <f t="shared" si="4"/>
        <v>3</v>
      </c>
      <c r="N19" s="60">
        <f>VLOOKUP($A19,'Return Data'!$B$7:$R$2292,10,0)</f>
        <v>7.1512000000000002</v>
      </c>
      <c r="O19" s="61">
        <f t="shared" si="5"/>
        <v>2</v>
      </c>
      <c r="P19" s="60">
        <f>VLOOKUP($A19,'Return Data'!$B$7:$R$2292,11,0)</f>
        <v>7.0213000000000001</v>
      </c>
      <c r="Q19" s="61">
        <f t="shared" si="6"/>
        <v>2</v>
      </c>
      <c r="R19" s="60">
        <f>VLOOKUP($A19,'Return Data'!$B$7:$R$2292,12,0)</f>
        <v>7.0026000000000002</v>
      </c>
      <c r="S19" s="61">
        <f t="shared" si="7"/>
        <v>2</v>
      </c>
      <c r="T19" s="60">
        <f>VLOOKUP($A19,'Return Data'!$B$7:$R$2292,13,0)</f>
        <v>5.4584000000000001</v>
      </c>
      <c r="U19" s="61">
        <f t="shared" si="8"/>
        <v>5</v>
      </c>
      <c r="V19" s="60">
        <f>VLOOKUP($A19,'Return Data'!$B$7:$R$2292,17,0)</f>
        <v>5.0274999999999999</v>
      </c>
      <c r="W19" s="61">
        <f t="shared" si="9"/>
        <v>4</v>
      </c>
      <c r="X19" s="60">
        <f>VLOOKUP($A19,'Return Data'!$B$7:$R$2292,14,0)</f>
        <v>5.8665000000000003</v>
      </c>
      <c r="Y19" s="61">
        <f t="shared" si="10"/>
        <v>5</v>
      </c>
      <c r="Z19" s="60">
        <f>VLOOKUP($A19,'Return Data'!$B$7:$R$2292,16,0)</f>
        <v>7.9596</v>
      </c>
      <c r="AA19" s="62">
        <f t="shared" si="11"/>
        <v>2</v>
      </c>
    </row>
    <row r="20" spans="1:27" x14ac:dyDescent="0.3">
      <c r="A20" s="58" t="s">
        <v>933</v>
      </c>
      <c r="B20" s="59">
        <f>VLOOKUP($A20,'Return Data'!$B$7:$R$2292,3,0)</f>
        <v>45014</v>
      </c>
      <c r="C20" s="60">
        <f>VLOOKUP($A20,'Return Data'!$B$7:$R$2292,4,0)</f>
        <v>36.183</v>
      </c>
      <c r="D20" s="60">
        <f>VLOOKUP($A20,'Return Data'!$B$7:$R$2292,5,0)</f>
        <v>30.49</v>
      </c>
      <c r="E20" s="61">
        <f t="shared" si="0"/>
        <v>6</v>
      </c>
      <c r="F20" s="60">
        <f>VLOOKUP($A20,'Return Data'!$B$7:$R$2292,6,0)</f>
        <v>7.8566000000000003</v>
      </c>
      <c r="G20" s="61">
        <f t="shared" si="1"/>
        <v>15</v>
      </c>
      <c r="H20" s="60">
        <f>VLOOKUP($A20,'Return Data'!$B$7:$R$2292,7,0)</f>
        <v>8.5779999999999994</v>
      </c>
      <c r="I20" s="61">
        <f t="shared" si="2"/>
        <v>11</v>
      </c>
      <c r="J20" s="60">
        <f>VLOOKUP($A20,'Return Data'!$B$7:$R$2292,8,0)</f>
        <v>8.8566000000000003</v>
      </c>
      <c r="K20" s="61">
        <f t="shared" si="3"/>
        <v>2</v>
      </c>
      <c r="L20" s="60">
        <f>VLOOKUP($A20,'Return Data'!$B$7:$R$2292,9,0)</f>
        <v>9.0813000000000006</v>
      </c>
      <c r="M20" s="61">
        <f t="shared" si="4"/>
        <v>1</v>
      </c>
      <c r="N20" s="60">
        <f>VLOOKUP($A20,'Return Data'!$B$7:$R$2292,10,0)</f>
        <v>6.8963999999999999</v>
      </c>
      <c r="O20" s="61">
        <f t="shared" si="5"/>
        <v>9</v>
      </c>
      <c r="P20" s="60">
        <f>VLOOKUP($A20,'Return Data'!$B$7:$R$2292,11,0)</f>
        <v>6.5839999999999996</v>
      </c>
      <c r="Q20" s="61">
        <f t="shared" si="6"/>
        <v>16</v>
      </c>
      <c r="R20" s="60">
        <f>VLOOKUP($A20,'Return Data'!$B$7:$R$2292,12,0)</f>
        <v>6.0007000000000001</v>
      </c>
      <c r="S20" s="61">
        <f t="shared" si="7"/>
        <v>18</v>
      </c>
      <c r="T20" s="60">
        <f>VLOOKUP($A20,'Return Data'!$B$7:$R$2292,13,0)</f>
        <v>5.1382000000000003</v>
      </c>
      <c r="U20" s="61">
        <f t="shared" si="8"/>
        <v>15</v>
      </c>
      <c r="V20" s="60">
        <f>VLOOKUP($A20,'Return Data'!$B$7:$R$2292,17,0)</f>
        <v>4.5366999999999997</v>
      </c>
      <c r="W20" s="61">
        <f t="shared" si="9"/>
        <v>17</v>
      </c>
      <c r="X20" s="60">
        <f>VLOOKUP($A20,'Return Data'!$B$7:$R$2292,14,0)</f>
        <v>5.5994000000000002</v>
      </c>
      <c r="Y20" s="61">
        <f t="shared" si="10"/>
        <v>8</v>
      </c>
      <c r="Z20" s="60">
        <f>VLOOKUP($A20,'Return Data'!$B$7:$R$2292,16,0)</f>
        <v>7.1204999999999998</v>
      </c>
      <c r="AA20" s="62">
        <f t="shared" si="11"/>
        <v>13</v>
      </c>
    </row>
    <row r="21" spans="1:27" x14ac:dyDescent="0.3">
      <c r="A21" s="58" t="s">
        <v>934</v>
      </c>
      <c r="B21" s="59">
        <f>VLOOKUP($A21,'Return Data'!$B$7:$R$2292,3,0)</f>
        <v>45014</v>
      </c>
      <c r="C21" s="60">
        <f>VLOOKUP($A21,'Return Data'!$B$7:$R$2292,4,0)</f>
        <v>1472.8233</v>
      </c>
      <c r="D21" s="60">
        <f>VLOOKUP($A21,'Return Data'!$B$7:$R$2292,5,0)</f>
        <v>19.7027</v>
      </c>
      <c r="E21" s="61">
        <f t="shared" si="0"/>
        <v>19</v>
      </c>
      <c r="F21" s="60">
        <f>VLOOKUP($A21,'Return Data'!$B$7:$R$2292,6,0)</f>
        <v>8.0408000000000008</v>
      </c>
      <c r="G21" s="61">
        <f t="shared" si="1"/>
        <v>14</v>
      </c>
      <c r="H21" s="60">
        <f>VLOOKUP($A21,'Return Data'!$B$7:$R$2292,7,0)</f>
        <v>8.2226999999999997</v>
      </c>
      <c r="I21" s="61">
        <f t="shared" si="2"/>
        <v>16</v>
      </c>
      <c r="J21" s="60">
        <f>VLOOKUP($A21,'Return Data'!$B$7:$R$2292,8,0)</f>
        <v>8.2403999999999993</v>
      </c>
      <c r="K21" s="61">
        <f t="shared" si="3"/>
        <v>11</v>
      </c>
      <c r="L21" s="60">
        <f>VLOOKUP($A21,'Return Data'!$B$7:$R$2292,9,0)</f>
        <v>8.07</v>
      </c>
      <c r="M21" s="61">
        <f t="shared" si="4"/>
        <v>15</v>
      </c>
      <c r="N21" s="60">
        <f>VLOOKUP($A21,'Return Data'!$B$7:$R$2292,10,0)</f>
        <v>6.9120999999999997</v>
      </c>
      <c r="O21" s="61">
        <f t="shared" si="5"/>
        <v>7</v>
      </c>
      <c r="P21" s="60">
        <f>VLOOKUP($A21,'Return Data'!$B$7:$R$2292,11,0)</f>
        <v>6.8674999999999997</v>
      </c>
      <c r="Q21" s="61">
        <f t="shared" si="6"/>
        <v>5</v>
      </c>
      <c r="R21" s="60">
        <f>VLOOKUP($A21,'Return Data'!$B$7:$R$2292,12,0)</f>
        <v>6.3125</v>
      </c>
      <c r="S21" s="61">
        <f t="shared" si="7"/>
        <v>11</v>
      </c>
      <c r="T21" s="60">
        <f>VLOOKUP($A21,'Return Data'!$B$7:$R$2292,13,0)</f>
        <v>5.2816000000000001</v>
      </c>
      <c r="U21" s="61">
        <f t="shared" si="8"/>
        <v>11</v>
      </c>
      <c r="V21" s="60">
        <f>VLOOKUP($A21,'Return Data'!$B$7:$R$2292,17,0)</f>
        <v>4.7264999999999997</v>
      </c>
      <c r="W21" s="61">
        <f t="shared" si="9"/>
        <v>12</v>
      </c>
      <c r="X21" s="60">
        <f>VLOOKUP($A21,'Return Data'!$B$7:$R$2292,14,0)</f>
        <v>5.1896000000000004</v>
      </c>
      <c r="Y21" s="61">
        <f t="shared" si="10"/>
        <v>16</v>
      </c>
      <c r="Z21" s="60">
        <f>VLOOKUP($A21,'Return Data'!$B$7:$R$2292,16,0)</f>
        <v>6.5332999999999997</v>
      </c>
      <c r="AA21" s="62">
        <f t="shared" si="11"/>
        <v>19</v>
      </c>
    </row>
    <row r="22" spans="1:27" x14ac:dyDescent="0.3">
      <c r="A22" s="58" t="s">
        <v>936</v>
      </c>
      <c r="B22" s="59">
        <f>VLOOKUP($A22,'Return Data'!$B$7:$R$2292,3,0)</f>
        <v>45014</v>
      </c>
      <c r="C22" s="60">
        <f>VLOOKUP($A22,'Return Data'!$B$7:$R$2292,4,0)</f>
        <v>2068.5014000000001</v>
      </c>
      <c r="D22" s="60">
        <f>VLOOKUP($A22,'Return Data'!$B$7:$R$2292,5,0)</f>
        <v>28.9971</v>
      </c>
      <c r="E22" s="61">
        <f t="shared" si="0"/>
        <v>9</v>
      </c>
      <c r="F22" s="60">
        <f>VLOOKUP($A22,'Return Data'!$B$7:$R$2292,6,0)</f>
        <v>9.3780000000000001</v>
      </c>
      <c r="G22" s="61">
        <f t="shared" si="1"/>
        <v>6</v>
      </c>
      <c r="H22" s="60">
        <f>VLOOKUP($A22,'Return Data'!$B$7:$R$2292,7,0)</f>
        <v>8.8438999999999997</v>
      </c>
      <c r="I22" s="61">
        <f t="shared" si="2"/>
        <v>9</v>
      </c>
      <c r="J22" s="60">
        <f>VLOOKUP($A22,'Return Data'!$B$7:$R$2292,8,0)</f>
        <v>8.2049000000000003</v>
      </c>
      <c r="K22" s="61">
        <f t="shared" si="3"/>
        <v>13</v>
      </c>
      <c r="L22" s="60">
        <f>VLOOKUP($A22,'Return Data'!$B$7:$R$2292,9,0)</f>
        <v>7.9771999999999998</v>
      </c>
      <c r="M22" s="61">
        <f t="shared" si="4"/>
        <v>17</v>
      </c>
      <c r="N22" s="60">
        <f>VLOOKUP($A22,'Return Data'!$B$7:$R$2292,10,0)</f>
        <v>6.6984000000000004</v>
      </c>
      <c r="O22" s="61">
        <f t="shared" si="5"/>
        <v>18</v>
      </c>
      <c r="P22" s="60">
        <f>VLOOKUP($A22,'Return Data'!$B$7:$R$2292,11,0)</f>
        <v>6.5822000000000003</v>
      </c>
      <c r="Q22" s="61">
        <f t="shared" si="6"/>
        <v>17</v>
      </c>
      <c r="R22" s="60">
        <f>VLOOKUP($A22,'Return Data'!$B$7:$R$2292,12,0)</f>
        <v>6.2923999999999998</v>
      </c>
      <c r="S22" s="61">
        <f t="shared" si="7"/>
        <v>12</v>
      </c>
      <c r="T22" s="60">
        <f>VLOOKUP($A22,'Return Data'!$B$7:$R$2292,13,0)</f>
        <v>5.298</v>
      </c>
      <c r="U22" s="61">
        <f t="shared" si="8"/>
        <v>10</v>
      </c>
      <c r="V22" s="60">
        <f>VLOOKUP($A22,'Return Data'!$B$7:$R$2292,17,0)</f>
        <v>4.6341000000000001</v>
      </c>
      <c r="W22" s="61">
        <f t="shared" si="9"/>
        <v>15</v>
      </c>
      <c r="X22" s="60">
        <f>VLOOKUP($A22,'Return Data'!$B$7:$R$2292,14,0)</f>
        <v>5.2605000000000004</v>
      </c>
      <c r="Y22" s="61">
        <f t="shared" si="10"/>
        <v>13</v>
      </c>
      <c r="Z22" s="60">
        <f>VLOOKUP($A22,'Return Data'!$B$7:$R$2292,16,0)</f>
        <v>6.8952999999999998</v>
      </c>
      <c r="AA22" s="62">
        <f t="shared" si="11"/>
        <v>16</v>
      </c>
    </row>
    <row r="23" spans="1:27" x14ac:dyDescent="0.3">
      <c r="A23" s="58" t="s">
        <v>939</v>
      </c>
      <c r="B23" s="59">
        <f>VLOOKUP($A23,'Return Data'!$B$7:$R$2292,3,0)</f>
        <v>45014</v>
      </c>
      <c r="C23" s="60">
        <f>VLOOKUP($A23,'Return Data'!$B$7:$R$2292,4,0)</f>
        <v>3336.8593999999998</v>
      </c>
      <c r="D23" s="60">
        <f>VLOOKUP($A23,'Return Data'!$B$7:$R$2292,5,0)</f>
        <v>32.449199999999998</v>
      </c>
      <c r="E23" s="61">
        <f t="shared" si="0"/>
        <v>4</v>
      </c>
      <c r="F23" s="60">
        <f>VLOOKUP($A23,'Return Data'!$B$7:$R$2292,6,0)</f>
        <v>8.9356000000000009</v>
      </c>
      <c r="G23" s="61">
        <f t="shared" si="1"/>
        <v>10</v>
      </c>
      <c r="H23" s="60">
        <f>VLOOKUP($A23,'Return Data'!$B$7:$R$2292,7,0)</f>
        <v>8.5672999999999995</v>
      </c>
      <c r="I23" s="61">
        <f t="shared" si="2"/>
        <v>12</v>
      </c>
      <c r="J23" s="60">
        <f>VLOOKUP($A23,'Return Data'!$B$7:$R$2292,8,0)</f>
        <v>8.3489000000000004</v>
      </c>
      <c r="K23" s="61">
        <f t="shared" si="3"/>
        <v>8</v>
      </c>
      <c r="L23" s="60">
        <f>VLOOKUP($A23,'Return Data'!$B$7:$R$2292,9,0)</f>
        <v>8.0385000000000009</v>
      </c>
      <c r="M23" s="61">
        <f t="shared" si="4"/>
        <v>16</v>
      </c>
      <c r="N23" s="60">
        <f>VLOOKUP($A23,'Return Data'!$B$7:$R$2292,10,0)</f>
        <v>6.7724000000000002</v>
      </c>
      <c r="O23" s="61">
        <f t="shared" si="5"/>
        <v>15</v>
      </c>
      <c r="P23" s="60">
        <f>VLOOKUP($A23,'Return Data'!$B$7:$R$2292,11,0)</f>
        <v>6.8266</v>
      </c>
      <c r="Q23" s="61">
        <f t="shared" si="6"/>
        <v>8</v>
      </c>
      <c r="R23" s="60">
        <f>VLOOKUP($A23,'Return Data'!$B$7:$R$2292,12,0)</f>
        <v>6.3563000000000001</v>
      </c>
      <c r="S23" s="61">
        <f t="shared" si="7"/>
        <v>9</v>
      </c>
      <c r="T23" s="60">
        <f>VLOOKUP($A23,'Return Data'!$B$7:$R$2292,13,0)</f>
        <v>5.3662000000000001</v>
      </c>
      <c r="U23" s="61">
        <f t="shared" si="8"/>
        <v>7</v>
      </c>
      <c r="V23" s="60">
        <f>VLOOKUP($A23,'Return Data'!$B$7:$R$2292,17,0)</f>
        <v>5.1722999999999999</v>
      </c>
      <c r="W23" s="61">
        <f t="shared" si="9"/>
        <v>3</v>
      </c>
      <c r="X23" s="60">
        <f>VLOOKUP($A23,'Return Data'!$B$7:$R$2292,14,0)</f>
        <v>5.8093000000000004</v>
      </c>
      <c r="Y23" s="61">
        <f t="shared" si="10"/>
        <v>7</v>
      </c>
      <c r="Z23" s="60">
        <f>VLOOKUP($A23,'Return Data'!$B$7:$R$2292,16,0)</f>
        <v>7.6351000000000004</v>
      </c>
      <c r="AA23" s="62">
        <f t="shared" si="11"/>
        <v>6</v>
      </c>
    </row>
    <row r="24" spans="1:27" x14ac:dyDescent="0.3">
      <c r="A24" s="58" t="s">
        <v>941</v>
      </c>
      <c r="B24" s="59">
        <f>VLOOKUP($A24,'Return Data'!$B$7:$R$2292,3,0)</f>
        <v>45014</v>
      </c>
      <c r="C24" s="60">
        <f>VLOOKUP($A24,'Return Data'!$B$7:$R$2292,4,0)</f>
        <v>26.949100000000001</v>
      </c>
      <c r="D24" s="60">
        <f>VLOOKUP($A24,'Return Data'!$B$7:$R$2292,5,0)</f>
        <v>25.073699999999999</v>
      </c>
      <c r="E24" s="61">
        <f t="shared" si="0"/>
        <v>15</v>
      </c>
      <c r="F24" s="60">
        <f>VLOOKUP($A24,'Return Data'!$B$7:$R$2292,6,0)</f>
        <v>9.2216000000000005</v>
      </c>
      <c r="G24" s="61">
        <f t="shared" si="1"/>
        <v>7</v>
      </c>
      <c r="H24" s="60">
        <f>VLOOKUP($A24,'Return Data'!$B$7:$R$2292,7,0)</f>
        <v>9.3816000000000006</v>
      </c>
      <c r="I24" s="61">
        <f t="shared" si="2"/>
        <v>4</v>
      </c>
      <c r="J24" s="60">
        <f>VLOOKUP($A24,'Return Data'!$B$7:$R$2292,8,0)</f>
        <v>8.5801999999999996</v>
      </c>
      <c r="K24" s="61">
        <f t="shared" si="3"/>
        <v>4</v>
      </c>
      <c r="L24" s="60">
        <f>VLOOKUP($A24,'Return Data'!$B$7:$R$2292,9,0)</f>
        <v>8.3449000000000009</v>
      </c>
      <c r="M24" s="61">
        <f t="shared" si="4"/>
        <v>8</v>
      </c>
      <c r="N24" s="60">
        <f>VLOOKUP($A24,'Return Data'!$B$7:$R$2292,10,0)</f>
        <v>6.8497000000000003</v>
      </c>
      <c r="O24" s="61">
        <f t="shared" si="5"/>
        <v>12</v>
      </c>
      <c r="P24" s="60">
        <f>VLOOKUP($A24,'Return Data'!$B$7:$R$2292,11,0)</f>
        <v>6.8440000000000003</v>
      </c>
      <c r="Q24" s="61">
        <f t="shared" si="6"/>
        <v>6</v>
      </c>
      <c r="R24" s="60">
        <f>VLOOKUP($A24,'Return Data'!$B$7:$R$2292,12,0)</f>
        <v>6.3978999999999999</v>
      </c>
      <c r="S24" s="61">
        <f t="shared" si="7"/>
        <v>8</v>
      </c>
      <c r="T24" s="60">
        <f>VLOOKUP($A24,'Return Data'!$B$7:$R$2292,13,0)</f>
        <v>5.5824999999999996</v>
      </c>
      <c r="U24" s="61">
        <f t="shared" si="8"/>
        <v>4</v>
      </c>
      <c r="V24" s="60">
        <f>VLOOKUP($A24,'Return Data'!$B$7:$R$2292,17,0)</f>
        <v>4.7961</v>
      </c>
      <c r="W24" s="61">
        <f t="shared" si="9"/>
        <v>8</v>
      </c>
      <c r="X24" s="60">
        <f>VLOOKUP($A24,'Return Data'!$B$7:$R$2292,14,0)</f>
        <v>4.0061</v>
      </c>
      <c r="Y24" s="61">
        <f t="shared" si="10"/>
        <v>21</v>
      </c>
      <c r="Z24" s="60">
        <f>VLOOKUP($A24,'Return Data'!$B$7:$R$2292,16,0)</f>
        <v>5.6726999999999999</v>
      </c>
      <c r="AA24" s="62">
        <f t="shared" si="11"/>
        <v>20</v>
      </c>
    </row>
    <row r="25" spans="1:27" x14ac:dyDescent="0.3">
      <c r="A25" s="58" t="s">
        <v>942</v>
      </c>
      <c r="B25" s="59">
        <f>VLOOKUP($A25,'Return Data'!$B$7:$R$2292,3,0)</f>
        <v>45014</v>
      </c>
      <c r="C25" s="60">
        <f>VLOOKUP($A25,'Return Data'!$B$7:$R$2292,4,0)</f>
        <v>3061.6513</v>
      </c>
      <c r="D25" s="60">
        <f>VLOOKUP($A25,'Return Data'!$B$7:$R$2292,5,0)</f>
        <v>28.456499999999998</v>
      </c>
      <c r="E25" s="61">
        <f t="shared" si="0"/>
        <v>11</v>
      </c>
      <c r="F25" s="60">
        <f>VLOOKUP($A25,'Return Data'!$B$7:$R$2292,6,0)</f>
        <v>8.9504999999999999</v>
      </c>
      <c r="G25" s="61">
        <f t="shared" si="1"/>
        <v>9</v>
      </c>
      <c r="H25" s="60">
        <f>VLOOKUP($A25,'Return Data'!$B$7:$R$2292,7,0)</f>
        <v>8.9862000000000002</v>
      </c>
      <c r="I25" s="61">
        <f t="shared" si="2"/>
        <v>8</v>
      </c>
      <c r="J25" s="60">
        <f>VLOOKUP($A25,'Return Data'!$B$7:$R$2292,8,0)</f>
        <v>8.7533999999999992</v>
      </c>
      <c r="K25" s="61">
        <f t="shared" si="3"/>
        <v>3</v>
      </c>
      <c r="L25" s="60">
        <f>VLOOKUP($A25,'Return Data'!$B$7:$R$2292,9,0)</f>
        <v>8.4922000000000004</v>
      </c>
      <c r="M25" s="61">
        <f t="shared" si="4"/>
        <v>4</v>
      </c>
      <c r="N25" s="60">
        <f>VLOOKUP($A25,'Return Data'!$B$7:$R$2292,10,0)</f>
        <v>6.9065000000000003</v>
      </c>
      <c r="O25" s="61">
        <f t="shared" si="5"/>
        <v>8</v>
      </c>
      <c r="P25" s="60">
        <f>VLOOKUP($A25,'Return Data'!$B$7:$R$2292,11,0)</f>
        <v>6.9088000000000003</v>
      </c>
      <c r="Q25" s="61">
        <f t="shared" si="6"/>
        <v>4</v>
      </c>
      <c r="R25" s="60">
        <f>VLOOKUP($A25,'Return Data'!$B$7:$R$2292,12,0)</f>
        <v>6.3262</v>
      </c>
      <c r="S25" s="61">
        <f t="shared" si="7"/>
        <v>10</v>
      </c>
      <c r="T25" s="60">
        <f>VLOOKUP($A25,'Return Data'!$B$7:$R$2292,13,0)</f>
        <v>5.3015999999999996</v>
      </c>
      <c r="U25" s="61">
        <f t="shared" si="8"/>
        <v>9</v>
      </c>
      <c r="V25" s="60">
        <f>VLOOKUP($A25,'Return Data'!$B$7:$R$2292,17,0)</f>
        <v>4.6673999999999998</v>
      </c>
      <c r="W25" s="61">
        <f t="shared" si="9"/>
        <v>13</v>
      </c>
      <c r="X25" s="60">
        <f>VLOOKUP($A25,'Return Data'!$B$7:$R$2292,14,0)</f>
        <v>5.2285000000000004</v>
      </c>
      <c r="Y25" s="61">
        <f t="shared" si="10"/>
        <v>14</v>
      </c>
      <c r="Z25" s="60">
        <f>VLOOKUP($A25,'Return Data'!$B$7:$R$2292,16,0)</f>
        <v>7.3876999999999997</v>
      </c>
      <c r="AA25" s="62">
        <f t="shared" si="11"/>
        <v>11</v>
      </c>
    </row>
    <row r="26" spans="1:27" x14ac:dyDescent="0.3">
      <c r="A26" s="58" t="s">
        <v>943</v>
      </c>
      <c r="B26" s="59">
        <f>VLOOKUP($A26,'Return Data'!$B$7:$R$2292,3,0)</f>
        <v>45014</v>
      </c>
      <c r="C26" s="60">
        <f>VLOOKUP($A26,'Return Data'!$B$7:$R$2292,4,0)</f>
        <v>3123.4423999999999</v>
      </c>
      <c r="D26" s="60">
        <f>VLOOKUP($A26,'Return Data'!$B$7:$R$2292,5,0)</f>
        <v>22.686900000000001</v>
      </c>
      <c r="E26" s="61">
        <f t="shared" si="0"/>
        <v>18</v>
      </c>
      <c r="F26" s="60">
        <f>VLOOKUP($A26,'Return Data'!$B$7:$R$2292,6,0)</f>
        <v>6.9737</v>
      </c>
      <c r="G26" s="61">
        <f t="shared" si="1"/>
        <v>18</v>
      </c>
      <c r="H26" s="60">
        <f>VLOOKUP($A26,'Return Data'!$B$7:$R$2292,7,0)</f>
        <v>7.4010999999999996</v>
      </c>
      <c r="I26" s="61">
        <f t="shared" si="2"/>
        <v>19</v>
      </c>
      <c r="J26" s="60">
        <f>VLOOKUP($A26,'Return Data'!$B$7:$R$2292,8,0)</f>
        <v>8.3641000000000005</v>
      </c>
      <c r="K26" s="61">
        <f t="shared" si="3"/>
        <v>7</v>
      </c>
      <c r="L26" s="60">
        <f>VLOOKUP($A26,'Return Data'!$B$7:$R$2292,9,0)</f>
        <v>8.1967999999999996</v>
      </c>
      <c r="M26" s="61">
        <f t="shared" si="4"/>
        <v>11</v>
      </c>
      <c r="N26" s="60">
        <f>VLOOKUP($A26,'Return Data'!$B$7:$R$2292,10,0)</f>
        <v>7.2331000000000003</v>
      </c>
      <c r="O26" s="61">
        <f t="shared" si="5"/>
        <v>1</v>
      </c>
      <c r="P26" s="60">
        <f>VLOOKUP($A26,'Return Data'!$B$7:$R$2292,11,0)</f>
        <v>7.06</v>
      </c>
      <c r="Q26" s="61">
        <f t="shared" si="6"/>
        <v>1</v>
      </c>
      <c r="R26" s="60">
        <f>VLOOKUP($A26,'Return Data'!$B$7:$R$2292,12,0)</f>
        <v>6.4115000000000002</v>
      </c>
      <c r="S26" s="61">
        <f t="shared" si="7"/>
        <v>7</v>
      </c>
      <c r="T26" s="60">
        <f>VLOOKUP($A26,'Return Data'!$B$7:$R$2292,13,0)</f>
        <v>5.6090999999999998</v>
      </c>
      <c r="U26" s="61">
        <f t="shared" si="8"/>
        <v>3</v>
      </c>
      <c r="V26" s="60">
        <f>VLOOKUP($A26,'Return Data'!$B$7:$R$2292,17,0)</f>
        <v>4.7750000000000004</v>
      </c>
      <c r="W26" s="61">
        <f t="shared" si="9"/>
        <v>10</v>
      </c>
      <c r="X26" s="60">
        <f>VLOOKUP($A26,'Return Data'!$B$7:$R$2292,14,0)</f>
        <v>4.6657999999999999</v>
      </c>
      <c r="Y26" s="61">
        <f t="shared" si="10"/>
        <v>20</v>
      </c>
      <c r="Z26" s="60">
        <f>VLOOKUP($A26,'Return Data'!$B$7:$R$2292,16,0)</f>
        <v>5.3878000000000004</v>
      </c>
      <c r="AA26" s="62">
        <f t="shared" si="11"/>
        <v>21</v>
      </c>
    </row>
    <row r="27" spans="1:27" x14ac:dyDescent="0.3">
      <c r="A27" s="58" t="s">
        <v>945</v>
      </c>
      <c r="B27" s="59">
        <f>VLOOKUP($A27,'Return Data'!$B$7:$R$2292,3,0)</f>
        <v>45014</v>
      </c>
      <c r="C27" s="60">
        <f>VLOOKUP($A27,'Return Data'!$B$7:$R$2292,4,0)</f>
        <v>3412.2478000000001</v>
      </c>
      <c r="D27" s="60">
        <f>VLOOKUP($A27,'Return Data'!$B$7:$R$2292,5,0)</f>
        <v>28.383400000000002</v>
      </c>
      <c r="E27" s="61">
        <f t="shared" si="0"/>
        <v>12</v>
      </c>
      <c r="F27" s="60">
        <f>VLOOKUP($A27,'Return Data'!$B$7:$R$2292,6,0)</f>
        <v>8.1721000000000004</v>
      </c>
      <c r="G27" s="61">
        <f t="shared" si="1"/>
        <v>13</v>
      </c>
      <c r="H27" s="60">
        <f>VLOOKUP($A27,'Return Data'!$B$7:$R$2292,7,0)</f>
        <v>8.5421999999999993</v>
      </c>
      <c r="I27" s="61">
        <f t="shared" si="2"/>
        <v>13</v>
      </c>
      <c r="J27" s="60">
        <f>VLOOKUP($A27,'Return Data'!$B$7:$R$2292,8,0)</f>
        <v>8.0403000000000002</v>
      </c>
      <c r="K27" s="61">
        <f t="shared" si="3"/>
        <v>15</v>
      </c>
      <c r="L27" s="60">
        <f>VLOOKUP($A27,'Return Data'!$B$7:$R$2292,9,0)</f>
        <v>8.3053000000000008</v>
      </c>
      <c r="M27" s="61">
        <f t="shared" si="4"/>
        <v>9</v>
      </c>
      <c r="N27" s="60">
        <f>VLOOKUP($A27,'Return Data'!$B$7:$R$2292,10,0)</f>
        <v>6.8616000000000001</v>
      </c>
      <c r="O27" s="61">
        <f t="shared" si="5"/>
        <v>11</v>
      </c>
      <c r="P27" s="60">
        <f>VLOOKUP($A27,'Return Data'!$B$7:$R$2292,11,0)</f>
        <v>6.5075000000000003</v>
      </c>
      <c r="Q27" s="61">
        <f t="shared" si="6"/>
        <v>19</v>
      </c>
      <c r="R27" s="60">
        <f>VLOOKUP($A27,'Return Data'!$B$7:$R$2292,12,0)</f>
        <v>6.0785999999999998</v>
      </c>
      <c r="S27" s="61">
        <f t="shared" si="7"/>
        <v>16</v>
      </c>
      <c r="T27" s="60">
        <f>VLOOKUP($A27,'Return Data'!$B$7:$R$2292,13,0)</f>
        <v>5.0983000000000001</v>
      </c>
      <c r="U27" s="61">
        <f t="shared" si="8"/>
        <v>18</v>
      </c>
      <c r="V27" s="60">
        <f>VLOOKUP($A27,'Return Data'!$B$7:$R$2292,17,0)</f>
        <v>4.6360000000000001</v>
      </c>
      <c r="W27" s="61">
        <f t="shared" si="9"/>
        <v>14</v>
      </c>
      <c r="X27" s="60">
        <f>VLOOKUP($A27,'Return Data'!$B$7:$R$2292,14,0)</f>
        <v>5.3327</v>
      </c>
      <c r="Y27" s="61">
        <f t="shared" si="10"/>
        <v>11</v>
      </c>
      <c r="Z27" s="60">
        <f>VLOOKUP($A27,'Return Data'!$B$7:$R$2292,16,0)</f>
        <v>6.9101999999999997</v>
      </c>
      <c r="AA27" s="62">
        <f t="shared" si="11"/>
        <v>15</v>
      </c>
    </row>
    <row r="28" spans="1:27" x14ac:dyDescent="0.3">
      <c r="A28" s="58" t="s">
        <v>947</v>
      </c>
      <c r="B28" s="59">
        <f>VLOOKUP($A28,'Return Data'!$B$7:$R$2292,3,0)</f>
        <v>45014</v>
      </c>
      <c r="C28" s="60">
        <f>VLOOKUP($A28,'Return Data'!$B$7:$R$2292,4,0)</f>
        <v>3042.9985999999999</v>
      </c>
      <c r="D28" s="60">
        <f>VLOOKUP($A28,'Return Data'!$B$7:$R$2292,5,0)</f>
        <v>22.804300000000001</v>
      </c>
      <c r="E28" s="61">
        <f t="shared" si="0"/>
        <v>17</v>
      </c>
      <c r="F28" s="60">
        <f>VLOOKUP($A28,'Return Data'!$B$7:$R$2292,6,0)</f>
        <v>8.6411999999999995</v>
      </c>
      <c r="G28" s="61">
        <f t="shared" si="1"/>
        <v>12</v>
      </c>
      <c r="H28" s="60">
        <f>VLOOKUP($A28,'Return Data'!$B$7:$R$2292,7,0)</f>
        <v>8.3811</v>
      </c>
      <c r="I28" s="61">
        <f t="shared" si="2"/>
        <v>15</v>
      </c>
      <c r="J28" s="60">
        <f>VLOOKUP($A28,'Return Data'!$B$7:$R$2292,8,0)</f>
        <v>8.0403000000000002</v>
      </c>
      <c r="K28" s="61">
        <f t="shared" si="3"/>
        <v>15</v>
      </c>
      <c r="L28" s="60">
        <f>VLOOKUP($A28,'Return Data'!$B$7:$R$2292,9,0)</f>
        <v>8.1277000000000008</v>
      </c>
      <c r="M28" s="61">
        <f t="shared" si="4"/>
        <v>13</v>
      </c>
      <c r="N28" s="60">
        <f>VLOOKUP($A28,'Return Data'!$B$7:$R$2292,10,0)</f>
        <v>6.8118999999999996</v>
      </c>
      <c r="O28" s="61">
        <f t="shared" si="5"/>
        <v>14</v>
      </c>
      <c r="P28" s="60">
        <f>VLOOKUP($A28,'Return Data'!$B$7:$R$2292,11,0)</f>
        <v>6.6456999999999997</v>
      </c>
      <c r="Q28" s="61">
        <f t="shared" si="6"/>
        <v>14</v>
      </c>
      <c r="R28" s="60">
        <f>VLOOKUP($A28,'Return Data'!$B$7:$R$2292,12,0)</f>
        <v>6.1039000000000003</v>
      </c>
      <c r="S28" s="61">
        <f t="shared" si="7"/>
        <v>15</v>
      </c>
      <c r="T28" s="60">
        <f>VLOOKUP($A28,'Return Data'!$B$7:$R$2292,13,0)</f>
        <v>5.2622999999999998</v>
      </c>
      <c r="U28" s="61">
        <f t="shared" si="8"/>
        <v>12</v>
      </c>
      <c r="V28" s="60">
        <f>VLOOKUP($A28,'Return Data'!$B$7:$R$2292,17,0)</f>
        <v>7.2792000000000003</v>
      </c>
      <c r="W28" s="61">
        <f t="shared" si="9"/>
        <v>1</v>
      </c>
      <c r="X28" s="60">
        <f>VLOOKUP($A28,'Return Data'!$B$7:$R$2292,14,0)</f>
        <v>7.016</v>
      </c>
      <c r="Y28" s="61">
        <f t="shared" si="10"/>
        <v>2</v>
      </c>
      <c r="Z28" s="60">
        <f>VLOOKUP($A28,'Return Data'!$B$7:$R$2292,16,0)</f>
        <v>6.7998000000000003</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27.238614285714291</v>
      </c>
      <c r="E30" s="69"/>
      <c r="F30" s="70">
        <f>AVERAGE(F8:F28)</f>
        <v>8.648242857142856</v>
      </c>
      <c r="G30" s="69"/>
      <c r="H30" s="70">
        <f>AVERAGE(H8:H28)</f>
        <v>8.5582761904761888</v>
      </c>
      <c r="I30" s="69"/>
      <c r="J30" s="70">
        <f>AVERAGE(J8:J28)</f>
        <v>8.1828000000000003</v>
      </c>
      <c r="K30" s="69"/>
      <c r="L30" s="70">
        <f>AVERAGE(L8:L28)</f>
        <v>8.2135047619047619</v>
      </c>
      <c r="M30" s="69"/>
      <c r="N30" s="70">
        <f>AVERAGE(N8:N28)</f>
        <v>6.8315666666666672</v>
      </c>
      <c r="O30" s="69"/>
      <c r="P30" s="70">
        <f>AVERAGE(P8:P28)</f>
        <v>6.7338190476190478</v>
      </c>
      <c r="Q30" s="69"/>
      <c r="R30" s="70">
        <f>AVERAGE(R8:R28)</f>
        <v>6.3668666666666676</v>
      </c>
      <c r="S30" s="69"/>
      <c r="T30" s="70">
        <f>AVERAGE(T8:T28)</f>
        <v>5.2948809523809519</v>
      </c>
      <c r="U30" s="69"/>
      <c r="V30" s="70">
        <f>AVERAGE(V8:V28)</f>
        <v>4.8635333333333319</v>
      </c>
      <c r="W30" s="69"/>
      <c r="X30" s="70">
        <f>AVERAGE(X8:X28)</f>
        <v>5.6831190476190487</v>
      </c>
      <c r="Y30" s="69"/>
      <c r="Z30" s="70">
        <f>AVERAGE(Z8:Z28)</f>
        <v>7.1710761904761906</v>
      </c>
      <c r="AA30" s="71"/>
    </row>
    <row r="31" spans="1:27" x14ac:dyDescent="0.3">
      <c r="A31" s="68" t="s">
        <v>28</v>
      </c>
      <c r="B31" s="69"/>
      <c r="C31" s="69"/>
      <c r="D31" s="70">
        <f>MIN(D8:D28)</f>
        <v>14.6685</v>
      </c>
      <c r="E31" s="69"/>
      <c r="F31" s="70">
        <f>MIN(F8:F28)</f>
        <v>4.7587999999999999</v>
      </c>
      <c r="G31" s="69"/>
      <c r="H31" s="70">
        <f>MIN(H8:H28)</f>
        <v>6.2637</v>
      </c>
      <c r="I31" s="69"/>
      <c r="J31" s="70">
        <f>MIN(J8:J28)</f>
        <v>6.9267000000000003</v>
      </c>
      <c r="K31" s="69"/>
      <c r="L31" s="70">
        <f>MIN(L8:L28)</f>
        <v>7.3795999999999999</v>
      </c>
      <c r="M31" s="69"/>
      <c r="N31" s="70">
        <f>MIN(N8:N28)</f>
        <v>6.3794000000000004</v>
      </c>
      <c r="O31" s="69"/>
      <c r="P31" s="70">
        <f>MIN(P8:P28)</f>
        <v>6.4067999999999996</v>
      </c>
      <c r="Q31" s="69"/>
      <c r="R31" s="70">
        <f>MIN(R8:R28)</f>
        <v>5.8803000000000001</v>
      </c>
      <c r="S31" s="69"/>
      <c r="T31" s="70">
        <f>MIN(T8:T28)</f>
        <v>4.9661999999999997</v>
      </c>
      <c r="U31" s="69"/>
      <c r="V31" s="70">
        <f>MIN(V8:V28)</f>
        <v>4.3183999999999996</v>
      </c>
      <c r="W31" s="69"/>
      <c r="X31" s="70">
        <f>MIN(X8:X28)</f>
        <v>4.0061</v>
      </c>
      <c r="Y31" s="69"/>
      <c r="Z31" s="70">
        <f>MIN(Z8:Z28)</f>
        <v>5.3878000000000004</v>
      </c>
      <c r="AA31" s="71"/>
    </row>
    <row r="32" spans="1:27" ht="15" thickBot="1" x14ac:dyDescent="0.35">
      <c r="A32" s="72" t="s">
        <v>29</v>
      </c>
      <c r="B32" s="73"/>
      <c r="C32" s="73"/>
      <c r="D32" s="74">
        <f>MAX(D8:D28)</f>
        <v>35.950200000000002</v>
      </c>
      <c r="E32" s="73"/>
      <c r="F32" s="74">
        <f>MAX(F8:F28)</f>
        <v>14.161099999999999</v>
      </c>
      <c r="G32" s="73"/>
      <c r="H32" s="74">
        <f>MAX(H8:H28)</f>
        <v>10.186500000000001</v>
      </c>
      <c r="I32" s="73"/>
      <c r="J32" s="74">
        <f>MAX(J8:J28)</f>
        <v>8.9062000000000001</v>
      </c>
      <c r="K32" s="73"/>
      <c r="L32" s="74">
        <f>MAX(L8:L28)</f>
        <v>9.0813000000000006</v>
      </c>
      <c r="M32" s="73"/>
      <c r="N32" s="74">
        <f>MAX(N8:N28)</f>
        <v>7.2331000000000003</v>
      </c>
      <c r="O32" s="73"/>
      <c r="P32" s="74">
        <f>MAX(P8:P28)</f>
        <v>7.06</v>
      </c>
      <c r="Q32" s="73"/>
      <c r="R32" s="74">
        <f>MAX(R8:R28)</f>
        <v>7.8685</v>
      </c>
      <c r="S32" s="73"/>
      <c r="T32" s="74">
        <f>MAX(T8:T28)</f>
        <v>5.7083000000000004</v>
      </c>
      <c r="U32" s="73"/>
      <c r="V32" s="74">
        <f>MAX(V8:V28)</f>
        <v>7.2792000000000003</v>
      </c>
      <c r="W32" s="73"/>
      <c r="X32" s="74">
        <f>MAX(X8:X28)</f>
        <v>11.2425</v>
      </c>
      <c r="Y32" s="73"/>
      <c r="Z32" s="74">
        <f>MAX(Z8:Z28)</f>
        <v>8.0053999999999998</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45014</v>
      </c>
      <c r="C8" s="60">
        <f>VLOOKUP($A8,'Return Data'!$B$7:$R$2292,4,0)</f>
        <v>561.25459999999998</v>
      </c>
      <c r="D8" s="60">
        <f>VLOOKUP($A8,'Return Data'!$B$7:$R$2292,5,0)</f>
        <v>29.320799999999998</v>
      </c>
      <c r="E8" s="61">
        <f t="shared" ref="E8:E28" si="0">RANK(D8,D$8:D$28,0)</f>
        <v>7</v>
      </c>
      <c r="F8" s="60">
        <f>VLOOKUP($A8,'Return Data'!$B$7:$R$2292,6,0)</f>
        <v>9.7576000000000001</v>
      </c>
      <c r="G8" s="61">
        <f t="shared" ref="G8:G28" si="1">RANK(F8,F$8:F$28,0)</f>
        <v>3</v>
      </c>
      <c r="H8" s="60">
        <f>VLOOKUP($A8,'Return Data'!$B$7:$R$2292,7,0)</f>
        <v>8.5033999999999992</v>
      </c>
      <c r="I8" s="61">
        <f t="shared" ref="I8:I28" si="2">RANK(H8,H$8:H$28,0)</f>
        <v>7</v>
      </c>
      <c r="J8" s="60">
        <f>VLOOKUP($A8,'Return Data'!$B$7:$R$2292,8,0)</f>
        <v>7.5265000000000004</v>
      </c>
      <c r="K8" s="61">
        <f t="shared" ref="K8:K28" si="3">RANK(J8,J$8:J$28,0)</f>
        <v>13</v>
      </c>
      <c r="L8" s="60">
        <f>VLOOKUP($A8,'Return Data'!$B$7:$R$2292,9,0)</f>
        <v>7.3685</v>
      </c>
      <c r="M8" s="61">
        <f t="shared" ref="M8:M28" si="4">RANK(L8,L$8:L$28,0)</f>
        <v>15</v>
      </c>
      <c r="N8" s="60">
        <f>VLOOKUP($A8,'Return Data'!$B$7:$R$2292,10,0)</f>
        <v>6.1109999999999998</v>
      </c>
      <c r="O8" s="61">
        <f t="shared" ref="O8:O28" si="5">RANK(N8,N$8:N$28,0)</f>
        <v>15</v>
      </c>
      <c r="P8" s="60">
        <f>VLOOKUP($A8,'Return Data'!$B$7:$R$2292,11,0)</f>
        <v>6.0887000000000002</v>
      </c>
      <c r="Q8" s="61">
        <f t="shared" ref="Q8:Q28" si="6">RANK(P8,P$8:P$28,0)</f>
        <v>16</v>
      </c>
      <c r="R8" s="60">
        <f>VLOOKUP($A8,'Return Data'!$B$7:$R$2292,12,0)</f>
        <v>5.8269000000000002</v>
      </c>
      <c r="S8" s="61">
        <f t="shared" ref="S8:S28" si="7">RANK(R8,R$8:R$28,0)</f>
        <v>8</v>
      </c>
      <c r="T8" s="60">
        <f>VLOOKUP($A8,'Return Data'!$B$7:$R$2292,13,0)</f>
        <v>4.7815000000000003</v>
      </c>
      <c r="U8" s="61">
        <f t="shared" ref="U8:U28" si="8">RANK(T8,T$8:T$28,0)</f>
        <v>7</v>
      </c>
      <c r="V8" s="60">
        <f>VLOOKUP($A8,'Return Data'!$B$7:$R$2292,17,0)</f>
        <v>4.3598999999999997</v>
      </c>
      <c r="W8" s="61">
        <f t="shared" ref="W8:W28" si="9">RANK(V8,V$8:V$28,0)</f>
        <v>6</v>
      </c>
      <c r="X8" s="60">
        <f>VLOOKUP($A8,'Return Data'!$B$7:$R$2292,14,0)</f>
        <v>5.1394000000000002</v>
      </c>
      <c r="Y8" s="61">
        <f t="shared" ref="Y8:Y28" si="10">RANK(X8,X$8:X$28,0)</f>
        <v>6</v>
      </c>
      <c r="Z8" s="60">
        <f>VLOOKUP($A8,'Return Data'!$B$7:$R$2292,16,0)</f>
        <v>7.1761999999999997</v>
      </c>
      <c r="AA8" s="62">
        <f t="shared" ref="AA8:AA28" si="11">RANK(Z8,Z$8:Z$28,0)</f>
        <v>11</v>
      </c>
    </row>
    <row r="9" spans="1:27" x14ac:dyDescent="0.3">
      <c r="A9" s="58" t="s">
        <v>910</v>
      </c>
      <c r="B9" s="59">
        <f>VLOOKUP($A9,'Return Data'!$B$7:$R$2292,3,0)</f>
        <v>45014</v>
      </c>
      <c r="C9" s="60">
        <f>VLOOKUP($A9,'Return Data'!$B$7:$R$2292,4,0)</f>
        <v>2620.3533000000002</v>
      </c>
      <c r="D9" s="60">
        <f>VLOOKUP($A9,'Return Data'!$B$7:$R$2292,5,0)</f>
        <v>31.199300000000001</v>
      </c>
      <c r="E9" s="61">
        <f t="shared" si="0"/>
        <v>5</v>
      </c>
      <c r="F9" s="60">
        <f>VLOOKUP($A9,'Return Data'!$B$7:$R$2292,6,0)</f>
        <v>8.5068000000000001</v>
      </c>
      <c r="G9" s="61">
        <f t="shared" si="1"/>
        <v>8</v>
      </c>
      <c r="H9" s="60">
        <f>VLOOKUP($A9,'Return Data'!$B$7:$R$2292,7,0)</f>
        <v>8.7612000000000005</v>
      </c>
      <c r="I9" s="61">
        <f t="shared" si="2"/>
        <v>5</v>
      </c>
      <c r="J9" s="60">
        <f>VLOOKUP($A9,'Return Data'!$B$7:$R$2292,8,0)</f>
        <v>7.9706999999999999</v>
      </c>
      <c r="K9" s="61">
        <f t="shared" si="3"/>
        <v>7</v>
      </c>
      <c r="L9" s="60">
        <f>VLOOKUP($A9,'Return Data'!$B$7:$R$2292,9,0)</f>
        <v>8.0997000000000003</v>
      </c>
      <c r="M9" s="61">
        <f t="shared" si="4"/>
        <v>3</v>
      </c>
      <c r="N9" s="60">
        <f>VLOOKUP($A9,'Return Data'!$B$7:$R$2292,10,0)</f>
        <v>6.5880999999999998</v>
      </c>
      <c r="O9" s="61">
        <f t="shared" si="5"/>
        <v>4</v>
      </c>
      <c r="P9" s="60">
        <f>VLOOKUP($A9,'Return Data'!$B$7:$R$2292,11,0)</f>
        <v>6.4210000000000003</v>
      </c>
      <c r="Q9" s="61">
        <f t="shared" si="6"/>
        <v>4</v>
      </c>
      <c r="R9" s="60">
        <f>VLOOKUP($A9,'Return Data'!$B$7:$R$2292,12,0)</f>
        <v>6.0782999999999996</v>
      </c>
      <c r="S9" s="61">
        <f t="shared" si="7"/>
        <v>4</v>
      </c>
      <c r="T9" s="60">
        <f>VLOOKUP($A9,'Return Data'!$B$7:$R$2292,13,0)</f>
        <v>5.0045000000000002</v>
      </c>
      <c r="U9" s="61">
        <f t="shared" si="8"/>
        <v>3</v>
      </c>
      <c r="V9" s="60">
        <f>VLOOKUP($A9,'Return Data'!$B$7:$R$2292,17,0)</f>
        <v>4.5048000000000004</v>
      </c>
      <c r="W9" s="61">
        <f t="shared" si="9"/>
        <v>3</v>
      </c>
      <c r="X9" s="60">
        <f>VLOOKUP($A9,'Return Data'!$B$7:$R$2292,14,0)</f>
        <v>5.1589</v>
      </c>
      <c r="Y9" s="61">
        <f t="shared" si="10"/>
        <v>5</v>
      </c>
      <c r="Z9" s="60">
        <f>VLOOKUP($A9,'Return Data'!$B$7:$R$2292,16,0)</f>
        <v>7.4096000000000002</v>
      </c>
      <c r="AA9" s="62">
        <f t="shared" si="11"/>
        <v>4</v>
      </c>
    </row>
    <row r="10" spans="1:27" x14ac:dyDescent="0.3">
      <c r="A10" s="58" t="s">
        <v>2057</v>
      </c>
      <c r="B10" s="59">
        <f>VLOOKUP($A10,'Return Data'!$B$7:$R$2292,3,0)</f>
        <v>45014</v>
      </c>
      <c r="C10" s="60">
        <f>VLOOKUP($A10,'Return Data'!$B$7:$R$2292,4,0)</f>
        <v>32.8339</v>
      </c>
      <c r="D10" s="60">
        <f>VLOOKUP($A10,'Return Data'!$B$7:$R$2292,5,0)</f>
        <v>26.254000000000001</v>
      </c>
      <c r="E10" s="61">
        <f t="shared" si="0"/>
        <v>14</v>
      </c>
      <c r="F10" s="60">
        <f>VLOOKUP($A10,'Return Data'!$B$7:$R$2292,6,0)</f>
        <v>7.1437999999999997</v>
      </c>
      <c r="G10" s="61">
        <f t="shared" si="1"/>
        <v>16</v>
      </c>
      <c r="H10" s="60">
        <f>VLOOKUP($A10,'Return Data'!$B$7:$R$2292,7,0)</f>
        <v>8.2271999999999998</v>
      </c>
      <c r="I10" s="61">
        <f t="shared" si="2"/>
        <v>12</v>
      </c>
      <c r="J10" s="60">
        <f>VLOOKUP($A10,'Return Data'!$B$7:$R$2292,8,0)</f>
        <v>8.3081999999999994</v>
      </c>
      <c r="K10" s="61">
        <f t="shared" si="3"/>
        <v>1</v>
      </c>
      <c r="L10" s="60">
        <f>VLOOKUP($A10,'Return Data'!$B$7:$R$2292,9,0)</f>
        <v>8.8126999999999995</v>
      </c>
      <c r="M10" s="61">
        <f t="shared" si="4"/>
        <v>1</v>
      </c>
      <c r="N10" s="60">
        <f>VLOOKUP($A10,'Return Data'!$B$7:$R$2292,10,0)</f>
        <v>6.6154999999999999</v>
      </c>
      <c r="O10" s="61">
        <f t="shared" si="5"/>
        <v>3</v>
      </c>
      <c r="P10" s="60">
        <f>VLOOKUP($A10,'Return Data'!$B$7:$R$2292,11,0)</f>
        <v>6.5715000000000003</v>
      </c>
      <c r="Q10" s="61">
        <f t="shared" si="6"/>
        <v>2</v>
      </c>
      <c r="R10" s="60">
        <f>VLOOKUP($A10,'Return Data'!$B$7:$R$2292,12,0)</f>
        <v>5.9302999999999999</v>
      </c>
      <c r="S10" s="61">
        <f t="shared" si="7"/>
        <v>6</v>
      </c>
      <c r="T10" s="60">
        <f>VLOOKUP($A10,'Return Data'!$B$7:$R$2292,13,0)</f>
        <v>4.7698</v>
      </c>
      <c r="U10" s="61">
        <f t="shared" si="8"/>
        <v>9</v>
      </c>
      <c r="V10" s="60">
        <f>VLOOKUP($A10,'Return Data'!$B$7:$R$2292,17,0)</f>
        <v>4.2367999999999997</v>
      </c>
      <c r="W10" s="61">
        <f t="shared" si="9"/>
        <v>9</v>
      </c>
      <c r="X10" s="60">
        <f>VLOOKUP($A10,'Return Data'!$B$7:$R$2292,14,0)</f>
        <v>4.7766999999999999</v>
      </c>
      <c r="Y10" s="61">
        <f t="shared" si="10"/>
        <v>13</v>
      </c>
      <c r="Z10" s="60">
        <f>VLOOKUP($A10,'Return Data'!$B$7:$R$2292,16,0)</f>
        <v>7.1542000000000003</v>
      </c>
      <c r="AA10" s="62">
        <f t="shared" si="11"/>
        <v>12</v>
      </c>
    </row>
    <row r="11" spans="1:27" x14ac:dyDescent="0.3">
      <c r="A11" s="58" t="s">
        <v>1848</v>
      </c>
      <c r="B11" s="59">
        <f>VLOOKUP($A11,'Return Data'!$B$7:$R$2292,3,0)</f>
        <v>45014</v>
      </c>
      <c r="C11" s="60">
        <f>VLOOKUP($A11,'Return Data'!$B$7:$R$2292,4,0)</f>
        <v>34.329599999999999</v>
      </c>
      <c r="D11" s="60">
        <f>VLOOKUP($A11,'Return Data'!$B$7:$R$2292,5,0)</f>
        <v>31.818100000000001</v>
      </c>
      <c r="E11" s="61">
        <f t="shared" si="0"/>
        <v>3</v>
      </c>
      <c r="F11" s="60">
        <f>VLOOKUP($A11,'Return Data'!$B$7:$R$2292,6,0)</f>
        <v>9.7095000000000002</v>
      </c>
      <c r="G11" s="61">
        <f t="shared" si="1"/>
        <v>4</v>
      </c>
      <c r="H11" s="60">
        <f>VLOOKUP($A11,'Return Data'!$B$7:$R$2292,7,0)</f>
        <v>9.1753999999999998</v>
      </c>
      <c r="I11" s="61">
        <f t="shared" si="2"/>
        <v>2</v>
      </c>
      <c r="J11" s="60">
        <f>VLOOKUP($A11,'Return Data'!$B$7:$R$2292,8,0)</f>
        <v>8.2813999999999997</v>
      </c>
      <c r="K11" s="61">
        <f t="shared" si="3"/>
        <v>3</v>
      </c>
      <c r="L11" s="60">
        <f>VLOOKUP($A11,'Return Data'!$B$7:$R$2292,9,0)</f>
        <v>7.8281999999999998</v>
      </c>
      <c r="M11" s="61">
        <f t="shared" si="4"/>
        <v>10</v>
      </c>
      <c r="N11" s="60">
        <f>VLOOKUP($A11,'Return Data'!$B$7:$R$2292,10,0)</f>
        <v>6.4531999999999998</v>
      </c>
      <c r="O11" s="61">
        <f t="shared" si="5"/>
        <v>6</v>
      </c>
      <c r="P11" s="60">
        <f>VLOOKUP($A11,'Return Data'!$B$7:$R$2292,11,0)</f>
        <v>6.1252000000000004</v>
      </c>
      <c r="Q11" s="61">
        <f t="shared" si="6"/>
        <v>14</v>
      </c>
      <c r="R11" s="60">
        <f>VLOOKUP($A11,'Return Data'!$B$7:$R$2292,12,0)</f>
        <v>5.8316999999999997</v>
      </c>
      <c r="S11" s="61">
        <f t="shared" si="7"/>
        <v>7</v>
      </c>
      <c r="T11" s="60">
        <f>VLOOKUP($A11,'Return Data'!$B$7:$R$2292,13,0)</f>
        <v>4.4048999999999996</v>
      </c>
      <c r="U11" s="61">
        <f t="shared" si="8"/>
        <v>21</v>
      </c>
      <c r="V11" s="60">
        <f>VLOOKUP($A11,'Return Data'!$B$7:$R$2292,17,0)</f>
        <v>3.9866000000000001</v>
      </c>
      <c r="W11" s="61">
        <f t="shared" si="9"/>
        <v>18</v>
      </c>
      <c r="X11" s="60">
        <f>VLOOKUP($A11,'Return Data'!$B$7:$R$2292,14,0)</f>
        <v>4.6115000000000004</v>
      </c>
      <c r="Y11" s="61">
        <f t="shared" si="10"/>
        <v>17</v>
      </c>
      <c r="Z11" s="60">
        <f>VLOOKUP($A11,'Return Data'!$B$7:$R$2292,16,0)</f>
        <v>7.3255999999999997</v>
      </c>
      <c r="AA11" s="62">
        <f t="shared" si="11"/>
        <v>6</v>
      </c>
    </row>
    <row r="12" spans="1:27" x14ac:dyDescent="0.3">
      <c r="A12" s="58" t="s">
        <v>914</v>
      </c>
      <c r="B12" s="59">
        <f>VLOOKUP($A12,'Return Data'!$B$7:$R$2292,3,0)</f>
        <v>45014</v>
      </c>
      <c r="C12" s="60">
        <f>VLOOKUP($A12,'Return Data'!$B$7:$R$2292,4,0)</f>
        <v>35.816800000000001</v>
      </c>
      <c r="D12" s="60">
        <f>VLOOKUP($A12,'Return Data'!$B$7:$R$2292,5,0)</f>
        <v>28.3523</v>
      </c>
      <c r="E12" s="61">
        <f t="shared" si="0"/>
        <v>10</v>
      </c>
      <c r="F12" s="60">
        <f>VLOOKUP($A12,'Return Data'!$B$7:$R$2292,6,0)</f>
        <v>5.5072000000000001</v>
      </c>
      <c r="G12" s="61">
        <f t="shared" si="1"/>
        <v>20</v>
      </c>
      <c r="H12" s="60">
        <f>VLOOKUP($A12,'Return Data'!$B$7:$R$2292,7,0)</f>
        <v>6.1993</v>
      </c>
      <c r="I12" s="61">
        <f t="shared" si="2"/>
        <v>20</v>
      </c>
      <c r="J12" s="60">
        <f>VLOOKUP($A12,'Return Data'!$B$7:$R$2292,8,0)</f>
        <v>7.1238000000000001</v>
      </c>
      <c r="K12" s="61">
        <f t="shared" si="3"/>
        <v>19</v>
      </c>
      <c r="L12" s="60">
        <f>VLOOKUP($A12,'Return Data'!$B$7:$R$2292,9,0)</f>
        <v>7.2310999999999996</v>
      </c>
      <c r="M12" s="61">
        <f t="shared" si="4"/>
        <v>20</v>
      </c>
      <c r="N12" s="60">
        <f>VLOOKUP($A12,'Return Data'!$B$7:$R$2292,10,0)</f>
        <v>6.1077000000000004</v>
      </c>
      <c r="O12" s="61">
        <f t="shared" si="5"/>
        <v>16</v>
      </c>
      <c r="P12" s="60">
        <f>VLOOKUP($A12,'Return Data'!$B$7:$R$2292,11,0)</f>
        <v>6.2362000000000002</v>
      </c>
      <c r="Q12" s="61">
        <f t="shared" si="6"/>
        <v>7</v>
      </c>
      <c r="R12" s="60">
        <f>VLOOKUP($A12,'Return Data'!$B$7:$R$2292,12,0)</f>
        <v>5.6264000000000003</v>
      </c>
      <c r="S12" s="61">
        <f t="shared" si="7"/>
        <v>14</v>
      </c>
      <c r="T12" s="60">
        <f>VLOOKUP($A12,'Return Data'!$B$7:$R$2292,13,0)</f>
        <v>4.7142999999999997</v>
      </c>
      <c r="U12" s="61">
        <f t="shared" si="8"/>
        <v>10</v>
      </c>
      <c r="V12" s="60">
        <f>VLOOKUP($A12,'Return Data'!$B$7:$R$2292,17,0)</f>
        <v>4.0502000000000002</v>
      </c>
      <c r="W12" s="61">
        <f t="shared" si="9"/>
        <v>16</v>
      </c>
      <c r="X12" s="60">
        <f>VLOOKUP($A12,'Return Data'!$B$7:$R$2292,14,0)</f>
        <v>4.548</v>
      </c>
      <c r="Y12" s="61">
        <f t="shared" si="10"/>
        <v>18</v>
      </c>
      <c r="Z12" s="60">
        <f>VLOOKUP($A12,'Return Data'!$B$7:$R$2292,16,0)</f>
        <v>7.3117999999999999</v>
      </c>
      <c r="AA12" s="62">
        <f t="shared" si="11"/>
        <v>7</v>
      </c>
    </row>
    <row r="13" spans="1:27" x14ac:dyDescent="0.3">
      <c r="A13" s="58" t="s">
        <v>916</v>
      </c>
      <c r="B13" s="59">
        <f>VLOOKUP($A13,'Return Data'!$B$7:$R$2292,3,0)</f>
        <v>45014</v>
      </c>
      <c r="C13" s="60">
        <f>VLOOKUP($A13,'Return Data'!$B$7:$R$2292,4,0)</f>
        <v>16.866499999999998</v>
      </c>
      <c r="D13" s="60">
        <f>VLOOKUP($A13,'Return Data'!$B$7:$R$2292,5,0)</f>
        <v>23.386700000000001</v>
      </c>
      <c r="E13" s="61">
        <f t="shared" si="0"/>
        <v>16</v>
      </c>
      <c r="F13" s="60">
        <f>VLOOKUP($A13,'Return Data'!$B$7:$R$2292,6,0)</f>
        <v>5.8042999999999996</v>
      </c>
      <c r="G13" s="61">
        <f t="shared" si="1"/>
        <v>19</v>
      </c>
      <c r="H13" s="60">
        <f>VLOOKUP($A13,'Return Data'!$B$7:$R$2292,7,0)</f>
        <v>7.4238999999999997</v>
      </c>
      <c r="I13" s="61">
        <f t="shared" si="2"/>
        <v>17</v>
      </c>
      <c r="J13" s="60">
        <f>VLOOKUP($A13,'Return Data'!$B$7:$R$2292,8,0)</f>
        <v>7.4874000000000001</v>
      </c>
      <c r="K13" s="61">
        <f t="shared" si="3"/>
        <v>14</v>
      </c>
      <c r="L13" s="60">
        <f>VLOOKUP($A13,'Return Data'!$B$7:$R$2292,9,0)</f>
        <v>7.8920000000000003</v>
      </c>
      <c r="M13" s="61">
        <f t="shared" si="4"/>
        <v>9</v>
      </c>
      <c r="N13" s="60">
        <f>VLOOKUP($A13,'Return Data'!$B$7:$R$2292,10,0)</f>
        <v>6.3842999999999996</v>
      </c>
      <c r="O13" s="61">
        <f t="shared" si="5"/>
        <v>8</v>
      </c>
      <c r="P13" s="60">
        <f>VLOOKUP($A13,'Return Data'!$B$7:$R$2292,11,0)</f>
        <v>6.3055000000000003</v>
      </c>
      <c r="Q13" s="61">
        <f t="shared" si="6"/>
        <v>6</v>
      </c>
      <c r="R13" s="60">
        <f>VLOOKUP($A13,'Return Data'!$B$7:$R$2292,12,0)</f>
        <v>5.7374000000000001</v>
      </c>
      <c r="S13" s="61">
        <f t="shared" si="7"/>
        <v>11</v>
      </c>
      <c r="T13" s="60">
        <f>VLOOKUP($A13,'Return Data'!$B$7:$R$2292,13,0)</f>
        <v>4.8102999999999998</v>
      </c>
      <c r="U13" s="61">
        <f t="shared" si="8"/>
        <v>5</v>
      </c>
      <c r="V13" s="60">
        <f>VLOOKUP($A13,'Return Data'!$B$7:$R$2292,17,0)</f>
        <v>4.2671000000000001</v>
      </c>
      <c r="W13" s="61">
        <f t="shared" si="9"/>
        <v>8</v>
      </c>
      <c r="X13" s="60">
        <f>VLOOKUP($A13,'Return Data'!$B$7:$R$2292,14,0)</f>
        <v>4.8174000000000001</v>
      </c>
      <c r="Y13" s="61">
        <f t="shared" si="10"/>
        <v>12</v>
      </c>
      <c r="Z13" s="60">
        <f>VLOOKUP($A13,'Return Data'!$B$7:$R$2292,16,0)</f>
        <v>6.7027000000000001</v>
      </c>
      <c r="AA13" s="62">
        <f t="shared" si="11"/>
        <v>16</v>
      </c>
    </row>
    <row r="14" spans="1:27" x14ac:dyDescent="0.3">
      <c r="A14" s="108" t="s">
        <v>921</v>
      </c>
      <c r="B14" s="59">
        <f>VLOOKUP($A14,'Return Data'!$B$7:$R$2292,3,0)</f>
        <v>45014</v>
      </c>
      <c r="C14" s="60">
        <f>VLOOKUP($A14,'Return Data'!$B$7:$R$2292,4,0)</f>
        <v>49.022799999999997</v>
      </c>
      <c r="D14" s="60">
        <f>VLOOKUP($A14,'Return Data'!$B$7:$R$2292,5,0)</f>
        <v>29.209800000000001</v>
      </c>
      <c r="E14" s="61">
        <f t="shared" si="0"/>
        <v>8</v>
      </c>
      <c r="F14" s="60">
        <f>VLOOKUP($A14,'Return Data'!$B$7:$R$2292,6,0)</f>
        <v>8.4977999999999998</v>
      </c>
      <c r="G14" s="61">
        <f t="shared" si="1"/>
        <v>9</v>
      </c>
      <c r="H14" s="60">
        <f>VLOOKUP($A14,'Return Data'!$B$7:$R$2292,7,0)</f>
        <v>8.0366999999999997</v>
      </c>
      <c r="I14" s="61">
        <f t="shared" si="2"/>
        <v>13</v>
      </c>
      <c r="J14" s="60">
        <f>VLOOKUP($A14,'Return Data'!$B$7:$R$2292,8,0)</f>
        <v>7.0978000000000003</v>
      </c>
      <c r="K14" s="61">
        <f t="shared" si="3"/>
        <v>20</v>
      </c>
      <c r="L14" s="60">
        <f>VLOOKUP($A14,'Return Data'!$B$7:$R$2292,9,0)</f>
        <v>7.2976000000000001</v>
      </c>
      <c r="M14" s="61">
        <f t="shared" si="4"/>
        <v>16</v>
      </c>
      <c r="N14" s="60">
        <f>VLOOKUP($A14,'Return Data'!$B$7:$R$2292,10,0)</f>
        <v>6.2225000000000001</v>
      </c>
      <c r="O14" s="61">
        <f t="shared" si="5"/>
        <v>13</v>
      </c>
      <c r="P14" s="60">
        <f>VLOOKUP($A14,'Return Data'!$B$7:$R$2292,11,0)</f>
        <v>6.1014999999999997</v>
      </c>
      <c r="Q14" s="61">
        <f t="shared" si="6"/>
        <v>15</v>
      </c>
      <c r="R14" s="60">
        <f>VLOOKUP($A14,'Return Data'!$B$7:$R$2292,12,0)</f>
        <v>6.1863999999999999</v>
      </c>
      <c r="S14" s="61">
        <f t="shared" si="7"/>
        <v>3</v>
      </c>
      <c r="T14" s="60">
        <f>VLOOKUP($A14,'Return Data'!$B$7:$R$2292,13,0)</f>
        <v>4.806</v>
      </c>
      <c r="U14" s="61">
        <f t="shared" si="8"/>
        <v>6</v>
      </c>
      <c r="V14" s="60">
        <f>VLOOKUP($A14,'Return Data'!$B$7:$R$2292,17,0)</f>
        <v>4.3644999999999996</v>
      </c>
      <c r="W14" s="61">
        <f t="shared" si="9"/>
        <v>5</v>
      </c>
      <c r="X14" s="60">
        <f>VLOOKUP($A14,'Return Data'!$B$7:$R$2292,14,0)</f>
        <v>5.2728000000000002</v>
      </c>
      <c r="Y14" s="61">
        <f t="shared" si="10"/>
        <v>4</v>
      </c>
      <c r="Z14" s="60">
        <f>VLOOKUP($A14,'Return Data'!$B$7:$R$2292,16,0)</f>
        <v>7.0373000000000001</v>
      </c>
      <c r="AA14" s="62">
        <f t="shared" si="11"/>
        <v>15</v>
      </c>
    </row>
    <row r="15" spans="1:27" x14ac:dyDescent="0.3">
      <c r="A15" s="102" t="s">
        <v>1964</v>
      </c>
      <c r="B15" s="59">
        <f>VLOOKUP($A15,'Return Data'!$B$7:$R$2292,3,0)</f>
        <v>45014</v>
      </c>
      <c r="C15" s="60">
        <f>VLOOKUP($A15,'Return Data'!$B$7:$R$2292,4,0)</f>
        <v>24.0215</v>
      </c>
      <c r="D15" s="60">
        <f>VLOOKUP($A15,'Return Data'!$B$7:$R$2292,5,0)</f>
        <v>26.7623</v>
      </c>
      <c r="E15" s="61">
        <f t="shared" si="0"/>
        <v>13</v>
      </c>
      <c r="F15" s="60">
        <f>VLOOKUP($A15,'Return Data'!$B$7:$R$2292,6,0)</f>
        <v>9.4634</v>
      </c>
      <c r="G15" s="61">
        <f t="shared" si="1"/>
        <v>5</v>
      </c>
      <c r="H15" s="60">
        <f>VLOOKUP($A15,'Return Data'!$B$7:$R$2292,7,0)</f>
        <v>8.83</v>
      </c>
      <c r="I15" s="61">
        <f t="shared" si="2"/>
        <v>4</v>
      </c>
      <c r="J15" s="60">
        <f>VLOOKUP($A15,'Return Data'!$B$7:$R$2292,8,0)</f>
        <v>8.0671999999999997</v>
      </c>
      <c r="K15" s="61">
        <f t="shared" si="3"/>
        <v>6</v>
      </c>
      <c r="L15" s="60">
        <f>VLOOKUP($A15,'Return Data'!$B$7:$R$2292,9,0)</f>
        <v>7.9618000000000002</v>
      </c>
      <c r="M15" s="61">
        <f t="shared" si="4"/>
        <v>7</v>
      </c>
      <c r="N15" s="60">
        <f>VLOOKUP($A15,'Return Data'!$B$7:$R$2292,10,0)</f>
        <v>6.3060999999999998</v>
      </c>
      <c r="O15" s="61">
        <f t="shared" si="5"/>
        <v>11</v>
      </c>
      <c r="P15" s="60">
        <f>VLOOKUP($A15,'Return Data'!$B$7:$R$2292,11,0)</f>
        <v>6.1829000000000001</v>
      </c>
      <c r="Q15" s="61">
        <f t="shared" si="6"/>
        <v>9</v>
      </c>
      <c r="R15" s="60">
        <f>VLOOKUP($A15,'Return Data'!$B$7:$R$2292,12,0)</f>
        <v>5.5837000000000003</v>
      </c>
      <c r="S15" s="61">
        <f t="shared" si="7"/>
        <v>16</v>
      </c>
      <c r="T15" s="60">
        <f>VLOOKUP($A15,'Return Data'!$B$7:$R$2292,13,0)</f>
        <v>4.6223000000000001</v>
      </c>
      <c r="U15" s="61">
        <f t="shared" si="8"/>
        <v>17</v>
      </c>
      <c r="V15" s="60">
        <f>VLOOKUP($A15,'Return Data'!$B$7:$R$2292,17,0)</f>
        <v>4.1069000000000004</v>
      </c>
      <c r="W15" s="61">
        <f t="shared" si="9"/>
        <v>13</v>
      </c>
      <c r="X15" s="60">
        <f>VLOOKUP($A15,'Return Data'!$B$7:$R$2292,14,0)</f>
        <v>4.6669</v>
      </c>
      <c r="Y15" s="61">
        <f t="shared" si="10"/>
        <v>14</v>
      </c>
      <c r="Z15" s="60">
        <f>VLOOKUP($A15,'Return Data'!$B$7:$R$2292,16,0)</f>
        <v>7.3704000000000001</v>
      </c>
      <c r="AA15" s="62">
        <f t="shared" si="11"/>
        <v>5</v>
      </c>
    </row>
    <row r="16" spans="1:27" x14ac:dyDescent="0.3">
      <c r="A16" s="58" t="s">
        <v>924</v>
      </c>
      <c r="B16" s="59">
        <f>VLOOKUP($A16,'Return Data'!$B$7:$R$2292,3,0)</f>
        <v>45014</v>
      </c>
      <c r="C16" s="60">
        <f>VLOOKUP($A16,'Return Data'!$B$7:$R$2292,4,0)</f>
        <v>456.91050000000001</v>
      </c>
      <c r="D16" s="60">
        <f>VLOOKUP($A16,'Return Data'!$B$7:$R$2292,5,0)</f>
        <v>35.863300000000002</v>
      </c>
      <c r="E16" s="61">
        <f t="shared" si="0"/>
        <v>1</v>
      </c>
      <c r="F16" s="60">
        <f>VLOOKUP($A16,'Return Data'!$B$7:$R$2292,6,0)</f>
        <v>14.0723</v>
      </c>
      <c r="G16" s="61">
        <f t="shared" si="1"/>
        <v>1</v>
      </c>
      <c r="H16" s="60">
        <f>VLOOKUP($A16,'Return Data'!$B$7:$R$2292,7,0)</f>
        <v>10.0967</v>
      </c>
      <c r="I16" s="61">
        <f t="shared" si="2"/>
        <v>1</v>
      </c>
      <c r="J16" s="60">
        <f>VLOOKUP($A16,'Return Data'!$B$7:$R$2292,8,0)</f>
        <v>8.0915999999999997</v>
      </c>
      <c r="K16" s="61">
        <f t="shared" si="3"/>
        <v>5</v>
      </c>
      <c r="L16" s="60">
        <f>VLOOKUP($A16,'Return Data'!$B$7:$R$2292,9,0)</f>
        <v>8.0184999999999995</v>
      </c>
      <c r="M16" s="61">
        <f t="shared" si="4"/>
        <v>4</v>
      </c>
      <c r="N16" s="60">
        <f>VLOOKUP($A16,'Return Data'!$B$7:$R$2292,10,0)</f>
        <v>6.8634000000000004</v>
      </c>
      <c r="O16" s="61">
        <f t="shared" si="5"/>
        <v>1</v>
      </c>
      <c r="P16" s="60">
        <f>VLOOKUP($A16,'Return Data'!$B$7:$R$2292,11,0)</f>
        <v>6.6683000000000003</v>
      </c>
      <c r="Q16" s="61">
        <f t="shared" si="6"/>
        <v>1</v>
      </c>
      <c r="R16" s="60">
        <f>VLOOKUP($A16,'Return Data'!$B$7:$R$2292,12,0)</f>
        <v>7.7538999999999998</v>
      </c>
      <c r="S16" s="61">
        <f t="shared" si="7"/>
        <v>1</v>
      </c>
      <c r="T16" s="60">
        <f>VLOOKUP($A16,'Return Data'!$B$7:$R$2292,13,0)</f>
        <v>5.5907999999999998</v>
      </c>
      <c r="U16" s="61">
        <f t="shared" si="8"/>
        <v>1</v>
      </c>
      <c r="V16" s="60">
        <f>VLOOKUP($A16,'Return Data'!$B$7:$R$2292,17,0)</f>
        <v>4.7744999999999997</v>
      </c>
      <c r="W16" s="61">
        <f t="shared" si="9"/>
        <v>2</v>
      </c>
      <c r="X16" s="60">
        <f>VLOOKUP($A16,'Return Data'!$B$7:$R$2292,14,0)</f>
        <v>5.6948999999999996</v>
      </c>
      <c r="Y16" s="61">
        <f t="shared" si="10"/>
        <v>3</v>
      </c>
      <c r="Z16" s="60">
        <f>VLOOKUP($A16,'Return Data'!$B$7:$R$2292,16,0)</f>
        <v>7.6870000000000003</v>
      </c>
      <c r="AA16" s="62">
        <f t="shared" si="11"/>
        <v>1</v>
      </c>
    </row>
    <row r="17" spans="1:27" x14ac:dyDescent="0.3">
      <c r="A17" s="58" t="s">
        <v>926</v>
      </c>
      <c r="B17" s="59">
        <f>VLOOKUP($A17,'Return Data'!$B$7:$R$2292,3,0)</f>
        <v>45014</v>
      </c>
      <c r="C17" s="60">
        <f>VLOOKUP($A17,'Return Data'!$B$7:$R$2292,4,0)</f>
        <v>3213.0880000000002</v>
      </c>
      <c r="D17" s="60">
        <f>VLOOKUP($A17,'Return Data'!$B$7:$R$2292,5,0)</f>
        <v>14.3371</v>
      </c>
      <c r="E17" s="61">
        <f t="shared" si="0"/>
        <v>21</v>
      </c>
      <c r="F17" s="60">
        <f>VLOOKUP($A17,'Return Data'!$B$7:$R$2292,6,0)</f>
        <v>4.4284999999999997</v>
      </c>
      <c r="G17" s="61">
        <f t="shared" si="1"/>
        <v>21</v>
      </c>
      <c r="H17" s="60">
        <f>VLOOKUP($A17,'Return Data'!$B$7:$R$2292,7,0)</f>
        <v>5.9333</v>
      </c>
      <c r="I17" s="61">
        <f t="shared" si="2"/>
        <v>21</v>
      </c>
      <c r="J17" s="60">
        <f>VLOOKUP($A17,'Return Data'!$B$7:$R$2292,8,0)</f>
        <v>6.5956999999999999</v>
      </c>
      <c r="K17" s="61">
        <f t="shared" si="3"/>
        <v>21</v>
      </c>
      <c r="L17" s="60">
        <f>VLOOKUP($A17,'Return Data'!$B$7:$R$2292,9,0)</f>
        <v>7.0476999999999999</v>
      </c>
      <c r="M17" s="61">
        <f t="shared" si="4"/>
        <v>21</v>
      </c>
      <c r="N17" s="60">
        <f>VLOOKUP($A17,'Return Data'!$B$7:$R$2292,10,0)</f>
        <v>6.0728999999999997</v>
      </c>
      <c r="O17" s="61">
        <f t="shared" si="5"/>
        <v>20</v>
      </c>
      <c r="P17" s="60">
        <f>VLOOKUP($A17,'Return Data'!$B$7:$R$2292,11,0)</f>
        <v>6.1471</v>
      </c>
      <c r="Q17" s="61">
        <f t="shared" si="6"/>
        <v>12</v>
      </c>
      <c r="R17" s="60">
        <f>VLOOKUP($A17,'Return Data'!$B$7:$R$2292,12,0)</f>
        <v>5.5568</v>
      </c>
      <c r="S17" s="61">
        <f t="shared" si="7"/>
        <v>17</v>
      </c>
      <c r="T17" s="60">
        <f>VLOOKUP($A17,'Return Data'!$B$7:$R$2292,13,0)</f>
        <v>4.6219999999999999</v>
      </c>
      <c r="U17" s="61">
        <f t="shared" si="8"/>
        <v>18</v>
      </c>
      <c r="V17" s="60">
        <f>VLOOKUP($A17,'Return Data'!$B$7:$R$2292,17,0)</f>
        <v>4.1322999999999999</v>
      </c>
      <c r="W17" s="61">
        <f t="shared" si="9"/>
        <v>12</v>
      </c>
      <c r="X17" s="60">
        <f>VLOOKUP($A17,'Return Data'!$B$7:$R$2292,14,0)</f>
        <v>4.8613999999999997</v>
      </c>
      <c r="Y17" s="61">
        <f t="shared" si="10"/>
        <v>11</v>
      </c>
      <c r="Z17" s="60">
        <f>VLOOKUP($A17,'Return Data'!$B$7:$R$2292,16,0)</f>
        <v>7.4683999999999999</v>
      </c>
      <c r="AA17" s="62">
        <f t="shared" si="11"/>
        <v>3</v>
      </c>
    </row>
    <row r="18" spans="1:27" x14ac:dyDescent="0.3">
      <c r="A18" s="58" t="s">
        <v>928</v>
      </c>
      <c r="B18" s="59">
        <f>VLOOKUP($A18,'Return Data'!$B$7:$R$2292,3,0)</f>
        <v>45014</v>
      </c>
      <c r="C18" s="60">
        <f>VLOOKUP($A18,'Return Data'!$B$7:$R$2292,4,0)</f>
        <v>31.6143</v>
      </c>
      <c r="D18" s="60">
        <f>VLOOKUP($A18,'Return Data'!$B$7:$R$2292,5,0)</f>
        <v>18.0197</v>
      </c>
      <c r="E18" s="61">
        <f t="shared" si="0"/>
        <v>20</v>
      </c>
      <c r="F18" s="60">
        <f>VLOOKUP($A18,'Return Data'!$B$7:$R$2292,6,0)</f>
        <v>6.9569999999999999</v>
      </c>
      <c r="G18" s="61">
        <f t="shared" si="1"/>
        <v>17</v>
      </c>
      <c r="H18" s="60">
        <f>VLOOKUP($A18,'Return Data'!$B$7:$R$2292,7,0)</f>
        <v>7.5313999999999997</v>
      </c>
      <c r="I18" s="61">
        <f t="shared" si="2"/>
        <v>16</v>
      </c>
      <c r="J18" s="60">
        <f>VLOOKUP($A18,'Return Data'!$B$7:$R$2292,8,0)</f>
        <v>7.2110000000000003</v>
      </c>
      <c r="K18" s="61">
        <f t="shared" si="3"/>
        <v>18</v>
      </c>
      <c r="L18" s="60">
        <f>VLOOKUP($A18,'Return Data'!$B$7:$R$2292,9,0)</f>
        <v>7.2313000000000001</v>
      </c>
      <c r="M18" s="61">
        <f t="shared" si="4"/>
        <v>19</v>
      </c>
      <c r="N18" s="60">
        <f>VLOOKUP($A18,'Return Data'!$B$7:$R$2292,10,0)</f>
        <v>6.0819000000000001</v>
      </c>
      <c r="O18" s="61">
        <f t="shared" si="5"/>
        <v>19</v>
      </c>
      <c r="P18" s="60">
        <f>VLOOKUP($A18,'Return Data'!$B$7:$R$2292,11,0)</f>
        <v>5.9428000000000001</v>
      </c>
      <c r="Q18" s="61">
        <f t="shared" si="6"/>
        <v>21</v>
      </c>
      <c r="R18" s="60">
        <f>VLOOKUP($A18,'Return Data'!$B$7:$R$2292,12,0)</f>
        <v>5.4356999999999998</v>
      </c>
      <c r="S18" s="61">
        <f t="shared" si="7"/>
        <v>21</v>
      </c>
      <c r="T18" s="60">
        <f>VLOOKUP($A18,'Return Data'!$B$7:$R$2292,13,0)</f>
        <v>4.6567999999999996</v>
      </c>
      <c r="U18" s="61">
        <f t="shared" si="8"/>
        <v>15</v>
      </c>
      <c r="V18" s="60">
        <f>VLOOKUP($A18,'Return Data'!$B$7:$R$2292,17,0)</f>
        <v>4.0887000000000002</v>
      </c>
      <c r="W18" s="61">
        <f t="shared" si="9"/>
        <v>15</v>
      </c>
      <c r="X18" s="60">
        <f>VLOOKUP($A18,'Return Data'!$B$7:$R$2292,14,0)</f>
        <v>10.8843</v>
      </c>
      <c r="Y18" s="61">
        <f t="shared" si="10"/>
        <v>1</v>
      </c>
      <c r="Z18" s="60">
        <f>VLOOKUP($A18,'Return Data'!$B$7:$R$2292,16,0)</f>
        <v>7.2194000000000003</v>
      </c>
      <c r="AA18" s="62">
        <f t="shared" si="11"/>
        <v>8</v>
      </c>
    </row>
    <row r="19" spans="1:27" x14ac:dyDescent="0.3">
      <c r="A19" s="58" t="s">
        <v>930</v>
      </c>
      <c r="B19" s="59">
        <f>VLOOKUP($A19,'Return Data'!$B$7:$R$2292,3,0)</f>
        <v>45014</v>
      </c>
      <c r="C19" s="60">
        <f>VLOOKUP($A19,'Return Data'!$B$7:$R$2292,4,0)</f>
        <v>2852.9688999999998</v>
      </c>
      <c r="D19" s="60">
        <f>VLOOKUP($A19,'Return Data'!$B$7:$R$2292,5,0)</f>
        <v>33.460599999999999</v>
      </c>
      <c r="E19" s="61">
        <f t="shared" si="0"/>
        <v>2</v>
      </c>
      <c r="F19" s="60">
        <f>VLOOKUP($A19,'Return Data'!$B$7:$R$2292,6,0)</f>
        <v>10.3527</v>
      </c>
      <c r="G19" s="61">
        <f t="shared" si="1"/>
        <v>2</v>
      </c>
      <c r="H19" s="60">
        <f>VLOOKUP($A19,'Return Data'!$B$7:$R$2292,7,0)</f>
        <v>8.9396000000000004</v>
      </c>
      <c r="I19" s="61">
        <f t="shared" si="2"/>
        <v>3</v>
      </c>
      <c r="J19" s="60">
        <f>VLOOKUP($A19,'Return Data'!$B$7:$R$2292,8,0)</f>
        <v>7.4508000000000001</v>
      </c>
      <c r="K19" s="61">
        <f t="shared" si="3"/>
        <v>15</v>
      </c>
      <c r="L19" s="60">
        <f>VLOOKUP($A19,'Return Data'!$B$7:$R$2292,9,0)</f>
        <v>7.8163</v>
      </c>
      <c r="M19" s="61">
        <f t="shared" si="4"/>
        <v>11</v>
      </c>
      <c r="N19" s="60">
        <f>VLOOKUP($A19,'Return Data'!$B$7:$R$2292,10,0)</f>
        <v>6.3662999999999998</v>
      </c>
      <c r="O19" s="61">
        <f t="shared" si="5"/>
        <v>9</v>
      </c>
      <c r="P19" s="60">
        <f>VLOOKUP($A19,'Return Data'!$B$7:$R$2292,11,0)</f>
        <v>6.2267000000000001</v>
      </c>
      <c r="Q19" s="61">
        <f t="shared" si="6"/>
        <v>8</v>
      </c>
      <c r="R19" s="60">
        <f>VLOOKUP($A19,'Return Data'!$B$7:$R$2292,12,0)</f>
        <v>6.1985000000000001</v>
      </c>
      <c r="S19" s="61">
        <f t="shared" si="7"/>
        <v>2</v>
      </c>
      <c r="T19" s="60">
        <f>VLOOKUP($A19,'Return Data'!$B$7:$R$2292,13,0)</f>
        <v>4.6567999999999996</v>
      </c>
      <c r="U19" s="61">
        <f t="shared" si="8"/>
        <v>15</v>
      </c>
      <c r="V19" s="60">
        <f>VLOOKUP($A19,'Return Data'!$B$7:$R$2292,17,0)</f>
        <v>4.2275</v>
      </c>
      <c r="W19" s="61">
        <f t="shared" si="9"/>
        <v>10</v>
      </c>
      <c r="X19" s="60">
        <f>VLOOKUP($A19,'Return Data'!$B$7:$R$2292,14,0)</f>
        <v>5.0617999999999999</v>
      </c>
      <c r="Y19" s="61">
        <f t="shared" si="10"/>
        <v>9</v>
      </c>
      <c r="Z19" s="60">
        <f>VLOOKUP($A19,'Return Data'!$B$7:$R$2292,16,0)</f>
        <v>7.2037000000000004</v>
      </c>
      <c r="AA19" s="62">
        <f t="shared" si="11"/>
        <v>10</v>
      </c>
    </row>
    <row r="20" spans="1:27" x14ac:dyDescent="0.3">
      <c r="A20" s="58" t="s">
        <v>932</v>
      </c>
      <c r="B20" s="59">
        <f>VLOOKUP($A20,'Return Data'!$B$7:$R$2292,3,0)</f>
        <v>45014</v>
      </c>
      <c r="C20" s="60">
        <f>VLOOKUP($A20,'Return Data'!$B$7:$R$2292,4,0)</f>
        <v>33.889499999999998</v>
      </c>
      <c r="D20" s="60">
        <f>VLOOKUP($A20,'Return Data'!$B$7:$R$2292,5,0)</f>
        <v>29.966000000000001</v>
      </c>
      <c r="E20" s="61">
        <f t="shared" si="0"/>
        <v>6</v>
      </c>
      <c r="F20" s="60">
        <f>VLOOKUP($A20,'Return Data'!$B$7:$R$2292,6,0)</f>
        <v>7.2880000000000003</v>
      </c>
      <c r="G20" s="61">
        <f t="shared" si="1"/>
        <v>14</v>
      </c>
      <c r="H20" s="60">
        <f>VLOOKUP($A20,'Return Data'!$B$7:$R$2292,7,0)</f>
        <v>8.0244999999999997</v>
      </c>
      <c r="I20" s="61">
        <f t="shared" si="2"/>
        <v>14</v>
      </c>
      <c r="J20" s="60">
        <f>VLOOKUP($A20,'Return Data'!$B$7:$R$2292,8,0)</f>
        <v>8.2886000000000006</v>
      </c>
      <c r="K20" s="61">
        <f t="shared" si="3"/>
        <v>2</v>
      </c>
      <c r="L20" s="60">
        <f>VLOOKUP($A20,'Return Data'!$B$7:$R$2292,9,0)</f>
        <v>8.7246000000000006</v>
      </c>
      <c r="M20" s="61">
        <f t="shared" si="4"/>
        <v>2</v>
      </c>
      <c r="N20" s="60">
        <f>VLOOKUP($A20,'Return Data'!$B$7:$R$2292,10,0)</f>
        <v>6.3925999999999998</v>
      </c>
      <c r="O20" s="61">
        <f t="shared" si="5"/>
        <v>7</v>
      </c>
      <c r="P20" s="60">
        <f>VLOOKUP($A20,'Return Data'!$B$7:$R$2292,11,0)</f>
        <v>6.0404</v>
      </c>
      <c r="Q20" s="61">
        <f t="shared" si="6"/>
        <v>18</v>
      </c>
      <c r="R20" s="60">
        <f>VLOOKUP($A20,'Return Data'!$B$7:$R$2292,12,0)</f>
        <v>5.4459999999999997</v>
      </c>
      <c r="S20" s="61">
        <f t="shared" si="7"/>
        <v>20</v>
      </c>
      <c r="T20" s="60">
        <f>VLOOKUP($A20,'Return Data'!$B$7:$R$2292,13,0)</f>
        <v>4.5788000000000002</v>
      </c>
      <c r="U20" s="61">
        <f t="shared" si="8"/>
        <v>19</v>
      </c>
      <c r="V20" s="60">
        <f>VLOOKUP($A20,'Return Data'!$B$7:$R$2292,17,0)</f>
        <v>3.9782999999999999</v>
      </c>
      <c r="W20" s="61">
        <f t="shared" si="9"/>
        <v>19</v>
      </c>
      <c r="X20" s="60">
        <f>VLOOKUP($A20,'Return Data'!$B$7:$R$2292,14,0)</f>
        <v>5.0321999999999996</v>
      </c>
      <c r="Y20" s="61">
        <f t="shared" si="10"/>
        <v>10</v>
      </c>
      <c r="Z20" s="60">
        <f>VLOOKUP($A20,'Return Data'!$B$7:$R$2292,16,0)</f>
        <v>6.3482000000000003</v>
      </c>
      <c r="AA20" s="62">
        <f t="shared" si="11"/>
        <v>17</v>
      </c>
    </row>
    <row r="21" spans="1:27" x14ac:dyDescent="0.3">
      <c r="A21" s="58" t="s">
        <v>935</v>
      </c>
      <c r="B21" s="59">
        <f>VLOOKUP($A21,'Return Data'!$B$7:$R$2292,3,0)</f>
        <v>45014</v>
      </c>
      <c r="C21" s="60">
        <f>VLOOKUP($A21,'Return Data'!$B$7:$R$2292,4,0)</f>
        <v>1397.5206000000001</v>
      </c>
      <c r="D21" s="60">
        <f>VLOOKUP($A21,'Return Data'!$B$7:$R$2292,5,0)</f>
        <v>18.900700000000001</v>
      </c>
      <c r="E21" s="61">
        <f t="shared" si="0"/>
        <v>19</v>
      </c>
      <c r="F21" s="60">
        <f>VLOOKUP($A21,'Return Data'!$B$7:$R$2292,6,0)</f>
        <v>7.2397</v>
      </c>
      <c r="G21" s="61">
        <f t="shared" si="1"/>
        <v>15</v>
      </c>
      <c r="H21" s="60">
        <f>VLOOKUP($A21,'Return Data'!$B$7:$R$2292,7,0)</f>
        <v>7.4210000000000003</v>
      </c>
      <c r="I21" s="61">
        <f t="shared" si="2"/>
        <v>18</v>
      </c>
      <c r="J21" s="60">
        <f>VLOOKUP($A21,'Return Data'!$B$7:$R$2292,8,0)</f>
        <v>7.4379999999999997</v>
      </c>
      <c r="K21" s="61">
        <f t="shared" si="3"/>
        <v>16</v>
      </c>
      <c r="L21" s="60">
        <f>VLOOKUP($A21,'Return Data'!$B$7:$R$2292,9,0)</f>
        <v>7.2652000000000001</v>
      </c>
      <c r="M21" s="61">
        <f t="shared" si="4"/>
        <v>17</v>
      </c>
      <c r="N21" s="60">
        <f>VLOOKUP($A21,'Return Data'!$B$7:$R$2292,10,0)</f>
        <v>6.0993000000000004</v>
      </c>
      <c r="O21" s="61">
        <f t="shared" si="5"/>
        <v>18</v>
      </c>
      <c r="P21" s="60">
        <f>VLOOKUP($A21,'Return Data'!$B$7:$R$2292,11,0)</f>
        <v>6.0420999999999996</v>
      </c>
      <c r="Q21" s="61">
        <f t="shared" si="6"/>
        <v>17</v>
      </c>
      <c r="R21" s="60">
        <f>VLOOKUP($A21,'Return Data'!$B$7:$R$2292,12,0)</f>
        <v>5.4772999999999996</v>
      </c>
      <c r="S21" s="61">
        <f t="shared" si="7"/>
        <v>19</v>
      </c>
      <c r="T21" s="60">
        <f>VLOOKUP($A21,'Return Data'!$B$7:$R$2292,13,0)</f>
        <v>4.4424999999999999</v>
      </c>
      <c r="U21" s="61">
        <f t="shared" si="8"/>
        <v>20</v>
      </c>
      <c r="V21" s="60">
        <f>VLOOKUP($A21,'Return Data'!$B$7:$R$2292,17,0)</f>
        <v>3.8904999999999998</v>
      </c>
      <c r="W21" s="61">
        <f t="shared" si="9"/>
        <v>21</v>
      </c>
      <c r="X21" s="60">
        <f>VLOOKUP($A21,'Return Data'!$B$7:$R$2292,14,0)</f>
        <v>4.3437000000000001</v>
      </c>
      <c r="Y21" s="61">
        <f t="shared" si="10"/>
        <v>19</v>
      </c>
      <c r="Z21" s="60">
        <f>VLOOKUP($A21,'Return Data'!$B$7:$R$2292,16,0)</f>
        <v>5.6233000000000004</v>
      </c>
      <c r="AA21" s="62">
        <f t="shared" si="11"/>
        <v>20</v>
      </c>
    </row>
    <row r="22" spans="1:27" x14ac:dyDescent="0.3">
      <c r="A22" s="58" t="s">
        <v>937</v>
      </c>
      <c r="B22" s="59">
        <f>VLOOKUP($A22,'Return Data'!$B$7:$R$2292,3,0)</f>
        <v>45014</v>
      </c>
      <c r="C22" s="60">
        <f>VLOOKUP($A22,'Return Data'!$B$7:$R$2292,4,0)</f>
        <v>1926.7185999999999</v>
      </c>
      <c r="D22" s="60">
        <f>VLOOKUP($A22,'Return Data'!$B$7:$R$2292,5,0)</f>
        <v>28.559799999999999</v>
      </c>
      <c r="E22" s="61">
        <f t="shared" si="0"/>
        <v>9</v>
      </c>
      <c r="F22" s="60">
        <f>VLOOKUP($A22,'Return Data'!$B$7:$R$2292,6,0)</f>
        <v>8.9415999999999993</v>
      </c>
      <c r="G22" s="61">
        <f t="shared" si="1"/>
        <v>6</v>
      </c>
      <c r="H22" s="60">
        <f>VLOOKUP($A22,'Return Data'!$B$7:$R$2292,7,0)</f>
        <v>8.4071999999999996</v>
      </c>
      <c r="I22" s="61">
        <f t="shared" si="2"/>
        <v>9</v>
      </c>
      <c r="J22" s="60">
        <f>VLOOKUP($A22,'Return Data'!$B$7:$R$2292,8,0)</f>
        <v>7.7678000000000003</v>
      </c>
      <c r="K22" s="61">
        <f t="shared" si="3"/>
        <v>9</v>
      </c>
      <c r="L22" s="60">
        <f>VLOOKUP($A22,'Return Data'!$B$7:$R$2292,9,0)</f>
        <v>7.4705000000000004</v>
      </c>
      <c r="M22" s="61">
        <f t="shared" si="4"/>
        <v>13</v>
      </c>
      <c r="N22" s="60">
        <f>VLOOKUP($A22,'Return Data'!$B$7:$R$2292,10,0)</f>
        <v>6.1262999999999996</v>
      </c>
      <c r="O22" s="61">
        <f t="shared" si="5"/>
        <v>14</v>
      </c>
      <c r="P22" s="60">
        <f>VLOOKUP($A22,'Return Data'!$B$7:$R$2292,11,0)</f>
        <v>5.9833999999999996</v>
      </c>
      <c r="Q22" s="61">
        <f t="shared" si="6"/>
        <v>19</v>
      </c>
      <c r="R22" s="60">
        <f>VLOOKUP($A22,'Return Data'!$B$7:$R$2292,12,0)</f>
        <v>5.6741999999999999</v>
      </c>
      <c r="S22" s="61">
        <f t="shared" si="7"/>
        <v>12</v>
      </c>
      <c r="T22" s="60">
        <f>VLOOKUP($A22,'Return Data'!$B$7:$R$2292,13,0)</f>
        <v>4.6696</v>
      </c>
      <c r="U22" s="61">
        <f t="shared" si="8"/>
        <v>13</v>
      </c>
      <c r="V22" s="60">
        <f>VLOOKUP($A22,'Return Data'!$B$7:$R$2292,17,0)</f>
        <v>3.9872999999999998</v>
      </c>
      <c r="W22" s="61">
        <f t="shared" si="9"/>
        <v>17</v>
      </c>
      <c r="X22" s="60">
        <f>VLOOKUP($A22,'Return Data'!$B$7:$R$2292,14,0)</f>
        <v>4.6124000000000001</v>
      </c>
      <c r="Y22" s="61">
        <f t="shared" si="10"/>
        <v>16</v>
      </c>
      <c r="Z22" s="60">
        <f>VLOOKUP($A22,'Return Data'!$B$7:$R$2292,16,0)</f>
        <v>4.4466999999999999</v>
      </c>
      <c r="AA22" s="62">
        <f t="shared" si="11"/>
        <v>21</v>
      </c>
    </row>
    <row r="23" spans="1:27" x14ac:dyDescent="0.3">
      <c r="A23" s="58" t="s">
        <v>938</v>
      </c>
      <c r="B23" s="59">
        <f>VLOOKUP($A23,'Return Data'!$B$7:$R$2292,3,0)</f>
        <v>45014</v>
      </c>
      <c r="C23" s="60">
        <f>VLOOKUP($A23,'Return Data'!$B$7:$R$2292,4,0)</f>
        <v>3187.3143</v>
      </c>
      <c r="D23" s="60">
        <f>VLOOKUP($A23,'Return Data'!$B$7:$R$2292,5,0)</f>
        <v>31.787700000000001</v>
      </c>
      <c r="E23" s="61">
        <f t="shared" si="0"/>
        <v>4</v>
      </c>
      <c r="F23" s="60">
        <f>VLOOKUP($A23,'Return Data'!$B$7:$R$2292,6,0)</f>
        <v>8.2737999999999996</v>
      </c>
      <c r="G23" s="61">
        <f t="shared" si="1"/>
        <v>12</v>
      </c>
      <c r="H23" s="60">
        <f>VLOOKUP($A23,'Return Data'!$B$7:$R$2292,7,0)</f>
        <v>7.9047000000000001</v>
      </c>
      <c r="I23" s="61">
        <f t="shared" si="2"/>
        <v>15</v>
      </c>
      <c r="J23" s="60">
        <f>VLOOKUP($A23,'Return Data'!$B$7:$R$2292,8,0)</f>
        <v>7.6859000000000002</v>
      </c>
      <c r="K23" s="61">
        <f t="shared" si="3"/>
        <v>12</v>
      </c>
      <c r="L23" s="60">
        <f>VLOOKUP($A23,'Return Data'!$B$7:$R$2292,9,0)</f>
        <v>7.3745000000000003</v>
      </c>
      <c r="M23" s="61">
        <f t="shared" si="4"/>
        <v>14</v>
      </c>
      <c r="N23" s="60">
        <f>VLOOKUP($A23,'Return Data'!$B$7:$R$2292,10,0)</f>
        <v>6.1021000000000001</v>
      </c>
      <c r="O23" s="61">
        <f t="shared" si="5"/>
        <v>17</v>
      </c>
      <c r="P23" s="60">
        <f>VLOOKUP($A23,'Return Data'!$B$7:$R$2292,11,0)</f>
        <v>6.1458000000000004</v>
      </c>
      <c r="Q23" s="61">
        <f t="shared" si="6"/>
        <v>13</v>
      </c>
      <c r="R23" s="60">
        <f>VLOOKUP($A23,'Return Data'!$B$7:$R$2292,12,0)</f>
        <v>5.6669</v>
      </c>
      <c r="S23" s="61">
        <f t="shared" si="7"/>
        <v>13</v>
      </c>
      <c r="T23" s="60">
        <f>VLOOKUP($A23,'Return Data'!$B$7:$R$2292,13,0)</f>
        <v>4.6734</v>
      </c>
      <c r="U23" s="61">
        <f t="shared" si="8"/>
        <v>12</v>
      </c>
      <c r="V23" s="60">
        <f>VLOOKUP($A23,'Return Data'!$B$7:$R$2292,17,0)</f>
        <v>4.4691999999999998</v>
      </c>
      <c r="W23" s="61">
        <f t="shared" si="9"/>
        <v>4</v>
      </c>
      <c r="X23" s="60">
        <f>VLOOKUP($A23,'Return Data'!$B$7:$R$2292,14,0)</f>
        <v>5.0928000000000004</v>
      </c>
      <c r="Y23" s="61">
        <f t="shared" si="10"/>
        <v>7</v>
      </c>
      <c r="Z23" s="60">
        <f>VLOOKUP($A23,'Return Data'!$B$7:$R$2292,16,0)</f>
        <v>7.4965000000000002</v>
      </c>
      <c r="AA23" s="62">
        <f t="shared" si="11"/>
        <v>2</v>
      </c>
    </row>
    <row r="24" spans="1:27" x14ac:dyDescent="0.3">
      <c r="A24" s="58" t="s">
        <v>940</v>
      </c>
      <c r="B24" s="59">
        <f>VLOOKUP($A24,'Return Data'!$B$7:$R$2292,3,0)</f>
        <v>45014</v>
      </c>
      <c r="C24" s="60">
        <f>VLOOKUP($A24,'Return Data'!$B$7:$R$2292,4,0)</f>
        <v>25.213999999999999</v>
      </c>
      <c r="D24" s="60">
        <f>VLOOKUP($A24,'Return Data'!$B$7:$R$2292,5,0)</f>
        <v>24.335999999999999</v>
      </c>
      <c r="E24" s="61">
        <f t="shared" si="0"/>
        <v>15</v>
      </c>
      <c r="F24" s="60">
        <f>VLOOKUP($A24,'Return Data'!$B$7:$R$2292,6,0)</f>
        <v>8.4057999999999993</v>
      </c>
      <c r="G24" s="61">
        <f t="shared" si="1"/>
        <v>10</v>
      </c>
      <c r="H24" s="60">
        <f>VLOOKUP($A24,'Return Data'!$B$7:$R$2292,7,0)</f>
        <v>8.5569000000000006</v>
      </c>
      <c r="I24" s="61">
        <f t="shared" si="2"/>
        <v>6</v>
      </c>
      <c r="J24" s="60">
        <f>VLOOKUP($A24,'Return Data'!$B$7:$R$2292,8,0)</f>
        <v>7.7678000000000003</v>
      </c>
      <c r="K24" s="61">
        <f t="shared" si="3"/>
        <v>9</v>
      </c>
      <c r="L24" s="60">
        <f>VLOOKUP($A24,'Return Data'!$B$7:$R$2292,9,0)</f>
        <v>7.5223000000000004</v>
      </c>
      <c r="M24" s="61">
        <f t="shared" si="4"/>
        <v>12</v>
      </c>
      <c r="N24" s="60">
        <f>VLOOKUP($A24,'Return Data'!$B$7:$R$2292,10,0)</f>
        <v>6.0133999999999999</v>
      </c>
      <c r="O24" s="61">
        <f t="shared" si="5"/>
        <v>21</v>
      </c>
      <c r="P24" s="60">
        <f>VLOOKUP($A24,'Return Data'!$B$7:$R$2292,11,0)</f>
        <v>5.9547999999999996</v>
      </c>
      <c r="Q24" s="61">
        <f t="shared" si="6"/>
        <v>20</v>
      </c>
      <c r="R24" s="60">
        <f>VLOOKUP($A24,'Return Data'!$B$7:$R$2292,12,0)</f>
        <v>5.4882</v>
      </c>
      <c r="S24" s="61">
        <f t="shared" si="7"/>
        <v>18</v>
      </c>
      <c r="T24" s="60">
        <f>VLOOKUP($A24,'Return Data'!$B$7:$R$2292,13,0)</f>
        <v>4.6623999999999999</v>
      </c>
      <c r="U24" s="61">
        <f t="shared" si="8"/>
        <v>14</v>
      </c>
      <c r="V24" s="60">
        <f>VLOOKUP($A24,'Return Data'!$B$7:$R$2292,17,0)</f>
        <v>3.9569999999999999</v>
      </c>
      <c r="W24" s="61">
        <f t="shared" si="9"/>
        <v>20</v>
      </c>
      <c r="X24" s="60">
        <f>VLOOKUP($A24,'Return Data'!$B$7:$R$2292,14,0)</f>
        <v>3.2044000000000001</v>
      </c>
      <c r="Y24" s="61">
        <f t="shared" si="10"/>
        <v>21</v>
      </c>
      <c r="Z24" s="60">
        <f>VLOOKUP($A24,'Return Data'!$B$7:$R$2292,16,0)</f>
        <v>6.0366</v>
      </c>
      <c r="AA24" s="62">
        <f t="shared" si="11"/>
        <v>18</v>
      </c>
    </row>
    <row r="25" spans="1:27" x14ac:dyDescent="0.3">
      <c r="A25" s="58" t="s">
        <v>1904</v>
      </c>
      <c r="B25" s="59">
        <f>VLOOKUP($A25,'Return Data'!$B$7:$R$2292,3,0)</f>
        <v>45014</v>
      </c>
      <c r="C25" s="60">
        <f>VLOOKUP($A25,'Return Data'!$B$7:$R$2292,4,0)</f>
        <v>2979.5965999999999</v>
      </c>
      <c r="D25" s="60">
        <f>VLOOKUP($A25,'Return Data'!$B$7:$R$2292,5,0)</f>
        <v>27.896100000000001</v>
      </c>
      <c r="E25" s="61">
        <f t="shared" si="0"/>
        <v>12</v>
      </c>
      <c r="F25" s="60">
        <f>VLOOKUP($A25,'Return Data'!$B$7:$R$2292,6,0)</f>
        <v>8.3886000000000003</v>
      </c>
      <c r="G25" s="61">
        <f t="shared" si="1"/>
        <v>11</v>
      </c>
      <c r="H25" s="60">
        <f>VLOOKUP($A25,'Return Data'!$B$7:$R$2292,7,0)</f>
        <v>8.4240999999999993</v>
      </c>
      <c r="I25" s="61">
        <f t="shared" si="2"/>
        <v>8</v>
      </c>
      <c r="J25" s="60">
        <f>VLOOKUP($A25,'Return Data'!$B$7:$R$2292,8,0)</f>
        <v>8.1945999999999994</v>
      </c>
      <c r="K25" s="61">
        <f t="shared" si="3"/>
        <v>4</v>
      </c>
      <c r="L25" s="60">
        <f>VLOOKUP($A25,'Return Data'!$B$7:$R$2292,9,0)</f>
        <v>7.9297000000000004</v>
      </c>
      <c r="M25" s="61">
        <f t="shared" si="4"/>
        <v>8</v>
      </c>
      <c r="N25" s="60">
        <f>VLOOKUP($A25,'Return Data'!$B$7:$R$2292,10,0)</f>
        <v>6.3407999999999998</v>
      </c>
      <c r="O25" s="61">
        <f t="shared" si="5"/>
        <v>10</v>
      </c>
      <c r="P25" s="60">
        <f>VLOOKUP($A25,'Return Data'!$B$7:$R$2292,11,0)</f>
        <v>6.3323</v>
      </c>
      <c r="Q25" s="61">
        <f t="shared" si="6"/>
        <v>5</v>
      </c>
      <c r="R25" s="60">
        <f>VLOOKUP($A25,'Return Data'!$B$7:$R$2292,12,0)</f>
        <v>5.7419000000000002</v>
      </c>
      <c r="S25" s="61">
        <f t="shared" si="7"/>
        <v>10</v>
      </c>
      <c r="T25" s="60">
        <f>VLOOKUP($A25,'Return Data'!$B$7:$R$2292,13,0)</f>
        <v>4.7141999999999999</v>
      </c>
      <c r="U25" s="61">
        <f t="shared" si="8"/>
        <v>11</v>
      </c>
      <c r="V25" s="60">
        <f>VLOOKUP($A25,'Return Data'!$B$7:$R$2292,17,0)</f>
        <v>4.1017999999999999</v>
      </c>
      <c r="W25" s="61">
        <f t="shared" si="9"/>
        <v>14</v>
      </c>
      <c r="X25" s="60">
        <f>VLOOKUP($A25,'Return Data'!$B$7:$R$2292,14,0)</f>
        <v>4.6406000000000001</v>
      </c>
      <c r="Y25" s="61">
        <f t="shared" si="10"/>
        <v>15</v>
      </c>
      <c r="Z25" s="60">
        <f>VLOOKUP($A25,'Return Data'!$B$7:$R$2292,16,0)</f>
        <v>7.2087000000000003</v>
      </c>
      <c r="AA25" s="62">
        <f t="shared" si="11"/>
        <v>9</v>
      </c>
    </row>
    <row r="26" spans="1:27" x14ac:dyDescent="0.3">
      <c r="A26" s="58" t="s">
        <v>1789</v>
      </c>
      <c r="B26" s="59">
        <f>VLOOKUP($A26,'Return Data'!$B$7:$R$2292,3,0)</f>
        <v>45014</v>
      </c>
      <c r="C26" s="60">
        <f>VLOOKUP($A26,'Return Data'!$B$7:$R$2292,4,0)</f>
        <v>2962.3171000000002</v>
      </c>
      <c r="D26" s="60">
        <f>VLOOKUP($A26,'Return Data'!$B$7:$R$2292,5,0)</f>
        <v>21.736899999999999</v>
      </c>
      <c r="E26" s="61">
        <f t="shared" si="0"/>
        <v>18</v>
      </c>
      <c r="F26" s="60">
        <f>VLOOKUP($A26,'Return Data'!$B$7:$R$2292,6,0)</f>
        <v>6.0232000000000001</v>
      </c>
      <c r="G26" s="61">
        <f t="shared" si="1"/>
        <v>18</v>
      </c>
      <c r="H26" s="60">
        <f>VLOOKUP($A26,'Return Data'!$B$7:$R$2292,7,0)</f>
        <v>6.4500999999999999</v>
      </c>
      <c r="I26" s="61">
        <f t="shared" si="2"/>
        <v>19</v>
      </c>
      <c r="J26" s="60">
        <f>VLOOKUP($A26,'Return Data'!$B$7:$R$2292,8,0)</f>
        <v>7.4115000000000002</v>
      </c>
      <c r="K26" s="61">
        <f t="shared" si="3"/>
        <v>17</v>
      </c>
      <c r="L26" s="60">
        <f>VLOOKUP($A26,'Return Data'!$B$7:$R$2292,9,0)</f>
        <v>7.2409999999999997</v>
      </c>
      <c r="M26" s="61">
        <f t="shared" si="4"/>
        <v>18</v>
      </c>
      <c r="N26" s="60">
        <f>VLOOKUP($A26,'Return Data'!$B$7:$R$2292,10,0)</f>
        <v>6.2671999999999999</v>
      </c>
      <c r="O26" s="61">
        <f t="shared" si="5"/>
        <v>12</v>
      </c>
      <c r="P26" s="60">
        <f>VLOOKUP($A26,'Return Data'!$B$7:$R$2292,11,0)</f>
        <v>6.1721000000000004</v>
      </c>
      <c r="Q26" s="61">
        <f t="shared" si="6"/>
        <v>10</v>
      </c>
      <c r="R26" s="60">
        <f>VLOOKUP($A26,'Return Data'!$B$7:$R$2292,12,0)</f>
        <v>5.5846999999999998</v>
      </c>
      <c r="S26" s="61">
        <f t="shared" si="7"/>
        <v>15</v>
      </c>
      <c r="T26" s="60">
        <f>VLOOKUP($A26,'Return Data'!$B$7:$R$2292,13,0)</f>
        <v>4.8140999999999998</v>
      </c>
      <c r="U26" s="61">
        <f t="shared" si="8"/>
        <v>4</v>
      </c>
      <c r="V26" s="60">
        <f>VLOOKUP($A26,'Return Data'!$B$7:$R$2292,17,0)</f>
        <v>4.1736000000000004</v>
      </c>
      <c r="W26" s="61">
        <f t="shared" si="9"/>
        <v>11</v>
      </c>
      <c r="X26" s="60">
        <f>VLOOKUP($A26,'Return Data'!$B$7:$R$2292,14,0)</f>
        <v>4.1630000000000003</v>
      </c>
      <c r="Y26" s="61">
        <f t="shared" si="10"/>
        <v>20</v>
      </c>
      <c r="Z26" s="60">
        <f>VLOOKUP($A26,'Return Data'!$B$7:$R$2292,16,0)</f>
        <v>6.0297000000000001</v>
      </c>
      <c r="AA26" s="62">
        <f t="shared" si="11"/>
        <v>19</v>
      </c>
    </row>
    <row r="27" spans="1:27" x14ac:dyDescent="0.3">
      <c r="A27" s="58" t="s">
        <v>1990</v>
      </c>
      <c r="B27" s="59">
        <f>VLOOKUP($A27,'Return Data'!$B$7:$R$2292,3,0)</f>
        <v>45014</v>
      </c>
      <c r="C27" s="60">
        <f>VLOOKUP($A27,'Return Data'!$B$7:$R$2292,4,0)</f>
        <v>3344.2964999999999</v>
      </c>
      <c r="D27" s="60">
        <f>VLOOKUP($A27,'Return Data'!$B$7:$R$2292,5,0)</f>
        <v>28.150600000000001</v>
      </c>
      <c r="E27" s="61">
        <f t="shared" si="0"/>
        <v>11</v>
      </c>
      <c r="F27" s="60">
        <f>VLOOKUP($A27,'Return Data'!$B$7:$R$2292,6,0)</f>
        <v>7.9028999999999998</v>
      </c>
      <c r="G27" s="61">
        <f t="shared" si="1"/>
        <v>13</v>
      </c>
      <c r="H27" s="60">
        <f>VLOOKUP($A27,'Return Data'!$B$7:$R$2292,7,0)</f>
        <v>8.2626000000000008</v>
      </c>
      <c r="I27" s="61">
        <f t="shared" si="2"/>
        <v>11</v>
      </c>
      <c r="J27" s="60">
        <f>VLOOKUP($A27,'Return Data'!$B$7:$R$2292,8,0)</f>
        <v>7.7351000000000001</v>
      </c>
      <c r="K27" s="61">
        <f t="shared" si="3"/>
        <v>11</v>
      </c>
      <c r="L27" s="60">
        <f>VLOOKUP($A27,'Return Data'!$B$7:$R$2292,9,0)</f>
        <v>8.0065000000000008</v>
      </c>
      <c r="M27" s="61">
        <f t="shared" si="4"/>
        <v>6</v>
      </c>
      <c r="N27" s="60">
        <f>VLOOKUP($A27,'Return Data'!$B$7:$R$2292,10,0)</f>
        <v>6.4630999999999998</v>
      </c>
      <c r="O27" s="61">
        <f t="shared" si="5"/>
        <v>5</v>
      </c>
      <c r="P27" s="60">
        <f>VLOOKUP($A27,'Return Data'!$B$7:$R$2292,11,0)</f>
        <v>6.1554000000000002</v>
      </c>
      <c r="Q27" s="61">
        <f t="shared" si="6"/>
        <v>11</v>
      </c>
      <c r="R27" s="60">
        <f>VLOOKUP($A27,'Return Data'!$B$7:$R$2292,12,0)</f>
        <v>5.7453000000000003</v>
      </c>
      <c r="S27" s="61">
        <f t="shared" si="7"/>
        <v>9</v>
      </c>
      <c r="T27" s="60">
        <f>VLOOKUP($A27,'Return Data'!$B$7:$R$2292,13,0)</f>
        <v>4.7716000000000003</v>
      </c>
      <c r="U27" s="61">
        <f t="shared" si="8"/>
        <v>8</v>
      </c>
      <c r="V27" s="60">
        <f>VLOOKUP($A27,'Return Data'!$B$7:$R$2292,17,0)</f>
        <v>4.3301999999999996</v>
      </c>
      <c r="W27" s="61">
        <f t="shared" si="9"/>
        <v>7</v>
      </c>
      <c r="X27" s="60">
        <f>VLOOKUP($A27,'Return Data'!$B$7:$R$2292,14,0)</f>
        <v>5.0644</v>
      </c>
      <c r="Y27" s="61">
        <f t="shared" si="10"/>
        <v>8</v>
      </c>
      <c r="Z27" s="60">
        <f>VLOOKUP($A27,'Return Data'!$B$7:$R$2292,16,0)</f>
        <v>7.1127000000000002</v>
      </c>
      <c r="AA27" s="62">
        <f t="shared" si="11"/>
        <v>14</v>
      </c>
    </row>
    <row r="28" spans="1:27" x14ac:dyDescent="0.3">
      <c r="A28" s="58" t="s">
        <v>948</v>
      </c>
      <c r="B28" s="59">
        <f>VLOOKUP($A28,'Return Data'!$B$7:$R$2292,3,0)</f>
        <v>45014</v>
      </c>
      <c r="C28" s="60">
        <f>VLOOKUP($A28,'Return Data'!$B$7:$R$2292,4,0)</f>
        <v>3001.6037999999999</v>
      </c>
      <c r="D28" s="60">
        <f>VLOOKUP($A28,'Return Data'!$B$7:$R$2292,5,0)</f>
        <v>22.693999999999999</v>
      </c>
      <c r="E28" s="61">
        <f t="shared" si="0"/>
        <v>17</v>
      </c>
      <c r="F28" s="60">
        <f>VLOOKUP($A28,'Return Data'!$B$7:$R$2292,6,0)</f>
        <v>8.5311000000000003</v>
      </c>
      <c r="G28" s="61">
        <f t="shared" si="1"/>
        <v>7</v>
      </c>
      <c r="H28" s="60">
        <f>VLOOKUP($A28,'Return Data'!$B$7:$R$2292,7,0)</f>
        <v>8.2710000000000008</v>
      </c>
      <c r="I28" s="61">
        <f t="shared" si="2"/>
        <v>10</v>
      </c>
      <c r="J28" s="60">
        <f>VLOOKUP($A28,'Return Data'!$B$7:$R$2292,8,0)</f>
        <v>7.93</v>
      </c>
      <c r="K28" s="61">
        <f t="shared" si="3"/>
        <v>8</v>
      </c>
      <c r="L28" s="60">
        <f>VLOOKUP($A28,'Return Data'!$B$7:$R$2292,9,0)</f>
        <v>8.0169999999999995</v>
      </c>
      <c r="M28" s="61">
        <f t="shared" si="4"/>
        <v>5</v>
      </c>
      <c r="N28" s="60">
        <f>VLOOKUP($A28,'Return Data'!$B$7:$R$2292,10,0)</f>
        <v>6.7000999999999999</v>
      </c>
      <c r="O28" s="61">
        <f t="shared" si="5"/>
        <v>2</v>
      </c>
      <c r="P28" s="60">
        <f>VLOOKUP($A28,'Return Data'!$B$7:$R$2292,11,0)</f>
        <v>6.5320999999999998</v>
      </c>
      <c r="Q28" s="61">
        <f t="shared" si="6"/>
        <v>3</v>
      </c>
      <c r="R28" s="60">
        <f>VLOOKUP($A28,'Return Data'!$B$7:$R$2292,12,0)</f>
        <v>5.9889000000000001</v>
      </c>
      <c r="S28" s="61">
        <f t="shared" si="7"/>
        <v>5</v>
      </c>
      <c r="T28" s="60">
        <f>VLOOKUP($A28,'Return Data'!$B$7:$R$2292,13,0)</f>
        <v>5.1374000000000004</v>
      </c>
      <c r="U28" s="61">
        <f t="shared" si="8"/>
        <v>2</v>
      </c>
      <c r="V28" s="60">
        <f>VLOOKUP($A28,'Return Data'!$B$7:$R$2292,17,0)</f>
        <v>7.1444999999999999</v>
      </c>
      <c r="W28" s="61">
        <f t="shared" si="9"/>
        <v>1</v>
      </c>
      <c r="X28" s="60">
        <f>VLOOKUP($A28,'Return Data'!$B$7:$R$2292,14,0)</f>
        <v>6.8985000000000003</v>
      </c>
      <c r="Y28" s="61">
        <f t="shared" si="10"/>
        <v>2</v>
      </c>
      <c r="Z28" s="60">
        <f>VLOOKUP($A28,'Return Data'!$B$7:$R$2292,16,0)</f>
        <v>7.1376999999999997</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26.762466666666665</v>
      </c>
      <c r="E30" s="69"/>
      <c r="F30" s="70">
        <f>AVERAGE(F8:F28)</f>
        <v>8.1521714285714282</v>
      </c>
      <c r="G30" s="69"/>
      <c r="H30" s="70">
        <f>AVERAGE(H8:H28)</f>
        <v>8.06572380952381</v>
      </c>
      <c r="I30" s="69"/>
      <c r="J30" s="70">
        <f>AVERAGE(J8:J28)</f>
        <v>7.6872095238095239</v>
      </c>
      <c r="K30" s="69"/>
      <c r="L30" s="70">
        <f>AVERAGE(L8:L28)</f>
        <v>7.7217476190476173</v>
      </c>
      <c r="M30" s="69"/>
      <c r="N30" s="70">
        <f>AVERAGE(N8:N28)</f>
        <v>6.3179904761904755</v>
      </c>
      <c r="O30" s="69"/>
      <c r="P30" s="70">
        <f>AVERAGE(P8:P28)</f>
        <v>6.2083714285714295</v>
      </c>
      <c r="Q30" s="69"/>
      <c r="R30" s="70">
        <f>AVERAGE(R8:R28)</f>
        <v>5.8361619047619042</v>
      </c>
      <c r="S30" s="69"/>
      <c r="T30" s="70">
        <f>AVERAGE(T8:T28)</f>
        <v>4.7573333333333334</v>
      </c>
      <c r="U30" s="69"/>
      <c r="V30" s="70">
        <f>AVERAGE(V8:V28)</f>
        <v>4.3396285714285696</v>
      </c>
      <c r="W30" s="69"/>
      <c r="X30" s="70">
        <f>AVERAGE(X8:X28)</f>
        <v>5.168857142857143</v>
      </c>
      <c r="Y30" s="69"/>
      <c r="Z30" s="70">
        <f>AVERAGE(Z8:Z28)</f>
        <v>6.881257142857141</v>
      </c>
      <c r="AA30" s="71"/>
    </row>
    <row r="31" spans="1:27" x14ac:dyDescent="0.3">
      <c r="A31" s="68" t="s">
        <v>28</v>
      </c>
      <c r="B31" s="69"/>
      <c r="C31" s="69"/>
      <c r="D31" s="70">
        <f>MIN(D8:D28)</f>
        <v>14.3371</v>
      </c>
      <c r="E31" s="69"/>
      <c r="F31" s="70">
        <f>MIN(F8:F28)</f>
        <v>4.4284999999999997</v>
      </c>
      <c r="G31" s="69"/>
      <c r="H31" s="70">
        <f>MIN(H8:H28)</f>
        <v>5.9333</v>
      </c>
      <c r="I31" s="69"/>
      <c r="J31" s="70">
        <f>MIN(J8:J28)</f>
        <v>6.5956999999999999</v>
      </c>
      <c r="K31" s="69"/>
      <c r="L31" s="70">
        <f>MIN(L8:L28)</f>
        <v>7.0476999999999999</v>
      </c>
      <c r="M31" s="69"/>
      <c r="N31" s="70">
        <f>MIN(N8:N28)</f>
        <v>6.0133999999999999</v>
      </c>
      <c r="O31" s="69"/>
      <c r="P31" s="70">
        <f>MIN(P8:P28)</f>
        <v>5.9428000000000001</v>
      </c>
      <c r="Q31" s="69"/>
      <c r="R31" s="70">
        <f>MIN(R8:R28)</f>
        <v>5.4356999999999998</v>
      </c>
      <c r="S31" s="69"/>
      <c r="T31" s="70">
        <f>MIN(T8:T28)</f>
        <v>4.4048999999999996</v>
      </c>
      <c r="U31" s="69"/>
      <c r="V31" s="70">
        <f>MIN(V8:V28)</f>
        <v>3.8904999999999998</v>
      </c>
      <c r="W31" s="69"/>
      <c r="X31" s="70">
        <f>MIN(X8:X28)</f>
        <v>3.2044000000000001</v>
      </c>
      <c r="Y31" s="69"/>
      <c r="Z31" s="70">
        <f>MIN(Z8:Z28)</f>
        <v>4.4466999999999999</v>
      </c>
      <c r="AA31" s="71"/>
    </row>
    <row r="32" spans="1:27" ht="15" thickBot="1" x14ac:dyDescent="0.35">
      <c r="A32" s="72" t="s">
        <v>29</v>
      </c>
      <c r="B32" s="73"/>
      <c r="C32" s="73"/>
      <c r="D32" s="74">
        <f>MAX(D8:D28)</f>
        <v>35.863300000000002</v>
      </c>
      <c r="E32" s="73"/>
      <c r="F32" s="74">
        <f>MAX(F8:F28)</f>
        <v>14.0723</v>
      </c>
      <c r="G32" s="73"/>
      <c r="H32" s="74">
        <f>MAX(H8:H28)</f>
        <v>10.0967</v>
      </c>
      <c r="I32" s="73"/>
      <c r="J32" s="74">
        <f>MAX(J8:J28)</f>
        <v>8.3081999999999994</v>
      </c>
      <c r="K32" s="73"/>
      <c r="L32" s="74">
        <f>MAX(L8:L28)</f>
        <v>8.8126999999999995</v>
      </c>
      <c r="M32" s="73"/>
      <c r="N32" s="74">
        <f>MAX(N8:N28)</f>
        <v>6.8634000000000004</v>
      </c>
      <c r="O32" s="73"/>
      <c r="P32" s="74">
        <f>MAX(P8:P28)</f>
        <v>6.6683000000000003</v>
      </c>
      <c r="Q32" s="73"/>
      <c r="R32" s="74">
        <f>MAX(R8:R28)</f>
        <v>7.7538999999999998</v>
      </c>
      <c r="S32" s="73"/>
      <c r="T32" s="74">
        <f>MAX(T8:T28)</f>
        <v>5.5907999999999998</v>
      </c>
      <c r="U32" s="73"/>
      <c r="V32" s="74">
        <f>MAX(V8:V28)</f>
        <v>7.1444999999999999</v>
      </c>
      <c r="W32" s="73"/>
      <c r="X32" s="74">
        <f>MAX(X8:X28)</f>
        <v>10.8843</v>
      </c>
      <c r="Y32" s="73"/>
      <c r="Z32" s="74">
        <f>MAX(Z8:Z28)</f>
        <v>7.6870000000000003</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45014</v>
      </c>
      <c r="C8" s="60">
        <f>VLOOKUP($A8,'Return Data'!$B$7:$R$2292,4,0)</f>
        <v>469.74700000000001</v>
      </c>
      <c r="D8" s="60">
        <f>VLOOKUP($A8,'Return Data'!$B$7:$R$2292,5,0)</f>
        <v>30.484400000000001</v>
      </c>
      <c r="E8" s="61">
        <f t="shared" ref="E8:E30" si="0">RANK(D8,D$8:D$30,0)</f>
        <v>2</v>
      </c>
      <c r="F8" s="60">
        <f>VLOOKUP($A8,'Return Data'!$B$7:$R$2292,6,0)</f>
        <v>9.6165000000000003</v>
      </c>
      <c r="G8" s="61">
        <f t="shared" ref="G8:G30" si="1">RANK(F8,F$8:F$30,0)</f>
        <v>2</v>
      </c>
      <c r="H8" s="60">
        <f>VLOOKUP($A8,'Return Data'!$B$7:$R$2292,7,0)</f>
        <v>8.2308000000000003</v>
      </c>
      <c r="I8" s="61">
        <f t="shared" ref="I8:I30" si="2">RANK(H8,H$8:H$30,0)</f>
        <v>5</v>
      </c>
      <c r="J8" s="60">
        <f>VLOOKUP($A8,'Return Data'!$B$7:$R$2292,8,0)</f>
        <v>7.4025999999999996</v>
      </c>
      <c r="K8" s="61">
        <f t="shared" ref="K8:K30" si="3">RANK(J8,J$8:J$30,0)</f>
        <v>20</v>
      </c>
      <c r="L8" s="60">
        <f>VLOOKUP($A8,'Return Data'!$B$7:$R$2292,9,0)</f>
        <v>7.5682999999999998</v>
      </c>
      <c r="M8" s="61">
        <f t="shared" ref="M8:M30" si="4">RANK(L8,L$8:L$30,0)</f>
        <v>19</v>
      </c>
      <c r="N8" s="60">
        <f>VLOOKUP($A8,'Return Data'!$B$7:$R$2292,10,0)</f>
        <v>6.9715999999999996</v>
      </c>
      <c r="O8" s="61">
        <f t="shared" ref="O8:O30" si="5">RANK(N8,N$8:N$30,0)</f>
        <v>6</v>
      </c>
      <c r="P8" s="60">
        <f>VLOOKUP($A8,'Return Data'!$B$7:$R$2292,11,0)</f>
        <v>6.8449999999999998</v>
      </c>
      <c r="Q8" s="61">
        <f t="shared" ref="Q8:Q30" si="6">RANK(P8,P$8:P$30,0)</f>
        <v>6</v>
      </c>
      <c r="R8" s="60">
        <f>VLOOKUP($A8,'Return Data'!$B$7:$R$2292,12,0)</f>
        <v>6.2782</v>
      </c>
      <c r="S8" s="61">
        <f t="shared" ref="S8:S30" si="7">RANK(R8,R$8:R$30,0)</f>
        <v>9</v>
      </c>
      <c r="T8" s="60">
        <f>VLOOKUP($A8,'Return Data'!$B$7:$R$2292,13,0)</f>
        <v>5.532</v>
      </c>
      <c r="U8" s="61">
        <f t="shared" ref="U8:U30" si="8">RANK(T8,T$8:T$30,0)</f>
        <v>10</v>
      </c>
      <c r="V8" s="60">
        <f>VLOOKUP($A8,'Return Data'!$B$7:$R$2292,17,0)</f>
        <v>4.9470000000000001</v>
      </c>
      <c r="W8" s="61">
        <f t="shared" ref="W8:W30" si="9">RANK(V8,V$8:V$30,0)</f>
        <v>5</v>
      </c>
      <c r="X8" s="60">
        <f>VLOOKUP($A8,'Return Data'!$B$7:$R$2292,14,0)</f>
        <v>5.4699</v>
      </c>
      <c r="Y8" s="61">
        <f t="shared" ref="Y8:Y30" si="10">RANK(X8,X$8:X$30,0)</f>
        <v>4</v>
      </c>
      <c r="Z8" s="60">
        <f>VLOOKUP($A8,'Return Data'!$B$7:$R$2292,16,0)</f>
        <v>7.7267999999999999</v>
      </c>
      <c r="AA8" s="62">
        <f t="shared" ref="AA8:AA30" si="11">RANK(Z8,Z$8:Z$30,0)</f>
        <v>3</v>
      </c>
    </row>
    <row r="9" spans="1:27" x14ac:dyDescent="0.3">
      <c r="A9" s="58" t="s">
        <v>1307</v>
      </c>
      <c r="B9" s="59">
        <f>VLOOKUP($A9,'Return Data'!$B$7:$R$2292,3,0)</f>
        <v>45014</v>
      </c>
      <c r="C9" s="60">
        <f>VLOOKUP($A9,'Return Data'!$B$7:$R$2292,4,0)</f>
        <v>13.1761</v>
      </c>
      <c r="D9" s="60">
        <f>VLOOKUP($A9,'Return Data'!$B$7:$R$2292,5,0)</f>
        <v>23.284199999999998</v>
      </c>
      <c r="E9" s="61">
        <f t="shared" si="0"/>
        <v>16</v>
      </c>
      <c r="F9" s="60">
        <f>VLOOKUP($A9,'Return Data'!$B$7:$R$2292,6,0)</f>
        <v>8.0422999999999991</v>
      </c>
      <c r="G9" s="61">
        <f t="shared" si="1"/>
        <v>9</v>
      </c>
      <c r="H9" s="60">
        <f>VLOOKUP($A9,'Return Data'!$B$7:$R$2292,7,0)</f>
        <v>7.9086999999999996</v>
      </c>
      <c r="I9" s="61">
        <f t="shared" si="2"/>
        <v>9</v>
      </c>
      <c r="J9" s="60">
        <f>VLOOKUP($A9,'Return Data'!$B$7:$R$2292,8,0)</f>
        <v>8.0981000000000005</v>
      </c>
      <c r="K9" s="61">
        <f t="shared" si="3"/>
        <v>4</v>
      </c>
      <c r="L9" s="60">
        <f>VLOOKUP($A9,'Return Data'!$B$7:$R$2292,9,0)</f>
        <v>7.9496000000000002</v>
      </c>
      <c r="M9" s="61">
        <f t="shared" si="4"/>
        <v>5</v>
      </c>
      <c r="N9" s="60">
        <f>VLOOKUP($A9,'Return Data'!$B$7:$R$2292,10,0)</f>
        <v>7.0967000000000002</v>
      </c>
      <c r="O9" s="61">
        <f t="shared" si="5"/>
        <v>1</v>
      </c>
      <c r="P9" s="60">
        <f>VLOOKUP($A9,'Return Data'!$B$7:$R$2292,11,0)</f>
        <v>6.9537000000000004</v>
      </c>
      <c r="Q9" s="61">
        <f t="shared" si="6"/>
        <v>3</v>
      </c>
      <c r="R9" s="60">
        <f>VLOOKUP($A9,'Return Data'!$B$7:$R$2292,12,0)</f>
        <v>6.4478</v>
      </c>
      <c r="S9" s="61">
        <f t="shared" si="7"/>
        <v>3</v>
      </c>
      <c r="T9" s="60">
        <f>VLOOKUP($A9,'Return Data'!$B$7:$R$2292,13,0)</f>
        <v>5.7276999999999996</v>
      </c>
      <c r="U9" s="61">
        <f t="shared" si="8"/>
        <v>5</v>
      </c>
      <c r="V9" s="60">
        <f>VLOOKUP($A9,'Return Data'!$B$7:$R$2292,17,0)</f>
        <v>4.9707999999999997</v>
      </c>
      <c r="W9" s="61">
        <f t="shared" si="9"/>
        <v>4</v>
      </c>
      <c r="X9" s="60">
        <f>VLOOKUP($A9,'Return Data'!$B$7:$R$2292,14,0)</f>
        <v>5.1692999999999998</v>
      </c>
      <c r="Y9" s="61">
        <f t="shared" si="10"/>
        <v>6</v>
      </c>
      <c r="Z9" s="60">
        <f>VLOOKUP($A9,'Return Data'!$B$7:$R$2292,16,0)</f>
        <v>6.2484999999999999</v>
      </c>
      <c r="AA9" s="62">
        <f t="shared" si="11"/>
        <v>14</v>
      </c>
    </row>
    <row r="10" spans="1:27" x14ac:dyDescent="0.3">
      <c r="A10" s="58" t="s">
        <v>2076</v>
      </c>
      <c r="B10" s="59">
        <f>VLOOKUP($A10,'Return Data'!$B$7:$R$2292,3,0)</f>
        <v>45014</v>
      </c>
      <c r="C10" s="60">
        <f>VLOOKUP($A10,'Return Data'!$B$7:$R$2292,4,0)</f>
        <v>13.066700000000001</v>
      </c>
      <c r="D10" s="60">
        <f>VLOOKUP($A10,'Return Data'!$B$7:$R$2292,5,0)</f>
        <v>27.6752</v>
      </c>
      <c r="E10" s="61">
        <f t="shared" si="0"/>
        <v>5</v>
      </c>
      <c r="F10" s="60">
        <f>VLOOKUP($A10,'Return Data'!$B$7:$R$2292,6,0)</f>
        <v>8.1097000000000001</v>
      </c>
      <c r="G10" s="61">
        <f t="shared" si="1"/>
        <v>7</v>
      </c>
      <c r="H10" s="60">
        <f>VLOOKUP($A10,'Return Data'!$B$7:$R$2292,7,0)</f>
        <v>7.94</v>
      </c>
      <c r="I10" s="61">
        <f t="shared" si="2"/>
        <v>8</v>
      </c>
      <c r="J10" s="60">
        <f>VLOOKUP($A10,'Return Data'!$B$7:$R$2292,8,0)</f>
        <v>8.0054999999999996</v>
      </c>
      <c r="K10" s="61">
        <f t="shared" si="3"/>
        <v>7</v>
      </c>
      <c r="L10" s="60">
        <f>VLOOKUP($A10,'Return Data'!$B$7:$R$2292,9,0)</f>
        <v>8.0264000000000006</v>
      </c>
      <c r="M10" s="61">
        <f t="shared" si="4"/>
        <v>3</v>
      </c>
      <c r="N10" s="60">
        <f>VLOOKUP($A10,'Return Data'!$B$7:$R$2292,10,0)</f>
        <v>6.9259000000000004</v>
      </c>
      <c r="O10" s="61">
        <f t="shared" si="5"/>
        <v>9</v>
      </c>
      <c r="P10" s="60">
        <f>VLOOKUP($A10,'Return Data'!$B$7:$R$2292,11,0)</f>
        <v>6.7004000000000001</v>
      </c>
      <c r="Q10" s="61">
        <f t="shared" si="6"/>
        <v>16</v>
      </c>
      <c r="R10" s="60">
        <f>VLOOKUP($A10,'Return Data'!$B$7:$R$2292,12,0)</f>
        <v>6.133</v>
      </c>
      <c r="S10" s="61">
        <f t="shared" si="7"/>
        <v>17</v>
      </c>
      <c r="T10" s="60">
        <f>VLOOKUP($A10,'Return Data'!$B$7:$R$2292,13,0)</f>
        <v>5.3281999999999998</v>
      </c>
      <c r="U10" s="61">
        <f t="shared" si="8"/>
        <v>18</v>
      </c>
      <c r="V10" s="60">
        <f>VLOOKUP($A10,'Return Data'!$B$7:$R$2292,17,0)</f>
        <v>4.4954000000000001</v>
      </c>
      <c r="W10" s="61">
        <f t="shared" si="9"/>
        <v>19</v>
      </c>
      <c r="X10" s="60">
        <f>VLOOKUP($A10,'Return Data'!$B$7:$R$2292,14,0)</f>
        <v>4.6826999999999996</v>
      </c>
      <c r="Y10" s="61">
        <f t="shared" si="10"/>
        <v>17</v>
      </c>
      <c r="Z10" s="60">
        <f>VLOOKUP($A10,'Return Data'!$B$7:$R$2292,16,0)</f>
        <v>5.8578999999999999</v>
      </c>
      <c r="AA10" s="62">
        <f t="shared" si="11"/>
        <v>17</v>
      </c>
    </row>
    <row r="11" spans="1:27" x14ac:dyDescent="0.3">
      <c r="A11" s="58" t="s">
        <v>1911</v>
      </c>
      <c r="B11" s="59">
        <f>VLOOKUP($A11,'Return Data'!$B$7:$R$2292,3,0)</f>
        <v>45014</v>
      </c>
      <c r="C11" s="60">
        <f>VLOOKUP($A11,'Return Data'!$B$7:$R$2292,4,0)</f>
        <v>2800.3838999999998</v>
      </c>
      <c r="D11" s="60">
        <f>VLOOKUP($A11,'Return Data'!$B$7:$R$2292,5,0)</f>
        <v>25.226299999999998</v>
      </c>
      <c r="E11" s="61">
        <f t="shared" si="0"/>
        <v>12</v>
      </c>
      <c r="F11" s="60">
        <f>VLOOKUP($A11,'Return Data'!$B$7:$R$2292,6,0)</f>
        <v>7.6237000000000004</v>
      </c>
      <c r="G11" s="61">
        <f t="shared" si="1"/>
        <v>13</v>
      </c>
      <c r="H11" s="60">
        <f>VLOOKUP($A11,'Return Data'!$B$7:$R$2292,7,0)</f>
        <v>7.5015999999999998</v>
      </c>
      <c r="I11" s="61">
        <f t="shared" si="2"/>
        <v>16</v>
      </c>
      <c r="J11" s="60">
        <f>VLOOKUP($A11,'Return Data'!$B$7:$R$2292,8,0)</f>
        <v>8.1196999999999999</v>
      </c>
      <c r="K11" s="61">
        <f t="shared" si="3"/>
        <v>3</v>
      </c>
      <c r="L11" s="60">
        <f>VLOOKUP($A11,'Return Data'!$B$7:$R$2292,9,0)</f>
        <v>7.6231</v>
      </c>
      <c r="M11" s="61">
        <f t="shared" si="4"/>
        <v>18</v>
      </c>
      <c r="N11" s="60">
        <f>VLOOKUP($A11,'Return Data'!$B$7:$R$2292,10,0)</f>
        <v>6.7154999999999996</v>
      </c>
      <c r="O11" s="61">
        <f t="shared" si="5"/>
        <v>19</v>
      </c>
      <c r="P11" s="60">
        <f>VLOOKUP($A11,'Return Data'!$B$7:$R$2292,11,0)</f>
        <v>6.5945</v>
      </c>
      <c r="Q11" s="61">
        <f t="shared" si="6"/>
        <v>19</v>
      </c>
      <c r="R11" s="60">
        <f>VLOOKUP($A11,'Return Data'!$B$7:$R$2292,12,0)</f>
        <v>6.0811999999999999</v>
      </c>
      <c r="S11" s="61">
        <f t="shared" si="7"/>
        <v>19</v>
      </c>
      <c r="T11" s="60">
        <f>VLOOKUP($A11,'Return Data'!$B$7:$R$2292,13,0)</f>
        <v>5.2925000000000004</v>
      </c>
      <c r="U11" s="61">
        <f t="shared" si="8"/>
        <v>20</v>
      </c>
      <c r="V11" s="60">
        <f>VLOOKUP($A11,'Return Data'!$B$7:$R$2292,17,0)</f>
        <v>4.4093999999999998</v>
      </c>
      <c r="W11" s="61">
        <f t="shared" si="9"/>
        <v>20</v>
      </c>
      <c r="X11" s="60">
        <f>VLOOKUP($A11,'Return Data'!$B$7:$R$2292,14,0)</f>
        <v>4.4892000000000003</v>
      </c>
      <c r="Y11" s="61">
        <f t="shared" si="10"/>
        <v>19</v>
      </c>
      <c r="Z11" s="60">
        <f>VLOOKUP($A11,'Return Data'!$B$7:$R$2292,16,0)</f>
        <v>7.3907999999999996</v>
      </c>
      <c r="AA11" s="62">
        <f t="shared" si="11"/>
        <v>6</v>
      </c>
    </row>
    <row r="12" spans="1:27" x14ac:dyDescent="0.3">
      <c r="A12" s="58" t="s">
        <v>1859</v>
      </c>
      <c r="B12" s="59">
        <f>VLOOKUP($A12,'Return Data'!$B$7:$R$2292,3,0)</f>
        <v>45014</v>
      </c>
      <c r="C12" s="60">
        <f>VLOOKUP($A12,'Return Data'!$B$7:$R$2292,4,0)</f>
        <v>1322.3493000000001</v>
      </c>
      <c r="D12" s="60">
        <f>VLOOKUP($A12,'Return Data'!$B$7:$R$2292,5,0)</f>
        <v>29.0608</v>
      </c>
      <c r="E12" s="61">
        <f t="shared" si="0"/>
        <v>3</v>
      </c>
      <c r="F12" s="60">
        <f>VLOOKUP($A12,'Return Data'!$B$7:$R$2292,6,0)</f>
        <v>9.7146000000000008</v>
      </c>
      <c r="G12" s="61">
        <f t="shared" si="1"/>
        <v>1</v>
      </c>
      <c r="H12" s="60">
        <f>VLOOKUP($A12,'Return Data'!$B$7:$R$2292,7,0)</f>
        <v>8.5846</v>
      </c>
      <c r="I12" s="61">
        <f t="shared" si="2"/>
        <v>1</v>
      </c>
      <c r="J12" s="60">
        <f>VLOOKUP($A12,'Return Data'!$B$7:$R$2292,8,0)</f>
        <v>8.2033000000000005</v>
      </c>
      <c r="K12" s="61">
        <f t="shared" si="3"/>
        <v>1</v>
      </c>
      <c r="L12" s="60">
        <f>VLOOKUP($A12,'Return Data'!$B$7:$R$2292,9,0)</f>
        <v>8.1701999999999995</v>
      </c>
      <c r="M12" s="61">
        <f t="shared" si="4"/>
        <v>1</v>
      </c>
      <c r="N12" s="60">
        <f>VLOOKUP($A12,'Return Data'!$B$7:$R$2292,10,0)</f>
        <v>7.0364000000000004</v>
      </c>
      <c r="O12" s="61">
        <f t="shared" si="5"/>
        <v>5</v>
      </c>
      <c r="P12" s="60">
        <f>VLOOKUP($A12,'Return Data'!$B$7:$R$2292,11,0)</f>
        <v>7.0129999999999999</v>
      </c>
      <c r="Q12" s="61">
        <f t="shared" si="6"/>
        <v>1</v>
      </c>
      <c r="R12" s="60">
        <f>VLOOKUP($A12,'Return Data'!$B$7:$R$2292,12,0)</f>
        <v>6.6539999999999999</v>
      </c>
      <c r="S12" s="61">
        <f t="shared" si="7"/>
        <v>1</v>
      </c>
      <c r="T12" s="60">
        <f>VLOOKUP($A12,'Return Data'!$B$7:$R$2292,13,0)</f>
        <v>5.7363999999999997</v>
      </c>
      <c r="U12" s="61">
        <f t="shared" si="8"/>
        <v>3</v>
      </c>
      <c r="V12" s="60">
        <f>VLOOKUP($A12,'Return Data'!$B$7:$R$2292,17,0)</f>
        <v>4.9208999999999996</v>
      </c>
      <c r="W12" s="61">
        <f t="shared" si="9"/>
        <v>6</v>
      </c>
      <c r="X12" s="60">
        <f>VLOOKUP($A12,'Return Data'!$B$7:$R$2292,14,0)</f>
        <v>4.8856999999999999</v>
      </c>
      <c r="Y12" s="61">
        <f t="shared" si="10"/>
        <v>12</v>
      </c>
      <c r="Z12" s="60">
        <f>VLOOKUP($A12,'Return Data'!$B$7:$R$2292,16,0)</f>
        <v>5.9588000000000001</v>
      </c>
      <c r="AA12" s="62">
        <f t="shared" si="11"/>
        <v>16</v>
      </c>
    </row>
    <row r="13" spans="1:27" x14ac:dyDescent="0.3">
      <c r="A13" s="58" t="s">
        <v>1309</v>
      </c>
      <c r="B13" s="59">
        <f>VLOOKUP($A13,'Return Data'!$B$7:$R$2292,3,0)</f>
        <v>45014</v>
      </c>
      <c r="C13" s="60">
        <f>VLOOKUP($A13,'Return Data'!$B$7:$R$2292,4,0)</f>
        <v>3441.4333000000001</v>
      </c>
      <c r="D13" s="60">
        <f>VLOOKUP($A13,'Return Data'!$B$7:$R$2292,5,0)</f>
        <v>22.3766</v>
      </c>
      <c r="E13" s="61">
        <f t="shared" si="0"/>
        <v>19</v>
      </c>
      <c r="F13" s="60">
        <f>VLOOKUP($A13,'Return Data'!$B$7:$R$2292,6,0)</f>
        <v>7.1822999999999997</v>
      </c>
      <c r="G13" s="61">
        <f t="shared" si="1"/>
        <v>20</v>
      </c>
      <c r="H13" s="60">
        <f>VLOOKUP($A13,'Return Data'!$B$7:$R$2292,7,0)</f>
        <v>7.2015000000000002</v>
      </c>
      <c r="I13" s="61">
        <f t="shared" si="2"/>
        <v>19</v>
      </c>
      <c r="J13" s="60">
        <f>VLOOKUP($A13,'Return Data'!$B$7:$R$2292,8,0)</f>
        <v>7.5488</v>
      </c>
      <c r="K13" s="61">
        <f t="shared" si="3"/>
        <v>18</v>
      </c>
      <c r="L13" s="60">
        <f>VLOOKUP($A13,'Return Data'!$B$7:$R$2292,9,0)</f>
        <v>7.5627000000000004</v>
      </c>
      <c r="M13" s="61">
        <f t="shared" si="4"/>
        <v>20</v>
      </c>
      <c r="N13" s="60">
        <f>VLOOKUP($A13,'Return Data'!$B$7:$R$2292,10,0)</f>
        <v>6.5556000000000001</v>
      </c>
      <c r="O13" s="61">
        <f t="shared" si="5"/>
        <v>20</v>
      </c>
      <c r="P13" s="60">
        <f>VLOOKUP($A13,'Return Data'!$B$7:$R$2292,11,0)</f>
        <v>6.4574999999999996</v>
      </c>
      <c r="Q13" s="61">
        <f t="shared" si="6"/>
        <v>21</v>
      </c>
      <c r="R13" s="60">
        <f>VLOOKUP($A13,'Return Data'!$B$7:$R$2292,12,0)</f>
        <v>5.9164000000000003</v>
      </c>
      <c r="S13" s="61">
        <f t="shared" si="7"/>
        <v>21</v>
      </c>
      <c r="T13" s="60">
        <f>VLOOKUP($A13,'Return Data'!$B$7:$R$2292,13,0)</f>
        <v>5.2233000000000001</v>
      </c>
      <c r="U13" s="61">
        <f t="shared" si="8"/>
        <v>21</v>
      </c>
      <c r="V13" s="60">
        <f>VLOOKUP($A13,'Return Data'!$B$7:$R$2292,17,0)</f>
        <v>4.282</v>
      </c>
      <c r="W13" s="61">
        <f t="shared" si="9"/>
        <v>22</v>
      </c>
      <c r="X13" s="60">
        <f>VLOOKUP($A13,'Return Data'!$B$7:$R$2292,14,0)</f>
        <v>4.3532000000000002</v>
      </c>
      <c r="Y13" s="61">
        <f t="shared" si="10"/>
        <v>21</v>
      </c>
      <c r="Z13" s="60">
        <f>VLOOKUP($A13,'Return Data'!$B$7:$R$2292,16,0)</f>
        <v>6.8476999999999997</v>
      </c>
      <c r="AA13" s="62">
        <f t="shared" si="11"/>
        <v>12</v>
      </c>
    </row>
    <row r="14" spans="1:27" x14ac:dyDescent="0.3">
      <c r="A14" s="58" t="s">
        <v>1311</v>
      </c>
      <c r="B14" s="59">
        <f>VLOOKUP($A14,'Return Data'!$B$7:$R$2292,3,0)</f>
        <v>45014</v>
      </c>
      <c r="C14" s="60">
        <f>VLOOKUP($A14,'Return Data'!$B$7:$R$2292,4,0)</f>
        <v>3124.1547</v>
      </c>
      <c r="D14" s="60">
        <f>VLOOKUP($A14,'Return Data'!$B$7:$R$2292,5,0)</f>
        <v>25.633299999999998</v>
      </c>
      <c r="E14" s="61">
        <f t="shared" si="0"/>
        <v>11</v>
      </c>
      <c r="F14" s="60">
        <f>VLOOKUP($A14,'Return Data'!$B$7:$R$2292,6,0)</f>
        <v>7.2114000000000003</v>
      </c>
      <c r="G14" s="61">
        <f t="shared" si="1"/>
        <v>19</v>
      </c>
      <c r="H14" s="60">
        <f>VLOOKUP($A14,'Return Data'!$B$7:$R$2292,7,0)</f>
        <v>7.3479999999999999</v>
      </c>
      <c r="I14" s="61">
        <f t="shared" si="2"/>
        <v>17</v>
      </c>
      <c r="J14" s="60">
        <f>VLOOKUP($A14,'Return Data'!$B$7:$R$2292,8,0)</f>
        <v>7.8136000000000001</v>
      </c>
      <c r="K14" s="61">
        <f t="shared" si="3"/>
        <v>13</v>
      </c>
      <c r="L14" s="60">
        <f>VLOOKUP($A14,'Return Data'!$B$7:$R$2292,9,0)</f>
        <v>7.8337000000000003</v>
      </c>
      <c r="M14" s="61">
        <f t="shared" si="4"/>
        <v>12</v>
      </c>
      <c r="N14" s="60">
        <f>VLOOKUP($A14,'Return Data'!$B$7:$R$2292,10,0)</f>
        <v>6.9062999999999999</v>
      </c>
      <c r="O14" s="61">
        <f t="shared" si="5"/>
        <v>11</v>
      </c>
      <c r="P14" s="60">
        <f>VLOOKUP($A14,'Return Data'!$B$7:$R$2292,11,0)</f>
        <v>6.7950999999999997</v>
      </c>
      <c r="Q14" s="61">
        <f t="shared" si="6"/>
        <v>11</v>
      </c>
      <c r="R14" s="60">
        <f>VLOOKUP($A14,'Return Data'!$B$7:$R$2292,12,0)</f>
        <v>6.2119</v>
      </c>
      <c r="S14" s="61">
        <f t="shared" si="7"/>
        <v>13</v>
      </c>
      <c r="T14" s="60">
        <f>VLOOKUP($A14,'Return Data'!$B$7:$R$2292,13,0)</f>
        <v>5.5164</v>
      </c>
      <c r="U14" s="61">
        <f t="shared" si="8"/>
        <v>12</v>
      </c>
      <c r="V14" s="60">
        <f>VLOOKUP($A14,'Return Data'!$B$7:$R$2292,17,0)</f>
        <v>4.6430999999999996</v>
      </c>
      <c r="W14" s="61">
        <f t="shared" si="9"/>
        <v>16</v>
      </c>
      <c r="X14" s="60">
        <f>VLOOKUP($A14,'Return Data'!$B$7:$R$2292,14,0)</f>
        <v>4.7427999999999999</v>
      </c>
      <c r="Y14" s="61">
        <f t="shared" si="10"/>
        <v>16</v>
      </c>
      <c r="Z14" s="60">
        <f>VLOOKUP($A14,'Return Data'!$B$7:$R$2292,16,0)</f>
        <v>7.0206999999999997</v>
      </c>
      <c r="AA14" s="62">
        <f t="shared" si="11"/>
        <v>11</v>
      </c>
    </row>
    <row r="15" spans="1:27" x14ac:dyDescent="0.3">
      <c r="A15" s="58" t="s">
        <v>1317</v>
      </c>
      <c r="B15" s="59">
        <f>VLOOKUP($A15,'Return Data'!$B$7:$R$2292,3,0)</f>
        <v>45014</v>
      </c>
      <c r="C15" s="60">
        <f>VLOOKUP($A15,'Return Data'!$B$7:$R$2292,4,0)</f>
        <v>13.090299999999999</v>
      </c>
      <c r="D15" s="60">
        <f>VLOOKUP($A15,'Return Data'!$B$7:$R$2292,5,0)</f>
        <v>25.9499</v>
      </c>
      <c r="E15" s="61">
        <f t="shared" si="0"/>
        <v>10</v>
      </c>
      <c r="F15" s="60">
        <f>VLOOKUP($A15,'Return Data'!$B$7:$R$2292,6,0)</f>
        <v>8.0951000000000004</v>
      </c>
      <c r="G15" s="61">
        <f t="shared" si="1"/>
        <v>8</v>
      </c>
      <c r="H15" s="60">
        <f>VLOOKUP($A15,'Return Data'!$B$7:$R$2292,7,0)</f>
        <v>7.7157999999999998</v>
      </c>
      <c r="I15" s="61">
        <f t="shared" si="2"/>
        <v>13</v>
      </c>
      <c r="J15" s="60">
        <f>VLOOKUP($A15,'Return Data'!$B$7:$R$2292,8,0)</f>
        <v>7.8909000000000002</v>
      </c>
      <c r="K15" s="61">
        <f t="shared" si="3"/>
        <v>10</v>
      </c>
      <c r="L15" s="60">
        <f>VLOOKUP($A15,'Return Data'!$B$7:$R$2292,9,0)</f>
        <v>7.9339000000000004</v>
      </c>
      <c r="M15" s="61">
        <f t="shared" si="4"/>
        <v>7</v>
      </c>
      <c r="N15" s="60">
        <f>VLOOKUP($A15,'Return Data'!$B$7:$R$2292,10,0)</f>
        <v>6.8619000000000003</v>
      </c>
      <c r="O15" s="61">
        <f t="shared" si="5"/>
        <v>12</v>
      </c>
      <c r="P15" s="60">
        <f>VLOOKUP($A15,'Return Data'!$B$7:$R$2292,11,0)</f>
        <v>6.7751000000000001</v>
      </c>
      <c r="Q15" s="61">
        <f t="shared" si="6"/>
        <v>12</v>
      </c>
      <c r="R15" s="60">
        <f>VLOOKUP($A15,'Return Data'!$B$7:$R$2292,12,0)</f>
        <v>6.2355</v>
      </c>
      <c r="S15" s="61">
        <f t="shared" si="7"/>
        <v>11</v>
      </c>
      <c r="T15" s="60">
        <f>VLOOKUP($A15,'Return Data'!$B$7:$R$2292,13,0)</f>
        <v>5.5065</v>
      </c>
      <c r="U15" s="61">
        <f t="shared" si="8"/>
        <v>13</v>
      </c>
      <c r="V15" s="60">
        <f>VLOOKUP($A15,'Return Data'!$B$7:$R$2292,17,0)</f>
        <v>4.7367999999999997</v>
      </c>
      <c r="W15" s="61">
        <f t="shared" si="9"/>
        <v>9</v>
      </c>
      <c r="X15" s="60">
        <f>VLOOKUP($A15,'Return Data'!$B$7:$R$2292,14,0)</f>
        <v>5.2024999999999997</v>
      </c>
      <c r="Y15" s="61">
        <f t="shared" si="10"/>
        <v>5</v>
      </c>
      <c r="Z15" s="60">
        <f>VLOOKUP($A15,'Return Data'!$B$7:$R$2292,16,0)</f>
        <v>6.1494999999999997</v>
      </c>
      <c r="AA15" s="62">
        <f t="shared" si="11"/>
        <v>15</v>
      </c>
    </row>
    <row r="16" spans="1:27" x14ac:dyDescent="0.3">
      <c r="A16" s="58" t="s">
        <v>1319</v>
      </c>
      <c r="B16" s="59">
        <f>VLOOKUP($A16,'Return Data'!$B$7:$R$2292,3,0)</f>
        <v>45014</v>
      </c>
      <c r="C16" s="60">
        <f>VLOOKUP($A16,'Return Data'!$B$7:$R$2292,4,0)</f>
        <v>1162.5310999999999</v>
      </c>
      <c r="D16" s="60">
        <f>VLOOKUP($A16,'Return Data'!$B$7:$R$2292,5,0)</f>
        <v>23.17</v>
      </c>
      <c r="E16" s="61">
        <f t="shared" si="0"/>
        <v>17</v>
      </c>
      <c r="F16" s="60">
        <f>VLOOKUP($A16,'Return Data'!$B$7:$R$2292,6,0)</f>
        <v>7.4065000000000003</v>
      </c>
      <c r="G16" s="61">
        <f t="shared" si="1"/>
        <v>17</v>
      </c>
      <c r="H16" s="60">
        <f>VLOOKUP($A16,'Return Data'!$B$7:$R$2292,7,0)</f>
        <v>7.3461999999999996</v>
      </c>
      <c r="I16" s="61">
        <f t="shared" si="2"/>
        <v>18</v>
      </c>
      <c r="J16" s="60">
        <f>VLOOKUP($A16,'Return Data'!$B$7:$R$2292,8,0)</f>
        <v>7.7249999999999996</v>
      </c>
      <c r="K16" s="61">
        <f t="shared" si="3"/>
        <v>14</v>
      </c>
      <c r="L16" s="60">
        <f>VLOOKUP($A16,'Return Data'!$B$7:$R$2292,9,0)</f>
        <v>7.8780000000000001</v>
      </c>
      <c r="M16" s="61">
        <f t="shared" si="4"/>
        <v>10</v>
      </c>
      <c r="N16" s="60">
        <f>VLOOKUP($A16,'Return Data'!$B$7:$R$2292,10,0)</f>
        <v>6.8205</v>
      </c>
      <c r="O16" s="61">
        <f t="shared" si="5"/>
        <v>14</v>
      </c>
      <c r="P16" s="60">
        <f>VLOOKUP($A16,'Return Data'!$B$7:$R$2292,11,0)</f>
        <v>6.8113000000000001</v>
      </c>
      <c r="Q16" s="61">
        <f t="shared" si="6"/>
        <v>8</v>
      </c>
      <c r="R16" s="60">
        <f>VLOOKUP($A16,'Return Data'!$B$7:$R$2292,12,0)</f>
        <v>6.3090999999999999</v>
      </c>
      <c r="S16" s="61">
        <f t="shared" si="7"/>
        <v>6</v>
      </c>
      <c r="T16" s="60">
        <f>VLOOKUP($A16,'Return Data'!$B$7:$R$2292,13,0)</f>
        <v>5.5296000000000003</v>
      </c>
      <c r="U16" s="61">
        <f t="shared" si="8"/>
        <v>11</v>
      </c>
      <c r="V16" s="60">
        <f>VLOOKUP($A16,'Return Data'!$B$7:$R$2292,17,0)</f>
        <v>4.6835000000000004</v>
      </c>
      <c r="W16" s="61">
        <f t="shared" si="9"/>
        <v>14</v>
      </c>
      <c r="X16" s="60">
        <f>VLOOKUP($A16,'Return Data'!$B$7:$R$2292,14,0)</f>
        <v>4.8566000000000003</v>
      </c>
      <c r="Y16" s="61">
        <f t="shared" si="10"/>
        <v>13</v>
      </c>
      <c r="Z16" s="60">
        <f>VLOOKUP($A16,'Return Data'!$B$7:$R$2292,16,0)</f>
        <v>4.8742999999999999</v>
      </c>
      <c r="AA16" s="62">
        <f t="shared" si="11"/>
        <v>21</v>
      </c>
    </row>
    <row r="17" spans="1:27" x14ac:dyDescent="0.3">
      <c r="A17" s="58" t="s">
        <v>1322</v>
      </c>
      <c r="B17" s="59">
        <f>VLOOKUP($A17,'Return Data'!$B$7:$R$2292,3,0)</f>
        <v>45014</v>
      </c>
      <c r="C17" s="60">
        <f>VLOOKUP($A17,'Return Data'!$B$7:$R$2292,4,0)</f>
        <v>25.273199999999999</v>
      </c>
      <c r="D17" s="60">
        <f>VLOOKUP($A17,'Return Data'!$B$7:$R$2292,5,0)</f>
        <v>27.316099999999999</v>
      </c>
      <c r="E17" s="61">
        <f t="shared" si="0"/>
        <v>8</v>
      </c>
      <c r="F17" s="60">
        <f>VLOOKUP($A17,'Return Data'!$B$7:$R$2292,6,0)</f>
        <v>8.6466999999999992</v>
      </c>
      <c r="G17" s="61">
        <f t="shared" si="1"/>
        <v>4</v>
      </c>
      <c r="H17" s="60">
        <f>VLOOKUP($A17,'Return Data'!$B$7:$R$2292,7,0)</f>
        <v>8.4461999999999993</v>
      </c>
      <c r="I17" s="61">
        <f t="shared" si="2"/>
        <v>2</v>
      </c>
      <c r="J17" s="60">
        <f>VLOOKUP($A17,'Return Data'!$B$7:$R$2292,8,0)</f>
        <v>8.1751000000000005</v>
      </c>
      <c r="K17" s="61">
        <f t="shared" si="3"/>
        <v>2</v>
      </c>
      <c r="L17" s="60">
        <f>VLOOKUP($A17,'Return Data'!$B$7:$R$2292,9,0)</f>
        <v>7.9583000000000004</v>
      </c>
      <c r="M17" s="61">
        <f t="shared" si="4"/>
        <v>4</v>
      </c>
      <c r="N17" s="60">
        <f>VLOOKUP($A17,'Return Data'!$B$7:$R$2292,10,0)</f>
        <v>7.0495000000000001</v>
      </c>
      <c r="O17" s="61">
        <f t="shared" si="5"/>
        <v>4</v>
      </c>
      <c r="P17" s="60">
        <f>VLOOKUP($A17,'Return Data'!$B$7:$R$2292,11,0)</f>
        <v>6.9020999999999999</v>
      </c>
      <c r="Q17" s="61">
        <f t="shared" si="6"/>
        <v>4</v>
      </c>
      <c r="R17" s="60">
        <f>VLOOKUP($A17,'Return Data'!$B$7:$R$2292,12,0)</f>
        <v>6.3963999999999999</v>
      </c>
      <c r="S17" s="61">
        <f t="shared" si="7"/>
        <v>4</v>
      </c>
      <c r="T17" s="60">
        <f>VLOOKUP($A17,'Return Data'!$B$7:$R$2292,13,0)</f>
        <v>5.7367999999999997</v>
      </c>
      <c r="U17" s="61">
        <f t="shared" si="8"/>
        <v>2</v>
      </c>
      <c r="V17" s="60">
        <f>VLOOKUP($A17,'Return Data'!$B$7:$R$2292,17,0)</f>
        <v>5.1365999999999996</v>
      </c>
      <c r="W17" s="61">
        <f t="shared" si="9"/>
        <v>3</v>
      </c>
      <c r="X17" s="60">
        <f>VLOOKUP($A17,'Return Data'!$B$7:$R$2292,14,0)</f>
        <v>5.6422999999999996</v>
      </c>
      <c r="Y17" s="61">
        <f t="shared" si="10"/>
        <v>3</v>
      </c>
      <c r="Z17" s="60">
        <f>VLOOKUP($A17,'Return Data'!$B$7:$R$2292,16,0)</f>
        <v>8.093</v>
      </c>
      <c r="AA17" s="62">
        <f t="shared" si="11"/>
        <v>1</v>
      </c>
    </row>
    <row r="18" spans="1:27" x14ac:dyDescent="0.3">
      <c r="A18" s="58" t="s">
        <v>1324</v>
      </c>
      <c r="B18" s="59">
        <f>VLOOKUP($A18,'Return Data'!$B$7:$R$2292,3,0)</f>
        <v>45014</v>
      </c>
      <c r="C18" s="60">
        <f>VLOOKUP($A18,'Return Data'!$B$7:$R$2292,4,0)</f>
        <v>2493.6255000000001</v>
      </c>
      <c r="D18" s="60">
        <f>VLOOKUP($A18,'Return Data'!$B$7:$R$2292,5,0)</f>
        <v>19.791599999999999</v>
      </c>
      <c r="E18" s="61">
        <f t="shared" si="0"/>
        <v>22</v>
      </c>
      <c r="F18" s="60">
        <f>VLOOKUP($A18,'Return Data'!$B$7:$R$2292,6,0)</f>
        <v>7.4249000000000001</v>
      </c>
      <c r="G18" s="61">
        <f t="shared" si="1"/>
        <v>16</v>
      </c>
      <c r="H18" s="60">
        <f>VLOOKUP($A18,'Return Data'!$B$7:$R$2292,7,0)</f>
        <v>7.5037000000000003</v>
      </c>
      <c r="I18" s="61">
        <f t="shared" si="2"/>
        <v>15</v>
      </c>
      <c r="J18" s="60">
        <f>VLOOKUP($A18,'Return Data'!$B$7:$R$2292,8,0)</f>
        <v>7.5179999999999998</v>
      </c>
      <c r="K18" s="61">
        <f t="shared" si="3"/>
        <v>19</v>
      </c>
      <c r="L18" s="60">
        <f>VLOOKUP($A18,'Return Data'!$B$7:$R$2292,9,0)</f>
        <v>7.3832000000000004</v>
      </c>
      <c r="M18" s="61">
        <f t="shared" si="4"/>
        <v>21</v>
      </c>
      <c r="N18" s="60">
        <f>VLOOKUP($A18,'Return Data'!$B$7:$R$2292,10,0)</f>
        <v>6.4558999999999997</v>
      </c>
      <c r="O18" s="61">
        <f t="shared" si="5"/>
        <v>21</v>
      </c>
      <c r="P18" s="60">
        <f>VLOOKUP($A18,'Return Data'!$B$7:$R$2292,11,0)</f>
        <v>6.5122</v>
      </c>
      <c r="Q18" s="61">
        <f t="shared" si="6"/>
        <v>20</v>
      </c>
      <c r="R18" s="60">
        <f>VLOOKUP($A18,'Return Data'!$B$7:$R$2292,12,0)</f>
        <v>6.0994999999999999</v>
      </c>
      <c r="S18" s="61">
        <f t="shared" si="7"/>
        <v>18</v>
      </c>
      <c r="T18" s="60">
        <f>VLOOKUP($A18,'Return Data'!$B$7:$R$2292,13,0)</f>
        <v>5.4387999999999996</v>
      </c>
      <c r="U18" s="61">
        <f t="shared" si="8"/>
        <v>16</v>
      </c>
      <c r="V18" s="60">
        <f>VLOOKUP($A18,'Return Data'!$B$7:$R$2292,17,0)</f>
        <v>4.8830999999999998</v>
      </c>
      <c r="W18" s="61">
        <f t="shared" si="9"/>
        <v>7</v>
      </c>
      <c r="X18" s="60">
        <f>VLOOKUP($A18,'Return Data'!$B$7:$R$2292,14,0)</f>
        <v>4.8880999999999997</v>
      </c>
      <c r="Y18" s="61">
        <f t="shared" si="10"/>
        <v>11</v>
      </c>
      <c r="Z18" s="60">
        <f>VLOOKUP($A18,'Return Data'!$B$7:$R$2292,16,0)</f>
        <v>7.1730999999999998</v>
      </c>
      <c r="AA18" s="62">
        <f t="shared" si="11"/>
        <v>8</v>
      </c>
    </row>
    <row r="19" spans="1:27" x14ac:dyDescent="0.3">
      <c r="A19" s="58" t="s">
        <v>1328</v>
      </c>
      <c r="B19" s="59">
        <f>VLOOKUP($A19,'Return Data'!$B$7:$R$2292,3,0)</f>
        <v>45014</v>
      </c>
      <c r="C19" s="60">
        <f>VLOOKUP($A19,'Return Data'!$B$7:$R$2292,4,0)</f>
        <v>2433.0628999999999</v>
      </c>
      <c r="D19" s="60">
        <f>VLOOKUP($A19,'Return Data'!$B$7:$R$2292,5,0)</f>
        <v>20.732099999999999</v>
      </c>
      <c r="E19" s="61">
        <f t="shared" si="0"/>
        <v>21</v>
      </c>
      <c r="F19" s="60">
        <f>VLOOKUP($A19,'Return Data'!$B$7:$R$2292,6,0)</f>
        <v>6.7991000000000001</v>
      </c>
      <c r="G19" s="61">
        <f t="shared" si="1"/>
        <v>21</v>
      </c>
      <c r="H19" s="60">
        <f>VLOOKUP($A19,'Return Data'!$B$7:$R$2292,7,0)</f>
        <v>6.9452999999999996</v>
      </c>
      <c r="I19" s="61">
        <f t="shared" si="2"/>
        <v>21</v>
      </c>
      <c r="J19" s="60">
        <f>VLOOKUP($A19,'Return Data'!$B$7:$R$2292,8,0)</f>
        <v>7.3865999999999996</v>
      </c>
      <c r="K19" s="61">
        <f t="shared" si="3"/>
        <v>22</v>
      </c>
      <c r="L19" s="60">
        <f>VLOOKUP($A19,'Return Data'!$B$7:$R$2292,9,0)</f>
        <v>7.6239999999999997</v>
      </c>
      <c r="M19" s="61">
        <f t="shared" si="4"/>
        <v>17</v>
      </c>
      <c r="N19" s="60">
        <f>VLOOKUP($A19,'Return Data'!$B$7:$R$2292,10,0)</f>
        <v>6.8040000000000003</v>
      </c>
      <c r="O19" s="61">
        <f t="shared" si="5"/>
        <v>16</v>
      </c>
      <c r="P19" s="60">
        <f>VLOOKUP($A19,'Return Data'!$B$7:$R$2292,11,0)</f>
        <v>6.7164000000000001</v>
      </c>
      <c r="Q19" s="61">
        <f t="shared" si="6"/>
        <v>15</v>
      </c>
      <c r="R19" s="60">
        <f>VLOOKUP($A19,'Return Data'!$B$7:$R$2292,12,0)</f>
        <v>6.1864999999999997</v>
      </c>
      <c r="S19" s="61">
        <f t="shared" si="7"/>
        <v>15</v>
      </c>
      <c r="T19" s="60">
        <f>VLOOKUP($A19,'Return Data'!$B$7:$R$2292,13,0)</f>
        <v>5.4497999999999998</v>
      </c>
      <c r="U19" s="61">
        <f t="shared" si="8"/>
        <v>15</v>
      </c>
      <c r="V19" s="60">
        <f>VLOOKUP($A19,'Return Data'!$B$7:$R$2292,17,0)</f>
        <v>4.6477000000000004</v>
      </c>
      <c r="W19" s="61">
        <f t="shared" si="9"/>
        <v>15</v>
      </c>
      <c r="X19" s="60">
        <f>VLOOKUP($A19,'Return Data'!$B$7:$R$2292,14,0)</f>
        <v>4.8540000000000001</v>
      </c>
      <c r="Y19" s="61">
        <f t="shared" si="10"/>
        <v>14</v>
      </c>
      <c r="Z19" s="60">
        <f>VLOOKUP($A19,'Return Data'!$B$7:$R$2292,16,0)</f>
        <v>7.3280000000000003</v>
      </c>
      <c r="AA19" s="62">
        <f t="shared" si="11"/>
        <v>7</v>
      </c>
    </row>
    <row r="20" spans="1:27" x14ac:dyDescent="0.3">
      <c r="A20" s="58" t="s">
        <v>1332</v>
      </c>
      <c r="B20" s="59">
        <f>VLOOKUP($A20,'Return Data'!$B$7:$R$2292,3,0)</f>
        <v>45014</v>
      </c>
      <c r="C20" s="60">
        <f>VLOOKUP($A20,'Return Data'!$B$7:$R$2292,4,0)</f>
        <v>38.0227</v>
      </c>
      <c r="D20" s="60">
        <f>VLOOKUP($A20,'Return Data'!$B$7:$R$2292,5,0)</f>
        <v>28.725200000000001</v>
      </c>
      <c r="E20" s="61">
        <f t="shared" si="0"/>
        <v>4</v>
      </c>
      <c r="F20" s="60">
        <f>VLOOKUP($A20,'Return Data'!$B$7:$R$2292,6,0)</f>
        <v>8.8808000000000007</v>
      </c>
      <c r="G20" s="61">
        <f t="shared" si="1"/>
        <v>3</v>
      </c>
      <c r="H20" s="60">
        <f>VLOOKUP($A20,'Return Data'!$B$7:$R$2292,7,0)</f>
        <v>8.4270999999999994</v>
      </c>
      <c r="I20" s="61">
        <f t="shared" si="2"/>
        <v>3</v>
      </c>
      <c r="J20" s="60">
        <f>VLOOKUP($A20,'Return Data'!$B$7:$R$2292,8,0)</f>
        <v>7.7092000000000001</v>
      </c>
      <c r="K20" s="61">
        <f t="shared" si="3"/>
        <v>15</v>
      </c>
      <c r="L20" s="60">
        <f>VLOOKUP($A20,'Return Data'!$B$7:$R$2292,9,0)</f>
        <v>7.9480000000000004</v>
      </c>
      <c r="M20" s="61">
        <f t="shared" si="4"/>
        <v>6</v>
      </c>
      <c r="N20" s="60">
        <f>VLOOKUP($A20,'Return Data'!$B$7:$R$2292,10,0)</f>
        <v>6.9476000000000004</v>
      </c>
      <c r="O20" s="61">
        <f t="shared" si="5"/>
        <v>7</v>
      </c>
      <c r="P20" s="60">
        <f>VLOOKUP($A20,'Return Data'!$B$7:$R$2292,11,0)</f>
        <v>6.7999000000000001</v>
      </c>
      <c r="Q20" s="61">
        <f t="shared" si="6"/>
        <v>10</v>
      </c>
      <c r="R20" s="60">
        <f>VLOOKUP($A20,'Return Data'!$B$7:$R$2292,12,0)</f>
        <v>6.2614000000000001</v>
      </c>
      <c r="S20" s="61">
        <f t="shared" si="7"/>
        <v>10</v>
      </c>
      <c r="T20" s="60">
        <f>VLOOKUP($A20,'Return Data'!$B$7:$R$2292,13,0)</f>
        <v>5.5814000000000004</v>
      </c>
      <c r="U20" s="61">
        <f t="shared" si="8"/>
        <v>8</v>
      </c>
      <c r="V20" s="60">
        <f>VLOOKUP($A20,'Return Data'!$B$7:$R$2292,17,0)</f>
        <v>4.7255000000000003</v>
      </c>
      <c r="W20" s="61">
        <f t="shared" si="9"/>
        <v>11</v>
      </c>
      <c r="X20" s="60">
        <f>VLOOKUP($A20,'Return Data'!$B$7:$R$2292,14,0)</f>
        <v>5.0407000000000002</v>
      </c>
      <c r="Y20" s="61">
        <f t="shared" si="10"/>
        <v>7</v>
      </c>
      <c r="Z20" s="60">
        <f>VLOOKUP($A20,'Return Data'!$B$7:$R$2292,16,0)</f>
        <v>7.4089999999999998</v>
      </c>
      <c r="AA20" s="62">
        <f t="shared" si="11"/>
        <v>5</v>
      </c>
    </row>
    <row r="21" spans="1:27" x14ac:dyDescent="0.3">
      <c r="A21" s="58" t="s">
        <v>1335</v>
      </c>
      <c r="B21" s="59">
        <f>VLOOKUP($A21,'Return Data'!$B$7:$R$2292,3,0)</f>
        <v>45014</v>
      </c>
      <c r="C21" s="60">
        <f>VLOOKUP($A21,'Return Data'!$B$7:$R$2292,4,0)</f>
        <v>1151.7932000000001</v>
      </c>
      <c r="D21" s="60">
        <f>VLOOKUP($A21,'Return Data'!$B$7:$R$2292,5,0)</f>
        <v>24.341200000000001</v>
      </c>
      <c r="E21" s="61">
        <f t="shared" si="0"/>
        <v>14</v>
      </c>
      <c r="F21" s="60">
        <f>VLOOKUP($A21,'Return Data'!$B$7:$R$2292,6,0)</f>
        <v>5.4368999999999996</v>
      </c>
      <c r="G21" s="61">
        <f t="shared" si="1"/>
        <v>23</v>
      </c>
      <c r="H21" s="60">
        <f>VLOOKUP($A21,'Return Data'!$B$7:$R$2292,7,0)</f>
        <v>6.9359000000000002</v>
      </c>
      <c r="I21" s="61">
        <f t="shared" si="2"/>
        <v>22</v>
      </c>
      <c r="J21" s="60">
        <f>VLOOKUP($A21,'Return Data'!$B$7:$R$2292,8,0)</f>
        <v>7.3883000000000001</v>
      </c>
      <c r="K21" s="61">
        <f t="shared" si="3"/>
        <v>21</v>
      </c>
      <c r="L21" s="60">
        <f>VLOOKUP($A21,'Return Data'!$B$7:$R$2292,9,0)</f>
        <v>7.0101000000000004</v>
      </c>
      <c r="M21" s="61">
        <f t="shared" si="4"/>
        <v>22</v>
      </c>
      <c r="N21" s="60">
        <f>VLOOKUP($A21,'Return Data'!$B$7:$R$2292,10,0)</f>
        <v>6.1398000000000001</v>
      </c>
      <c r="O21" s="61">
        <f t="shared" si="5"/>
        <v>22</v>
      </c>
      <c r="P21" s="60">
        <f>VLOOKUP($A21,'Return Data'!$B$7:$R$2292,11,0)</f>
        <v>6.1344000000000003</v>
      </c>
      <c r="Q21" s="61">
        <f t="shared" si="6"/>
        <v>22</v>
      </c>
      <c r="R21" s="60">
        <f>VLOOKUP($A21,'Return Data'!$B$7:$R$2292,12,0)</f>
        <v>5.7279</v>
      </c>
      <c r="S21" s="61">
        <f t="shared" si="7"/>
        <v>22</v>
      </c>
      <c r="T21" s="60">
        <f>VLOOKUP($A21,'Return Data'!$B$7:$R$2292,13,0)</f>
        <v>5.1528999999999998</v>
      </c>
      <c r="U21" s="61">
        <f t="shared" si="8"/>
        <v>22</v>
      </c>
      <c r="V21" s="60">
        <f>VLOOKUP($A21,'Return Data'!$B$7:$R$2292,17,0)</f>
        <v>4.2877000000000001</v>
      </c>
      <c r="W21" s="61">
        <f t="shared" si="9"/>
        <v>21</v>
      </c>
      <c r="X21" s="60">
        <f>VLOOKUP($A21,'Return Data'!$B$7:$R$2292,14,0)</f>
        <v>4.3072999999999997</v>
      </c>
      <c r="Y21" s="61">
        <f t="shared" si="10"/>
        <v>22</v>
      </c>
      <c r="Z21" s="60">
        <f>VLOOKUP($A21,'Return Data'!$B$7:$R$2292,16,0)</f>
        <v>4.3258999999999999</v>
      </c>
      <c r="AA21" s="62">
        <f t="shared" si="11"/>
        <v>23</v>
      </c>
    </row>
    <row r="22" spans="1:27" x14ac:dyDescent="0.3">
      <c r="A22" s="58" t="s">
        <v>2012</v>
      </c>
      <c r="B22" s="59">
        <f>VLOOKUP($A22,'Return Data'!$B$7:$R$2292,3,0)</f>
        <v>45014</v>
      </c>
      <c r="C22" s="60">
        <f>VLOOKUP($A22,'Return Data'!$B$7:$R$2292,4,0)</f>
        <v>1191.7646</v>
      </c>
      <c r="D22" s="60">
        <f>VLOOKUP($A22,'Return Data'!$B$7:$R$2292,5,0)</f>
        <v>23.374099999999999</v>
      </c>
      <c r="E22" s="61">
        <f t="shared" si="0"/>
        <v>15</v>
      </c>
      <c r="F22" s="60">
        <f>VLOOKUP($A22,'Return Data'!$B$7:$R$2292,6,0)</f>
        <v>8.2380999999999993</v>
      </c>
      <c r="G22" s="61">
        <f t="shared" si="1"/>
        <v>6</v>
      </c>
      <c r="H22" s="60">
        <f>VLOOKUP($A22,'Return Data'!$B$7:$R$2292,7,0)</f>
        <v>7.8467000000000002</v>
      </c>
      <c r="I22" s="61">
        <f t="shared" si="2"/>
        <v>10</v>
      </c>
      <c r="J22" s="60">
        <f>VLOOKUP($A22,'Return Data'!$B$7:$R$2292,8,0)</f>
        <v>7.9688999999999997</v>
      </c>
      <c r="K22" s="61">
        <f t="shared" si="3"/>
        <v>8</v>
      </c>
      <c r="L22" s="60">
        <f>VLOOKUP($A22,'Return Data'!$B$7:$R$2292,9,0)</f>
        <v>7.8875999999999999</v>
      </c>
      <c r="M22" s="61">
        <f t="shared" si="4"/>
        <v>9</v>
      </c>
      <c r="N22" s="60">
        <f>VLOOKUP($A22,'Return Data'!$B$7:$R$2292,10,0)</f>
        <v>6.9196</v>
      </c>
      <c r="O22" s="61">
        <f t="shared" si="5"/>
        <v>10</v>
      </c>
      <c r="P22" s="60">
        <f>VLOOKUP($A22,'Return Data'!$B$7:$R$2292,11,0)</f>
        <v>6.8236999999999997</v>
      </c>
      <c r="Q22" s="61">
        <f t="shared" si="6"/>
        <v>7</v>
      </c>
      <c r="R22" s="60">
        <f>VLOOKUP($A22,'Return Data'!$B$7:$R$2292,12,0)</f>
        <v>6.3075000000000001</v>
      </c>
      <c r="S22" s="61">
        <f t="shared" si="7"/>
        <v>7</v>
      </c>
      <c r="T22" s="60">
        <f>VLOOKUP($A22,'Return Data'!$B$7:$R$2292,13,0)</f>
        <v>5.5442</v>
      </c>
      <c r="U22" s="61">
        <f t="shared" si="8"/>
        <v>9</v>
      </c>
      <c r="V22" s="60">
        <f>VLOOKUP($A22,'Return Data'!$B$7:$R$2292,17,0)</f>
        <v>4.7096</v>
      </c>
      <c r="W22" s="61">
        <f t="shared" si="9"/>
        <v>12</v>
      </c>
      <c r="X22" s="60">
        <f>VLOOKUP($A22,'Return Data'!$B$7:$R$2292,14,0)</f>
        <v>4.9268999999999998</v>
      </c>
      <c r="Y22" s="61">
        <f t="shared" si="10"/>
        <v>9</v>
      </c>
      <c r="Z22" s="60">
        <f>VLOOKUP($A22,'Return Data'!$B$7:$R$2292,16,0)</f>
        <v>5.2176</v>
      </c>
      <c r="AA22" s="62">
        <f t="shared" si="11"/>
        <v>19</v>
      </c>
    </row>
    <row r="23" spans="1:27" x14ac:dyDescent="0.3">
      <c r="A23" s="58" t="s">
        <v>1337</v>
      </c>
      <c r="B23" s="59">
        <f>VLOOKUP($A23,'Return Data'!$B$7:$R$2292,3,0)</f>
        <v>45014</v>
      </c>
      <c r="C23" s="60">
        <f>VLOOKUP($A23,'Return Data'!$B$7:$R$2292,4,0)</f>
        <v>15.072699999999999</v>
      </c>
      <c r="D23" s="60">
        <f>VLOOKUP($A23,'Return Data'!$B$7:$R$2292,5,0)</f>
        <v>18.898199999999999</v>
      </c>
      <c r="E23" s="61">
        <f t="shared" si="0"/>
        <v>23</v>
      </c>
      <c r="F23" s="60">
        <f>VLOOKUP($A23,'Return Data'!$B$7:$R$2292,6,0)</f>
        <v>6.1559999999999997</v>
      </c>
      <c r="G23" s="61">
        <f t="shared" si="1"/>
        <v>22</v>
      </c>
      <c r="H23" s="60">
        <f>VLOOKUP($A23,'Return Data'!$B$7:$R$2292,7,0)</f>
        <v>6.6387999999999998</v>
      </c>
      <c r="I23" s="61">
        <f t="shared" si="2"/>
        <v>23</v>
      </c>
      <c r="J23" s="60">
        <f>VLOOKUP($A23,'Return Data'!$B$7:$R$2292,8,0)</f>
        <v>7.1632999999999996</v>
      </c>
      <c r="K23" s="61">
        <f t="shared" si="3"/>
        <v>23</v>
      </c>
      <c r="L23" s="60">
        <f>VLOOKUP($A23,'Return Data'!$B$7:$R$2292,9,0)</f>
        <v>6.9016000000000002</v>
      </c>
      <c r="M23" s="61">
        <f t="shared" si="4"/>
        <v>23</v>
      </c>
      <c r="N23" s="60">
        <f>VLOOKUP($A23,'Return Data'!$B$7:$R$2292,10,0)</f>
        <v>5.5726000000000004</v>
      </c>
      <c r="O23" s="61">
        <f t="shared" si="5"/>
        <v>23</v>
      </c>
      <c r="P23" s="60">
        <f>VLOOKUP($A23,'Return Data'!$B$7:$R$2292,11,0)</f>
        <v>5.6939000000000002</v>
      </c>
      <c r="Q23" s="61">
        <f t="shared" si="6"/>
        <v>23</v>
      </c>
      <c r="R23" s="60">
        <f>VLOOKUP($A23,'Return Data'!$B$7:$R$2292,12,0)</f>
        <v>5.2778</v>
      </c>
      <c r="S23" s="61">
        <f t="shared" si="7"/>
        <v>23</v>
      </c>
      <c r="T23" s="60">
        <f>VLOOKUP($A23,'Return Data'!$B$7:$R$2292,13,0)</f>
        <v>4.6992000000000003</v>
      </c>
      <c r="U23" s="61">
        <f t="shared" si="8"/>
        <v>23</v>
      </c>
      <c r="V23" s="60">
        <f>VLOOKUP($A23,'Return Data'!$B$7:$R$2292,17,0)</f>
        <v>3.9523000000000001</v>
      </c>
      <c r="W23" s="61">
        <f t="shared" si="9"/>
        <v>23</v>
      </c>
      <c r="X23" s="60">
        <f>VLOOKUP($A23,'Return Data'!$B$7:$R$2292,14,0)</f>
        <v>3.8698999999999999</v>
      </c>
      <c r="Y23" s="61">
        <f t="shared" si="10"/>
        <v>23</v>
      </c>
      <c r="Z23" s="60">
        <f>VLOOKUP($A23,'Return Data'!$B$7:$R$2292,16,0)</f>
        <v>4.3832000000000004</v>
      </c>
      <c r="AA23" s="62">
        <f t="shared" si="11"/>
        <v>22</v>
      </c>
    </row>
    <row r="24" spans="1:27" x14ac:dyDescent="0.3">
      <c r="A24" s="58" t="s">
        <v>1340</v>
      </c>
      <c r="B24" s="59">
        <f>VLOOKUP($A24,'Return Data'!$B$7:$R$2292,3,0)</f>
        <v>45014</v>
      </c>
      <c r="C24" s="60">
        <f>VLOOKUP($A24,'Return Data'!$B$7:$R$2292,4,0)</f>
        <v>3737.6803</v>
      </c>
      <c r="D24" s="60">
        <f>VLOOKUP($A24,'Return Data'!$B$7:$R$2292,5,0)</f>
        <v>22.938700000000001</v>
      </c>
      <c r="E24" s="61">
        <f t="shared" si="0"/>
        <v>18</v>
      </c>
      <c r="F24" s="60">
        <f>VLOOKUP($A24,'Return Data'!$B$7:$R$2292,6,0)</f>
        <v>7.5210999999999997</v>
      </c>
      <c r="G24" s="61">
        <f t="shared" si="1"/>
        <v>15</v>
      </c>
      <c r="H24" s="60">
        <f>VLOOKUP($A24,'Return Data'!$B$7:$R$2292,7,0)</f>
        <v>7.6779000000000002</v>
      </c>
      <c r="I24" s="61">
        <f t="shared" si="2"/>
        <v>14</v>
      </c>
      <c r="J24" s="60">
        <f>VLOOKUP($A24,'Return Data'!$B$7:$R$2292,8,0)</f>
        <v>7.8262999999999998</v>
      </c>
      <c r="K24" s="61">
        <f t="shared" si="3"/>
        <v>12</v>
      </c>
      <c r="L24" s="60">
        <f>VLOOKUP($A24,'Return Data'!$B$7:$R$2292,9,0)</f>
        <v>7.8061999999999996</v>
      </c>
      <c r="M24" s="61">
        <f t="shared" si="4"/>
        <v>13</v>
      </c>
      <c r="N24" s="60">
        <f>VLOOKUP($A24,'Return Data'!$B$7:$R$2292,10,0)</f>
        <v>7.0789999999999997</v>
      </c>
      <c r="O24" s="61">
        <f t="shared" si="5"/>
        <v>3</v>
      </c>
      <c r="P24" s="60">
        <f>VLOOKUP($A24,'Return Data'!$B$7:$R$2292,11,0)</f>
        <v>6.9981999999999998</v>
      </c>
      <c r="Q24" s="61">
        <f t="shared" si="6"/>
        <v>2</v>
      </c>
      <c r="R24" s="60">
        <f>VLOOKUP($A24,'Return Data'!$B$7:$R$2292,12,0)</f>
        <v>6.5781000000000001</v>
      </c>
      <c r="S24" s="61">
        <f t="shared" si="7"/>
        <v>2</v>
      </c>
      <c r="T24" s="60">
        <f>VLOOKUP($A24,'Return Data'!$B$7:$R$2292,13,0)</f>
        <v>5.9503000000000004</v>
      </c>
      <c r="U24" s="61">
        <f t="shared" si="8"/>
        <v>1</v>
      </c>
      <c r="V24" s="60">
        <f>VLOOKUP($A24,'Return Data'!$B$7:$R$2292,17,0)</f>
        <v>7.2889999999999997</v>
      </c>
      <c r="W24" s="61">
        <f t="shared" si="9"/>
        <v>1</v>
      </c>
      <c r="X24" s="60">
        <f>VLOOKUP($A24,'Return Data'!$B$7:$R$2292,14,0)</f>
        <v>6.8080999999999996</v>
      </c>
      <c r="Y24" s="61">
        <f t="shared" si="10"/>
        <v>1</v>
      </c>
      <c r="Z24" s="60">
        <f>VLOOKUP($A24,'Return Data'!$B$7:$R$2292,16,0)</f>
        <v>7.0814000000000004</v>
      </c>
      <c r="AA24" s="62">
        <f t="shared" si="11"/>
        <v>10</v>
      </c>
    </row>
    <row r="25" spans="1:27" x14ac:dyDescent="0.3">
      <c r="A25" s="58" t="s">
        <v>1818</v>
      </c>
      <c r="B25" s="59">
        <f>VLOOKUP($A25,'Return Data'!$B$7:$R$2292,3,0)</f>
        <v>45014</v>
      </c>
      <c r="C25" s="60">
        <f>VLOOKUP($A25,'Return Data'!$B$7:$R$2292,4,0)</f>
        <v>30.234300000000001</v>
      </c>
      <c r="D25" s="60">
        <f>VLOOKUP($A25,'Return Data'!$B$7:$R$2292,5,0)</f>
        <v>31.2943</v>
      </c>
      <c r="E25" s="61">
        <f t="shared" si="0"/>
        <v>1</v>
      </c>
      <c r="F25" s="60">
        <f>VLOOKUP($A25,'Return Data'!$B$7:$R$2292,6,0)</f>
        <v>8.3636999999999997</v>
      </c>
      <c r="G25" s="61">
        <f t="shared" si="1"/>
        <v>5</v>
      </c>
      <c r="H25" s="60">
        <f>VLOOKUP($A25,'Return Data'!$B$7:$R$2292,7,0)</f>
        <v>8.2695000000000007</v>
      </c>
      <c r="I25" s="61">
        <f t="shared" si="2"/>
        <v>4</v>
      </c>
      <c r="J25" s="60">
        <f>VLOOKUP($A25,'Return Data'!$B$7:$R$2292,8,0)</f>
        <v>7.8880999999999997</v>
      </c>
      <c r="K25" s="61">
        <f t="shared" si="3"/>
        <v>11</v>
      </c>
      <c r="L25" s="60">
        <f>VLOOKUP($A25,'Return Data'!$B$7:$R$2292,9,0)</f>
        <v>7.6517999999999997</v>
      </c>
      <c r="M25" s="61">
        <f t="shared" si="4"/>
        <v>16</v>
      </c>
      <c r="N25" s="60">
        <f>VLOOKUP($A25,'Return Data'!$B$7:$R$2292,10,0)</f>
        <v>6.8113000000000001</v>
      </c>
      <c r="O25" s="61">
        <f t="shared" si="5"/>
        <v>15</v>
      </c>
      <c r="P25" s="60">
        <f>VLOOKUP($A25,'Return Data'!$B$7:$R$2292,11,0)</f>
        <v>6.7248000000000001</v>
      </c>
      <c r="Q25" s="61">
        <f t="shared" si="6"/>
        <v>13</v>
      </c>
      <c r="R25" s="60">
        <f>VLOOKUP($A25,'Return Data'!$B$7:$R$2292,12,0)</f>
        <v>6.2241999999999997</v>
      </c>
      <c r="S25" s="61">
        <f t="shared" si="7"/>
        <v>12</v>
      </c>
      <c r="T25" s="60">
        <f>VLOOKUP($A25,'Return Data'!$B$7:$R$2292,13,0)</f>
        <v>5.5824999999999996</v>
      </c>
      <c r="U25" s="61">
        <f t="shared" si="8"/>
        <v>7</v>
      </c>
      <c r="V25" s="60">
        <f>VLOOKUP($A25,'Return Data'!$B$7:$R$2292,17,0)</f>
        <v>4.7256999999999998</v>
      </c>
      <c r="W25" s="61">
        <f t="shared" si="9"/>
        <v>10</v>
      </c>
      <c r="X25" s="60">
        <f>VLOOKUP($A25,'Return Data'!$B$7:$R$2292,14,0)</f>
        <v>4.9771000000000001</v>
      </c>
      <c r="Y25" s="61">
        <f t="shared" si="10"/>
        <v>8</v>
      </c>
      <c r="Z25" s="60">
        <f>VLOOKUP($A25,'Return Data'!$B$7:$R$2292,16,0)</f>
        <v>8.0914000000000001</v>
      </c>
      <c r="AA25" s="62">
        <f t="shared" si="11"/>
        <v>2</v>
      </c>
    </row>
    <row r="26" spans="1:27" x14ac:dyDescent="0.3">
      <c r="A26" s="58" t="s">
        <v>1343</v>
      </c>
      <c r="B26" s="59">
        <f>VLOOKUP($A26,'Return Data'!$B$7:$R$2292,3,0)</f>
        <v>45014</v>
      </c>
      <c r="C26" s="60">
        <f>VLOOKUP($A26,'Return Data'!$B$7:$R$2292,4,0)</f>
        <v>5153.9049000000005</v>
      </c>
      <c r="D26" s="60">
        <f>VLOOKUP($A26,'Return Data'!$B$7:$R$2292,5,0)</f>
        <v>22.136199999999999</v>
      </c>
      <c r="E26" s="61">
        <f t="shared" si="0"/>
        <v>20</v>
      </c>
      <c r="F26" s="60">
        <f>VLOOKUP($A26,'Return Data'!$B$7:$R$2292,6,0)</f>
        <v>7.6798999999999999</v>
      </c>
      <c r="G26" s="61">
        <f t="shared" si="1"/>
        <v>12</v>
      </c>
      <c r="H26" s="60">
        <f>VLOOKUP($A26,'Return Data'!$B$7:$R$2292,7,0)</f>
        <v>8.1161999999999992</v>
      </c>
      <c r="I26" s="61">
        <f t="shared" si="2"/>
        <v>6</v>
      </c>
      <c r="J26" s="60">
        <f>VLOOKUP($A26,'Return Data'!$B$7:$R$2292,8,0)</f>
        <v>7.6863000000000001</v>
      </c>
      <c r="K26" s="61">
        <f t="shared" si="3"/>
        <v>16</v>
      </c>
      <c r="L26" s="60">
        <f>VLOOKUP($A26,'Return Data'!$B$7:$R$2292,9,0)</f>
        <v>7.8605999999999998</v>
      </c>
      <c r="M26" s="61">
        <f t="shared" si="4"/>
        <v>11</v>
      </c>
      <c r="N26" s="60">
        <f>VLOOKUP($A26,'Return Data'!$B$7:$R$2292,10,0)</f>
        <v>6.7763</v>
      </c>
      <c r="O26" s="61">
        <f t="shared" si="5"/>
        <v>17</v>
      </c>
      <c r="P26" s="60">
        <f>VLOOKUP($A26,'Return Data'!$B$7:$R$2292,11,0)</f>
        <v>6.6844999999999999</v>
      </c>
      <c r="Q26" s="61">
        <f t="shared" si="6"/>
        <v>17</v>
      </c>
      <c r="R26" s="60">
        <f>VLOOKUP($A26,'Return Data'!$B$7:$R$2292,12,0)</f>
        <v>6.1563999999999997</v>
      </c>
      <c r="S26" s="61">
        <f t="shared" si="7"/>
        <v>16</v>
      </c>
      <c r="T26" s="60">
        <f>VLOOKUP($A26,'Return Data'!$B$7:$R$2292,13,0)</f>
        <v>5.3022999999999998</v>
      </c>
      <c r="U26" s="61">
        <f t="shared" si="8"/>
        <v>19</v>
      </c>
      <c r="V26" s="60">
        <f>VLOOKUP($A26,'Return Data'!$B$7:$R$2292,17,0)</f>
        <v>4.5251999999999999</v>
      </c>
      <c r="W26" s="61">
        <f t="shared" si="9"/>
        <v>18</v>
      </c>
      <c r="X26" s="60">
        <f>VLOOKUP($A26,'Return Data'!$B$7:$R$2292,14,0)</f>
        <v>4.8304999999999998</v>
      </c>
      <c r="Y26" s="61">
        <f t="shared" si="10"/>
        <v>15</v>
      </c>
      <c r="Z26" s="60">
        <f>VLOOKUP($A26,'Return Data'!$B$7:$R$2292,16,0)</f>
        <v>7.1547999999999998</v>
      </c>
      <c r="AA26" s="62">
        <f t="shared" si="11"/>
        <v>9</v>
      </c>
    </row>
    <row r="27" spans="1:27" x14ac:dyDescent="0.3">
      <c r="A27" s="58" t="s">
        <v>1797</v>
      </c>
      <c r="B27" s="59">
        <f>VLOOKUP($A27,'Return Data'!$B$7:$R$2292,3,0)</f>
        <v>45014</v>
      </c>
      <c r="C27" s="60">
        <f>VLOOKUP($A27,'Return Data'!$B$7:$R$2292,4,0)</f>
        <v>2477.0039999999999</v>
      </c>
      <c r="D27" s="60">
        <f>VLOOKUP($A27,'Return Data'!$B$7:$R$2292,5,0)</f>
        <v>27.6648</v>
      </c>
      <c r="E27" s="61">
        <f t="shared" si="0"/>
        <v>6</v>
      </c>
      <c r="F27" s="60">
        <f>VLOOKUP($A27,'Return Data'!$B$7:$R$2292,6,0)</f>
        <v>7.7652999999999999</v>
      </c>
      <c r="G27" s="61">
        <f t="shared" si="1"/>
        <v>11</v>
      </c>
      <c r="H27" s="60">
        <f>VLOOKUP($A27,'Return Data'!$B$7:$R$2292,7,0)</f>
        <v>7.7272999999999996</v>
      </c>
      <c r="I27" s="61">
        <f t="shared" si="2"/>
        <v>12</v>
      </c>
      <c r="J27" s="60">
        <f>VLOOKUP($A27,'Return Data'!$B$7:$R$2292,8,0)</f>
        <v>8.0114999999999998</v>
      </c>
      <c r="K27" s="61">
        <f t="shared" si="3"/>
        <v>6</v>
      </c>
      <c r="L27" s="60">
        <f>VLOOKUP($A27,'Return Data'!$B$7:$R$2292,9,0)</f>
        <v>8.0565999999999995</v>
      </c>
      <c r="M27" s="61">
        <f t="shared" si="4"/>
        <v>2</v>
      </c>
      <c r="N27" s="60">
        <f>VLOOKUP($A27,'Return Data'!$B$7:$R$2292,10,0)</f>
        <v>7.0926999999999998</v>
      </c>
      <c r="O27" s="61">
        <f t="shared" si="5"/>
        <v>2</v>
      </c>
      <c r="P27" s="60">
        <f>VLOOKUP($A27,'Return Data'!$B$7:$R$2292,11,0)</f>
        <v>6.8832000000000004</v>
      </c>
      <c r="Q27" s="61">
        <f t="shared" si="6"/>
        <v>5</v>
      </c>
      <c r="R27" s="60">
        <f>VLOOKUP($A27,'Return Data'!$B$7:$R$2292,12,0)</f>
        <v>6.3651999999999997</v>
      </c>
      <c r="S27" s="61">
        <f t="shared" si="7"/>
        <v>5</v>
      </c>
      <c r="T27" s="60">
        <f>VLOOKUP($A27,'Return Data'!$B$7:$R$2292,13,0)</f>
        <v>5.7281000000000004</v>
      </c>
      <c r="U27" s="61">
        <f t="shared" si="8"/>
        <v>4</v>
      </c>
      <c r="V27" s="60">
        <f>VLOOKUP($A27,'Return Data'!$B$7:$R$2292,17,0)</f>
        <v>4.7000999999999999</v>
      </c>
      <c r="W27" s="61">
        <f t="shared" si="9"/>
        <v>13</v>
      </c>
      <c r="X27" s="60">
        <f>VLOOKUP($A27,'Return Data'!$B$7:$R$2292,14,0)</f>
        <v>4.5758000000000001</v>
      </c>
      <c r="Y27" s="61">
        <f t="shared" si="10"/>
        <v>18</v>
      </c>
      <c r="Z27" s="60">
        <f>VLOOKUP($A27,'Return Data'!$B$7:$R$2292,16,0)</f>
        <v>6.6082999999999998</v>
      </c>
      <c r="AA27" s="62">
        <f t="shared" si="11"/>
        <v>13</v>
      </c>
    </row>
    <row r="28" spans="1:27" x14ac:dyDescent="0.3">
      <c r="A28" s="58" t="s">
        <v>1347</v>
      </c>
      <c r="B28" s="59">
        <f>VLOOKUP($A28,'Return Data'!$B$7:$R$2292,3,0)</f>
        <v>45014</v>
      </c>
      <c r="C28" s="60">
        <f>VLOOKUP($A28,'Return Data'!$B$7:$R$2292,4,0)</f>
        <v>12.5654</v>
      </c>
      <c r="D28" s="60">
        <f>VLOOKUP($A28,'Return Data'!$B$7:$R$2292,5,0)</f>
        <v>27.616499999999998</v>
      </c>
      <c r="E28" s="61">
        <f t="shared" si="0"/>
        <v>7</v>
      </c>
      <c r="F28" s="60">
        <f>VLOOKUP($A28,'Return Data'!$B$7:$R$2292,6,0)</f>
        <v>7.6185</v>
      </c>
      <c r="G28" s="61">
        <f t="shared" si="1"/>
        <v>14</v>
      </c>
      <c r="H28" s="60">
        <f>VLOOKUP($A28,'Return Data'!$B$7:$R$2292,7,0)</f>
        <v>7.7835999999999999</v>
      </c>
      <c r="I28" s="61">
        <f t="shared" si="2"/>
        <v>11</v>
      </c>
      <c r="J28" s="60">
        <f>VLOOKUP($A28,'Return Data'!$B$7:$R$2292,8,0)</f>
        <v>7.9292999999999996</v>
      </c>
      <c r="K28" s="61">
        <f t="shared" si="3"/>
        <v>9</v>
      </c>
      <c r="L28" s="60">
        <f>VLOOKUP($A28,'Return Data'!$B$7:$R$2292,9,0)</f>
        <v>7.9023000000000003</v>
      </c>
      <c r="M28" s="61">
        <f t="shared" si="4"/>
        <v>8</v>
      </c>
      <c r="N28" s="60">
        <f>VLOOKUP($A28,'Return Data'!$B$7:$R$2292,10,0)</f>
        <v>6.9264999999999999</v>
      </c>
      <c r="O28" s="61">
        <f t="shared" si="5"/>
        <v>8</v>
      </c>
      <c r="P28" s="60">
        <f>VLOOKUP($A28,'Return Data'!$B$7:$R$2292,11,0)</f>
        <v>6.8002000000000002</v>
      </c>
      <c r="Q28" s="61">
        <f t="shared" si="6"/>
        <v>9</v>
      </c>
      <c r="R28" s="60">
        <f>VLOOKUP($A28,'Return Data'!$B$7:$R$2292,12,0)</f>
        <v>6.2877999999999998</v>
      </c>
      <c r="S28" s="61">
        <f t="shared" si="7"/>
        <v>8</v>
      </c>
      <c r="T28" s="60">
        <f>VLOOKUP($A28,'Return Data'!$B$7:$R$2292,13,0)</f>
        <v>5.5898000000000003</v>
      </c>
      <c r="U28" s="61">
        <f t="shared" si="8"/>
        <v>6</v>
      </c>
      <c r="V28" s="60">
        <f>VLOOKUP($A28,'Return Data'!$B$7:$R$2292,17,0)</f>
        <v>4.8297999999999996</v>
      </c>
      <c r="W28" s="61">
        <f t="shared" si="9"/>
        <v>8</v>
      </c>
      <c r="X28" s="60">
        <f>VLOOKUP($A28,'Return Data'!$B$7:$R$2292,14,0)</f>
        <v>4.9214000000000002</v>
      </c>
      <c r="Y28" s="61">
        <f t="shared" si="10"/>
        <v>10</v>
      </c>
      <c r="Z28" s="60">
        <f>VLOOKUP($A28,'Return Data'!$B$7:$R$2292,16,0)</f>
        <v>5.6102999999999996</v>
      </c>
      <c r="AA28" s="62">
        <f t="shared" si="11"/>
        <v>18</v>
      </c>
    </row>
    <row r="29" spans="1:27" x14ac:dyDescent="0.3">
      <c r="A29" s="58" t="s">
        <v>1349</v>
      </c>
      <c r="B29" s="59">
        <f>VLOOKUP($A29,'Return Data'!$B$7:$R$2292,3,0)</f>
        <v>45014</v>
      </c>
      <c r="C29" s="60">
        <f>VLOOKUP($A29,'Return Data'!$B$7:$R$2292,4,0)</f>
        <v>3843.9456</v>
      </c>
      <c r="D29" s="60">
        <f>VLOOKUP($A29,'Return Data'!$B$7:$R$2292,5,0)</f>
        <v>24.937799999999999</v>
      </c>
      <c r="E29" s="61">
        <f t="shared" si="0"/>
        <v>13</v>
      </c>
      <c r="F29" s="60">
        <f>VLOOKUP($A29,'Return Data'!$B$7:$R$2292,6,0)</f>
        <v>7.9763000000000002</v>
      </c>
      <c r="G29" s="61">
        <f t="shared" si="1"/>
        <v>10</v>
      </c>
      <c r="H29" s="60">
        <f>VLOOKUP($A29,'Return Data'!$B$7:$R$2292,7,0)</f>
        <v>8.0178999999999991</v>
      </c>
      <c r="I29" s="61">
        <f t="shared" si="2"/>
        <v>7</v>
      </c>
      <c r="J29" s="60">
        <f>VLOOKUP($A29,'Return Data'!$B$7:$R$2292,8,0)</f>
        <v>8.0653000000000006</v>
      </c>
      <c r="K29" s="61">
        <f t="shared" si="3"/>
        <v>5</v>
      </c>
      <c r="L29" s="60">
        <f>VLOOKUP($A29,'Return Data'!$B$7:$R$2292,9,0)</f>
        <v>7.7750000000000004</v>
      </c>
      <c r="M29" s="61">
        <f t="shared" si="4"/>
        <v>14</v>
      </c>
      <c r="N29" s="60">
        <f>VLOOKUP($A29,'Return Data'!$B$7:$R$2292,10,0)</f>
        <v>6.8489000000000004</v>
      </c>
      <c r="O29" s="61">
        <f t="shared" si="5"/>
        <v>13</v>
      </c>
      <c r="P29" s="60">
        <f>VLOOKUP($A29,'Return Data'!$B$7:$R$2292,11,0)</f>
        <v>6.7195999999999998</v>
      </c>
      <c r="Q29" s="61">
        <f t="shared" si="6"/>
        <v>14</v>
      </c>
      <c r="R29" s="60">
        <f>VLOOKUP($A29,'Return Data'!$B$7:$R$2292,12,0)</f>
        <v>6.2046000000000001</v>
      </c>
      <c r="S29" s="61">
        <f t="shared" si="7"/>
        <v>14</v>
      </c>
      <c r="T29" s="60">
        <f>VLOOKUP($A29,'Return Data'!$B$7:$R$2292,13,0)</f>
        <v>5.4767999999999999</v>
      </c>
      <c r="U29" s="61">
        <f t="shared" si="8"/>
        <v>14</v>
      </c>
      <c r="V29" s="60">
        <f>VLOOKUP($A29,'Return Data'!$B$7:$R$2292,17,0)</f>
        <v>6.1246999999999998</v>
      </c>
      <c r="W29" s="61">
        <f t="shared" si="9"/>
        <v>2</v>
      </c>
      <c r="X29" s="60">
        <f>VLOOKUP($A29,'Return Data'!$B$7:$R$2292,14,0)</f>
        <v>5.9419000000000004</v>
      </c>
      <c r="Y29" s="61">
        <f t="shared" si="10"/>
        <v>2</v>
      </c>
      <c r="Z29" s="60">
        <f>VLOOKUP($A29,'Return Data'!$B$7:$R$2292,16,0)</f>
        <v>7.4135999999999997</v>
      </c>
      <c r="AA29" s="62">
        <f t="shared" si="11"/>
        <v>4</v>
      </c>
    </row>
    <row r="30" spans="1:27" x14ac:dyDescent="0.3">
      <c r="A30" s="58" t="s">
        <v>1809</v>
      </c>
      <c r="B30" s="59">
        <f>VLOOKUP($A30,'Return Data'!$B$7:$R$2292,3,0)</f>
        <v>45014</v>
      </c>
      <c r="C30" s="60">
        <f>VLOOKUP($A30,'Return Data'!$B$7:$R$2292,4,0)</f>
        <v>1199.7607</v>
      </c>
      <c r="D30" s="60">
        <f>VLOOKUP($A30,'Return Data'!$B$7:$R$2292,5,0)</f>
        <v>26.858699999999999</v>
      </c>
      <c r="E30" s="61">
        <f t="shared" si="0"/>
        <v>9</v>
      </c>
      <c r="F30" s="60">
        <f>VLOOKUP($A30,'Return Data'!$B$7:$R$2292,6,0)</f>
        <v>7.3155000000000001</v>
      </c>
      <c r="G30" s="61">
        <f t="shared" si="1"/>
        <v>18</v>
      </c>
      <c r="H30" s="60">
        <f>VLOOKUP($A30,'Return Data'!$B$7:$R$2292,7,0)</f>
        <v>7.1677999999999997</v>
      </c>
      <c r="I30" s="61">
        <f t="shared" si="2"/>
        <v>20</v>
      </c>
      <c r="J30" s="60">
        <f>VLOOKUP($A30,'Return Data'!$B$7:$R$2292,8,0)</f>
        <v>7.6783999999999999</v>
      </c>
      <c r="K30" s="61">
        <f t="shared" si="3"/>
        <v>17</v>
      </c>
      <c r="L30" s="60">
        <f>VLOOKUP($A30,'Return Data'!$B$7:$R$2292,9,0)</f>
        <v>7.7007000000000003</v>
      </c>
      <c r="M30" s="61">
        <f t="shared" si="4"/>
        <v>15</v>
      </c>
      <c r="N30" s="60">
        <f>VLOOKUP($A30,'Return Data'!$B$7:$R$2292,10,0)</f>
        <v>6.7497999999999996</v>
      </c>
      <c r="O30" s="61">
        <f t="shared" si="5"/>
        <v>18</v>
      </c>
      <c r="P30" s="60">
        <f>VLOOKUP($A30,'Return Data'!$B$7:$R$2292,11,0)</f>
        <v>6.6456999999999997</v>
      </c>
      <c r="Q30" s="61">
        <f t="shared" si="6"/>
        <v>18</v>
      </c>
      <c r="R30" s="60">
        <f>VLOOKUP($A30,'Return Data'!$B$7:$R$2292,12,0)</f>
        <v>6.0157999999999996</v>
      </c>
      <c r="S30" s="61">
        <f t="shared" si="7"/>
        <v>20</v>
      </c>
      <c r="T30" s="60">
        <f>VLOOKUP($A30,'Return Data'!$B$7:$R$2292,13,0)</f>
        <v>5.4101999999999997</v>
      </c>
      <c r="U30" s="61">
        <f t="shared" si="8"/>
        <v>17</v>
      </c>
      <c r="V30" s="60">
        <f>VLOOKUP($A30,'Return Data'!$B$7:$R$2292,17,0)</f>
        <v>4.6379000000000001</v>
      </c>
      <c r="W30" s="61">
        <f t="shared" si="9"/>
        <v>17</v>
      </c>
      <c r="X30" s="60">
        <f>VLOOKUP($A30,'Return Data'!$B$7:$R$2292,14,0)</f>
        <v>4.4748000000000001</v>
      </c>
      <c r="Y30" s="61">
        <f t="shared" si="10"/>
        <v>20</v>
      </c>
      <c r="Z30" s="60">
        <f>VLOOKUP($A30,'Return Data'!$B$7:$R$2292,16,0)</f>
        <v>4.8913000000000002</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25.195052173913044</v>
      </c>
      <c r="E32" s="69"/>
      <c r="F32" s="70">
        <f>AVERAGE(F8:F30)</f>
        <v>7.7749956521739136</v>
      </c>
      <c r="G32" s="69"/>
      <c r="H32" s="70">
        <f>AVERAGE(H8:H30)</f>
        <v>7.7078739130434784</v>
      </c>
      <c r="I32" s="69"/>
      <c r="J32" s="70">
        <f>AVERAGE(J8:J30)</f>
        <v>7.7913956521739154</v>
      </c>
      <c r="K32" s="69"/>
      <c r="L32" s="70">
        <f>AVERAGE(L8:L30)</f>
        <v>7.7396478260869577</v>
      </c>
      <c r="M32" s="69"/>
      <c r="N32" s="70">
        <f>AVERAGE(N8:N30)</f>
        <v>6.7853869565217391</v>
      </c>
      <c r="O32" s="69"/>
      <c r="P32" s="70">
        <f>AVERAGE(P8:P30)</f>
        <v>6.6949739130434764</v>
      </c>
      <c r="Q32" s="69"/>
      <c r="R32" s="70">
        <f>AVERAGE(R8:R30)</f>
        <v>6.1894000000000009</v>
      </c>
      <c r="S32" s="69"/>
      <c r="T32" s="70">
        <f>AVERAGE(T8:T30)</f>
        <v>5.479813043478261</v>
      </c>
      <c r="U32" s="69"/>
      <c r="V32" s="70">
        <f>AVERAGE(V8:V30)</f>
        <v>4.8375565217391312</v>
      </c>
      <c r="W32" s="69"/>
      <c r="X32" s="70">
        <f>AVERAGE(X8:X30)</f>
        <v>4.9526391304347834</v>
      </c>
      <c r="Y32" s="69"/>
      <c r="Z32" s="70">
        <f>AVERAGE(Z8:Z30)</f>
        <v>6.4719956521739128</v>
      </c>
      <c r="AA32" s="71"/>
    </row>
    <row r="33" spans="1:27" x14ac:dyDescent="0.3">
      <c r="A33" s="68" t="s">
        <v>28</v>
      </c>
      <c r="B33" s="69"/>
      <c r="C33" s="69"/>
      <c r="D33" s="70">
        <f>MIN(D8:D30)</f>
        <v>18.898199999999999</v>
      </c>
      <c r="E33" s="69"/>
      <c r="F33" s="70">
        <f>MIN(F8:F30)</f>
        <v>5.4368999999999996</v>
      </c>
      <c r="G33" s="69"/>
      <c r="H33" s="70">
        <f>MIN(H8:H30)</f>
        <v>6.6387999999999998</v>
      </c>
      <c r="I33" s="69"/>
      <c r="J33" s="70">
        <f>MIN(J8:J30)</f>
        <v>7.1632999999999996</v>
      </c>
      <c r="K33" s="69"/>
      <c r="L33" s="70">
        <f>MIN(L8:L30)</f>
        <v>6.9016000000000002</v>
      </c>
      <c r="M33" s="69"/>
      <c r="N33" s="70">
        <f>MIN(N8:N30)</f>
        <v>5.5726000000000004</v>
      </c>
      <c r="O33" s="69"/>
      <c r="P33" s="70">
        <f>MIN(P8:P30)</f>
        <v>5.6939000000000002</v>
      </c>
      <c r="Q33" s="69"/>
      <c r="R33" s="70">
        <f>MIN(R8:R30)</f>
        <v>5.2778</v>
      </c>
      <c r="S33" s="69"/>
      <c r="T33" s="70">
        <f>MIN(T8:T30)</f>
        <v>4.6992000000000003</v>
      </c>
      <c r="U33" s="69"/>
      <c r="V33" s="70">
        <f>MIN(V8:V30)</f>
        <v>3.9523000000000001</v>
      </c>
      <c r="W33" s="69"/>
      <c r="X33" s="70">
        <f>MIN(X8:X30)</f>
        <v>3.8698999999999999</v>
      </c>
      <c r="Y33" s="69"/>
      <c r="Z33" s="70">
        <f>MIN(Z8:Z30)</f>
        <v>4.3258999999999999</v>
      </c>
      <c r="AA33" s="71"/>
    </row>
    <row r="34" spans="1:27" ht="15" thickBot="1" x14ac:dyDescent="0.35">
      <c r="A34" s="72" t="s">
        <v>29</v>
      </c>
      <c r="B34" s="73"/>
      <c r="C34" s="73"/>
      <c r="D34" s="74">
        <f>MAX(D8:D30)</f>
        <v>31.2943</v>
      </c>
      <c r="E34" s="73"/>
      <c r="F34" s="74">
        <f>MAX(F8:F30)</f>
        <v>9.7146000000000008</v>
      </c>
      <c r="G34" s="73"/>
      <c r="H34" s="74">
        <f>MAX(H8:H30)</f>
        <v>8.5846</v>
      </c>
      <c r="I34" s="73"/>
      <c r="J34" s="74">
        <f>MAX(J8:J30)</f>
        <v>8.2033000000000005</v>
      </c>
      <c r="K34" s="73"/>
      <c r="L34" s="74">
        <f>MAX(L8:L30)</f>
        <v>8.1701999999999995</v>
      </c>
      <c r="M34" s="73"/>
      <c r="N34" s="74">
        <f>MAX(N8:N30)</f>
        <v>7.0967000000000002</v>
      </c>
      <c r="O34" s="73"/>
      <c r="P34" s="74">
        <f>MAX(P8:P30)</f>
        <v>7.0129999999999999</v>
      </c>
      <c r="Q34" s="73"/>
      <c r="R34" s="74">
        <f>MAX(R8:R30)</f>
        <v>6.6539999999999999</v>
      </c>
      <c r="S34" s="73"/>
      <c r="T34" s="74">
        <f>MAX(T8:T30)</f>
        <v>5.9503000000000004</v>
      </c>
      <c r="U34" s="73"/>
      <c r="V34" s="74">
        <f>MAX(V8:V30)</f>
        <v>7.2889999999999997</v>
      </c>
      <c r="W34" s="73"/>
      <c r="X34" s="74">
        <f>MAX(X8:X30)</f>
        <v>6.8080999999999996</v>
      </c>
      <c r="Y34" s="73"/>
      <c r="Z34" s="74">
        <f>MAX(Z8:Z30)</f>
        <v>8.093</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45014</v>
      </c>
      <c r="C8" s="60">
        <f>VLOOKUP($A8,'Return Data'!$B$7:$R$2292,4,0)</f>
        <v>463.65480000000002</v>
      </c>
      <c r="D8" s="60">
        <f>VLOOKUP($A8,'Return Data'!$B$7:$R$2292,5,0)</f>
        <v>30.278099999999998</v>
      </c>
      <c r="E8" s="61">
        <f t="shared" ref="E8:E30" si="0">RANK(D8,D$8:D$30,0)</f>
        <v>2</v>
      </c>
      <c r="F8" s="60">
        <f>VLOOKUP($A8,'Return Data'!$B$7:$R$2292,6,0)</f>
        <v>9.4146999999999998</v>
      </c>
      <c r="G8" s="61">
        <f t="shared" ref="G8:G30" si="1">RANK(F8,F$8:F$30,0)</f>
        <v>2</v>
      </c>
      <c r="H8" s="60">
        <f>VLOOKUP($A8,'Return Data'!$B$7:$R$2292,7,0)</f>
        <v>8.0299999999999994</v>
      </c>
      <c r="I8" s="61">
        <f t="shared" ref="I8:I30" si="2">RANK(H8,H$8:H$30,0)</f>
        <v>2</v>
      </c>
      <c r="J8" s="60">
        <f>VLOOKUP($A8,'Return Data'!$B$7:$R$2292,8,0)</f>
        <v>7.2020999999999997</v>
      </c>
      <c r="K8" s="61">
        <f t="shared" ref="K8:K30" si="3">RANK(J8,J$8:J$30,0)</f>
        <v>14</v>
      </c>
      <c r="L8" s="60">
        <f>VLOOKUP($A8,'Return Data'!$B$7:$R$2292,9,0)</f>
        <v>7.3673000000000002</v>
      </c>
      <c r="M8" s="61">
        <f t="shared" ref="M8:M30" si="4">RANK(L8,L$8:L$30,0)</f>
        <v>9</v>
      </c>
      <c r="N8" s="60">
        <f>VLOOKUP($A8,'Return Data'!$B$7:$R$2292,10,0)</f>
        <v>6.7735000000000003</v>
      </c>
      <c r="O8" s="61">
        <f t="shared" ref="O8:O30" si="5">RANK(N8,N$8:N$30,0)</f>
        <v>2</v>
      </c>
      <c r="P8" s="60">
        <f>VLOOKUP($A8,'Return Data'!$B$7:$R$2292,11,0)</f>
        <v>6.6516999999999999</v>
      </c>
      <c r="Q8" s="61">
        <f t="shared" ref="Q8:Q30" si="6">RANK(P8,P$8:P$30,0)</f>
        <v>2</v>
      </c>
      <c r="R8" s="60">
        <f>VLOOKUP($A8,'Return Data'!$B$7:$R$2292,12,0)</f>
        <v>6.0853000000000002</v>
      </c>
      <c r="S8" s="61">
        <f t="shared" ref="S8:S30" si="7">RANK(R8,R$8:R$30,0)</f>
        <v>2</v>
      </c>
      <c r="T8" s="60">
        <f>VLOOKUP($A8,'Return Data'!$B$7:$R$2292,13,0)</f>
        <v>5.3430999999999997</v>
      </c>
      <c r="U8" s="61">
        <f t="shared" ref="U8:U30" si="8">RANK(T8,T$8:T$30,0)</f>
        <v>2</v>
      </c>
      <c r="V8" s="60">
        <f>VLOOKUP($A8,'Return Data'!$B$7:$R$2292,17,0)</f>
        <v>4.7717999999999998</v>
      </c>
      <c r="W8" s="61">
        <f t="shared" ref="W8:W30" si="9">RANK(V8,V$8:V$30,0)</f>
        <v>3</v>
      </c>
      <c r="X8" s="60">
        <f>VLOOKUP($A8,'Return Data'!$B$7:$R$2292,14,0)</f>
        <v>5.3022999999999998</v>
      </c>
      <c r="Y8" s="61">
        <f t="shared" ref="Y8:Y30" si="10">RANK(X8,X$8:X$30,0)</f>
        <v>3</v>
      </c>
      <c r="Z8" s="60">
        <f>VLOOKUP($A8,'Return Data'!$B$7:$R$2292,16,0)</f>
        <v>7.3975999999999997</v>
      </c>
      <c r="AA8" s="62">
        <f t="shared" ref="AA8:AA30" si="11">RANK(Z8,Z$8:Z$30,0)</f>
        <v>3</v>
      </c>
    </row>
    <row r="9" spans="1:27" x14ac:dyDescent="0.3">
      <c r="A9" s="58" t="s">
        <v>1308</v>
      </c>
      <c r="B9" s="59">
        <f>VLOOKUP($A9,'Return Data'!$B$7:$R$2292,3,0)</f>
        <v>45014</v>
      </c>
      <c r="C9" s="60">
        <f>VLOOKUP($A9,'Return Data'!$B$7:$R$2292,4,0)</f>
        <v>12.6554</v>
      </c>
      <c r="D9" s="60">
        <f>VLOOKUP($A9,'Return Data'!$B$7:$R$2292,5,0)</f>
        <v>22.510200000000001</v>
      </c>
      <c r="E9" s="61">
        <f t="shared" si="0"/>
        <v>17</v>
      </c>
      <c r="F9" s="60">
        <f>VLOOKUP($A9,'Return Data'!$B$7:$R$2292,6,0)</f>
        <v>7.2175000000000002</v>
      </c>
      <c r="G9" s="61">
        <f t="shared" si="1"/>
        <v>12</v>
      </c>
      <c r="H9" s="60">
        <f>VLOOKUP($A9,'Return Data'!$B$7:$R$2292,7,0)</f>
        <v>7.0410000000000004</v>
      </c>
      <c r="I9" s="61">
        <f t="shared" si="2"/>
        <v>13</v>
      </c>
      <c r="J9" s="60">
        <f>VLOOKUP($A9,'Return Data'!$B$7:$R$2292,8,0)</f>
        <v>7.2304000000000004</v>
      </c>
      <c r="K9" s="61">
        <f t="shared" si="3"/>
        <v>13</v>
      </c>
      <c r="L9" s="60">
        <f>VLOOKUP($A9,'Return Data'!$B$7:$R$2292,9,0)</f>
        <v>7.0708000000000002</v>
      </c>
      <c r="M9" s="61">
        <f t="shared" si="4"/>
        <v>13</v>
      </c>
      <c r="N9" s="60">
        <f>VLOOKUP($A9,'Return Data'!$B$7:$R$2292,10,0)</f>
        <v>6.2013999999999996</v>
      </c>
      <c r="O9" s="61">
        <f t="shared" si="5"/>
        <v>13</v>
      </c>
      <c r="P9" s="60">
        <f>VLOOKUP($A9,'Return Data'!$B$7:$R$2292,11,0)</f>
        <v>6.0446</v>
      </c>
      <c r="Q9" s="61">
        <f t="shared" si="6"/>
        <v>17</v>
      </c>
      <c r="R9" s="60">
        <f>VLOOKUP($A9,'Return Data'!$B$7:$R$2292,12,0)</f>
        <v>5.5282</v>
      </c>
      <c r="S9" s="61">
        <f t="shared" si="7"/>
        <v>15</v>
      </c>
      <c r="T9" s="60">
        <f>VLOOKUP($A9,'Return Data'!$B$7:$R$2292,13,0)</f>
        <v>4.8014000000000001</v>
      </c>
      <c r="U9" s="61">
        <f t="shared" si="8"/>
        <v>16</v>
      </c>
      <c r="V9" s="60">
        <f>VLOOKUP($A9,'Return Data'!$B$7:$R$2292,17,0)</f>
        <v>4.0499000000000001</v>
      </c>
      <c r="W9" s="61">
        <f t="shared" si="9"/>
        <v>16</v>
      </c>
      <c r="X9" s="60">
        <f>VLOOKUP($A9,'Return Data'!$B$7:$R$2292,14,0)</f>
        <v>4.2409999999999997</v>
      </c>
      <c r="Y9" s="61">
        <f t="shared" si="10"/>
        <v>14</v>
      </c>
      <c r="Z9" s="60">
        <f>VLOOKUP($A9,'Return Data'!$B$7:$R$2292,16,0)</f>
        <v>5.3113000000000001</v>
      </c>
      <c r="AA9" s="62">
        <f t="shared" si="11"/>
        <v>17</v>
      </c>
    </row>
    <row r="10" spans="1:27" x14ac:dyDescent="0.3">
      <c r="A10" s="58" t="s">
        <v>2077</v>
      </c>
      <c r="B10" s="59">
        <f>VLOOKUP($A10,'Return Data'!$B$7:$R$2292,3,0)</f>
        <v>45014</v>
      </c>
      <c r="C10" s="60">
        <f>VLOOKUP($A10,'Return Data'!$B$7:$R$2292,4,0)</f>
        <v>12.9634</v>
      </c>
      <c r="D10" s="60">
        <f>VLOOKUP($A10,'Return Data'!$B$7:$R$2292,5,0)</f>
        <v>27.613900000000001</v>
      </c>
      <c r="E10" s="61">
        <f t="shared" si="0"/>
        <v>5</v>
      </c>
      <c r="F10" s="60">
        <f>VLOOKUP($A10,'Return Data'!$B$7:$R$2292,6,0)</f>
        <v>7.9486999999999997</v>
      </c>
      <c r="G10" s="61">
        <f t="shared" si="1"/>
        <v>5</v>
      </c>
      <c r="H10" s="60">
        <f>VLOOKUP($A10,'Return Data'!$B$7:$R$2292,7,0)</f>
        <v>7.7561</v>
      </c>
      <c r="I10" s="61">
        <f t="shared" si="2"/>
        <v>6</v>
      </c>
      <c r="J10" s="60">
        <f>VLOOKUP($A10,'Return Data'!$B$7:$R$2292,8,0)</f>
        <v>7.8266999999999998</v>
      </c>
      <c r="K10" s="61">
        <f t="shared" si="3"/>
        <v>2</v>
      </c>
      <c r="L10" s="60">
        <f>VLOOKUP($A10,'Return Data'!$B$7:$R$2292,9,0)</f>
        <v>7.8449</v>
      </c>
      <c r="M10" s="61">
        <f t="shared" si="4"/>
        <v>2</v>
      </c>
      <c r="N10" s="60">
        <f>VLOOKUP($A10,'Return Data'!$B$7:$R$2292,10,0)</f>
        <v>6.7393999999999998</v>
      </c>
      <c r="O10" s="61">
        <f t="shared" si="5"/>
        <v>3</v>
      </c>
      <c r="P10" s="60">
        <f>VLOOKUP($A10,'Return Data'!$B$7:$R$2292,11,0)</f>
        <v>6.5115999999999996</v>
      </c>
      <c r="Q10" s="61">
        <f t="shared" si="6"/>
        <v>4</v>
      </c>
      <c r="R10" s="60">
        <f>VLOOKUP($A10,'Return Data'!$B$7:$R$2292,12,0)</f>
        <v>5.9440999999999997</v>
      </c>
      <c r="S10" s="61">
        <f t="shared" si="7"/>
        <v>5</v>
      </c>
      <c r="T10" s="60">
        <f>VLOOKUP($A10,'Return Data'!$B$7:$R$2292,13,0)</f>
        <v>5.1361999999999997</v>
      </c>
      <c r="U10" s="61">
        <f t="shared" si="8"/>
        <v>7</v>
      </c>
      <c r="V10" s="60">
        <f>VLOOKUP($A10,'Return Data'!$B$7:$R$2292,17,0)</f>
        <v>4.3091999999999997</v>
      </c>
      <c r="W10" s="61">
        <f t="shared" si="9"/>
        <v>10</v>
      </c>
      <c r="X10" s="60">
        <f>VLOOKUP($A10,'Return Data'!$B$7:$R$2292,14,0)</f>
        <v>4.5038</v>
      </c>
      <c r="Y10" s="61">
        <f t="shared" si="10"/>
        <v>11</v>
      </c>
      <c r="Z10" s="60">
        <f>VLOOKUP($A10,'Return Data'!$B$7:$R$2292,16,0)</f>
        <v>5.6792999999999996</v>
      </c>
      <c r="AA10" s="62">
        <f t="shared" si="11"/>
        <v>16</v>
      </c>
    </row>
    <row r="11" spans="1:27" x14ac:dyDescent="0.3">
      <c r="A11" s="58" t="s">
        <v>1912</v>
      </c>
      <c r="B11" s="59">
        <f>VLOOKUP($A11,'Return Data'!$B$7:$R$2292,3,0)</f>
        <v>45014</v>
      </c>
      <c r="C11" s="60">
        <f>VLOOKUP($A11,'Return Data'!$B$7:$R$2292,4,0)</f>
        <v>2734.4448000000002</v>
      </c>
      <c r="D11" s="60">
        <f>VLOOKUP($A11,'Return Data'!$B$7:$R$2292,5,0)</f>
        <v>24.477</v>
      </c>
      <c r="E11" s="61">
        <f t="shared" si="0"/>
        <v>12</v>
      </c>
      <c r="F11" s="60">
        <f>VLOOKUP($A11,'Return Data'!$B$7:$R$2292,6,0)</f>
        <v>6.8712</v>
      </c>
      <c r="G11" s="61">
        <f t="shared" si="1"/>
        <v>14</v>
      </c>
      <c r="H11" s="60">
        <f>VLOOKUP($A11,'Return Data'!$B$7:$R$2292,7,0)</f>
        <v>6.7465999999999999</v>
      </c>
      <c r="I11" s="61">
        <f t="shared" si="2"/>
        <v>16</v>
      </c>
      <c r="J11" s="60">
        <f>VLOOKUP($A11,'Return Data'!$B$7:$R$2292,8,0)</f>
        <v>7.3642000000000003</v>
      </c>
      <c r="K11" s="61">
        <f t="shared" si="3"/>
        <v>9</v>
      </c>
      <c r="L11" s="60">
        <f>VLOOKUP($A11,'Return Data'!$B$7:$R$2292,9,0)</f>
        <v>6.8434999999999997</v>
      </c>
      <c r="M11" s="61">
        <f t="shared" si="4"/>
        <v>20</v>
      </c>
      <c r="N11" s="60">
        <f>VLOOKUP($A11,'Return Data'!$B$7:$R$2292,10,0)</f>
        <v>6.1109999999999998</v>
      </c>
      <c r="O11" s="61">
        <f t="shared" si="5"/>
        <v>17</v>
      </c>
      <c r="P11" s="60">
        <f>VLOOKUP($A11,'Return Data'!$B$7:$R$2292,11,0)</f>
        <v>6.1414</v>
      </c>
      <c r="Q11" s="61">
        <f t="shared" si="6"/>
        <v>13</v>
      </c>
      <c r="R11" s="60">
        <f>VLOOKUP($A11,'Return Data'!$B$7:$R$2292,12,0)</f>
        <v>5.6935000000000002</v>
      </c>
      <c r="S11" s="61">
        <f t="shared" si="7"/>
        <v>12</v>
      </c>
      <c r="T11" s="60">
        <f>VLOOKUP($A11,'Return Data'!$B$7:$R$2292,13,0)</f>
        <v>4.9683999999999999</v>
      </c>
      <c r="U11" s="61">
        <f t="shared" si="8"/>
        <v>12</v>
      </c>
      <c r="V11" s="60">
        <f>VLOOKUP($A11,'Return Data'!$B$7:$R$2292,17,0)</f>
        <v>4.1542000000000003</v>
      </c>
      <c r="W11" s="61">
        <f t="shared" si="9"/>
        <v>13</v>
      </c>
      <c r="X11" s="60">
        <f>VLOOKUP($A11,'Return Data'!$B$7:$R$2292,14,0)</f>
        <v>4.2358000000000002</v>
      </c>
      <c r="Y11" s="61">
        <f t="shared" si="10"/>
        <v>15</v>
      </c>
      <c r="Z11" s="60">
        <f>VLOOKUP($A11,'Return Data'!$B$7:$R$2292,16,0)</f>
        <v>7.0777999999999999</v>
      </c>
      <c r="AA11" s="62">
        <f t="shared" si="11"/>
        <v>6</v>
      </c>
    </row>
    <row r="12" spans="1:27" x14ac:dyDescent="0.3">
      <c r="A12" s="58" t="s">
        <v>1877</v>
      </c>
      <c r="B12" s="59">
        <f>VLOOKUP($A12,'Return Data'!$B$7:$R$2292,3,0)</f>
        <v>45014</v>
      </c>
      <c r="C12" s="60">
        <f>VLOOKUP($A12,'Return Data'!$B$7:$R$2292,4,0)</f>
        <v>1310.9347</v>
      </c>
      <c r="D12" s="60">
        <f>VLOOKUP($A12,'Return Data'!$B$7:$R$2292,5,0)</f>
        <v>28.9404</v>
      </c>
      <c r="E12" s="61">
        <f t="shared" si="0"/>
        <v>3</v>
      </c>
      <c r="F12" s="60">
        <f>VLOOKUP($A12,'Return Data'!$B$7:$R$2292,6,0)</f>
        <v>9.5949000000000009</v>
      </c>
      <c r="G12" s="61">
        <f t="shared" si="1"/>
        <v>1</v>
      </c>
      <c r="H12" s="60">
        <f>VLOOKUP($A12,'Return Data'!$B$7:$R$2292,7,0)</f>
        <v>8.4646000000000008</v>
      </c>
      <c r="I12" s="61">
        <f t="shared" si="2"/>
        <v>1</v>
      </c>
      <c r="J12" s="60">
        <f>VLOOKUP($A12,'Return Data'!$B$7:$R$2292,8,0)</f>
        <v>8.0831</v>
      </c>
      <c r="K12" s="61">
        <f t="shared" si="3"/>
        <v>1</v>
      </c>
      <c r="L12" s="60">
        <f>VLOOKUP($A12,'Return Data'!$B$7:$R$2292,9,0)</f>
        <v>8.0494000000000003</v>
      </c>
      <c r="M12" s="61">
        <f t="shared" si="4"/>
        <v>1</v>
      </c>
      <c r="N12" s="60">
        <f>VLOOKUP($A12,'Return Data'!$B$7:$R$2292,10,0)</f>
        <v>6.9143999999999997</v>
      </c>
      <c r="O12" s="61">
        <f t="shared" si="5"/>
        <v>1</v>
      </c>
      <c r="P12" s="60">
        <f>VLOOKUP($A12,'Return Data'!$B$7:$R$2292,11,0)</f>
        <v>6.8888999999999996</v>
      </c>
      <c r="Q12" s="61">
        <f t="shared" si="6"/>
        <v>1</v>
      </c>
      <c r="R12" s="60">
        <f>VLOOKUP($A12,'Return Data'!$B$7:$R$2292,12,0)</f>
        <v>6.5282</v>
      </c>
      <c r="S12" s="61">
        <f t="shared" si="7"/>
        <v>1</v>
      </c>
      <c r="T12" s="60">
        <f>VLOOKUP($A12,'Return Data'!$B$7:$R$2292,13,0)</f>
        <v>5.6044</v>
      </c>
      <c r="U12" s="61">
        <f t="shared" si="8"/>
        <v>1</v>
      </c>
      <c r="V12" s="60">
        <f>VLOOKUP($A12,'Return Data'!$B$7:$R$2292,17,0)</f>
        <v>4.7431999999999999</v>
      </c>
      <c r="W12" s="61">
        <f t="shared" si="9"/>
        <v>4</v>
      </c>
      <c r="X12" s="60">
        <f>VLOOKUP($A12,'Return Data'!$B$7:$R$2292,14,0)</f>
        <v>4.7028999999999996</v>
      </c>
      <c r="Y12" s="61">
        <f t="shared" si="10"/>
        <v>6</v>
      </c>
      <c r="Z12" s="60">
        <f>VLOOKUP($A12,'Return Data'!$B$7:$R$2292,16,0)</f>
        <v>5.7686999999999999</v>
      </c>
      <c r="AA12" s="62">
        <f t="shared" si="11"/>
        <v>14</v>
      </c>
    </row>
    <row r="13" spans="1:27" x14ac:dyDescent="0.3">
      <c r="A13" s="58" t="s">
        <v>1310</v>
      </c>
      <c r="B13" s="59">
        <f>VLOOKUP($A13,'Return Data'!$B$7:$R$2292,3,0)</f>
        <v>45014</v>
      </c>
      <c r="C13" s="60">
        <f>VLOOKUP($A13,'Return Data'!$B$7:$R$2292,4,0)</f>
        <v>3275.7248</v>
      </c>
      <c r="D13" s="60">
        <f>VLOOKUP($A13,'Return Data'!$B$7:$R$2292,5,0)</f>
        <v>21.835799999999999</v>
      </c>
      <c r="E13" s="61">
        <f t="shared" si="0"/>
        <v>20</v>
      </c>
      <c r="F13" s="60">
        <f>VLOOKUP($A13,'Return Data'!$B$7:$R$2292,6,0)</f>
        <v>6.6414</v>
      </c>
      <c r="G13" s="61">
        <f t="shared" si="1"/>
        <v>18</v>
      </c>
      <c r="H13" s="60">
        <f>VLOOKUP($A13,'Return Data'!$B$7:$R$2292,7,0)</f>
        <v>6.6604000000000001</v>
      </c>
      <c r="I13" s="61">
        <f t="shared" si="2"/>
        <v>18</v>
      </c>
      <c r="J13" s="60">
        <f>VLOOKUP($A13,'Return Data'!$B$7:$R$2292,8,0)</f>
        <v>7.0052000000000003</v>
      </c>
      <c r="K13" s="61">
        <f t="shared" si="3"/>
        <v>20</v>
      </c>
      <c r="L13" s="60">
        <f>VLOOKUP($A13,'Return Data'!$B$7:$R$2292,9,0)</f>
        <v>7.0113000000000003</v>
      </c>
      <c r="M13" s="61">
        <f t="shared" si="4"/>
        <v>15</v>
      </c>
      <c r="N13" s="60">
        <f>VLOOKUP($A13,'Return Data'!$B$7:$R$2292,10,0)</f>
        <v>5.9946000000000002</v>
      </c>
      <c r="O13" s="61">
        <f t="shared" si="5"/>
        <v>20</v>
      </c>
      <c r="P13" s="60">
        <f>VLOOKUP($A13,'Return Data'!$B$7:$R$2292,11,0)</f>
        <v>5.8841999999999999</v>
      </c>
      <c r="Q13" s="61">
        <f t="shared" si="6"/>
        <v>20</v>
      </c>
      <c r="R13" s="60">
        <f>VLOOKUP($A13,'Return Data'!$B$7:$R$2292,12,0)</f>
        <v>5.3422000000000001</v>
      </c>
      <c r="S13" s="61">
        <f t="shared" si="7"/>
        <v>20</v>
      </c>
      <c r="T13" s="60">
        <f>VLOOKUP($A13,'Return Data'!$B$7:$R$2292,13,0)</f>
        <v>4.6494</v>
      </c>
      <c r="U13" s="61">
        <f t="shared" si="8"/>
        <v>21</v>
      </c>
      <c r="V13" s="60">
        <f>VLOOKUP($A13,'Return Data'!$B$7:$R$2292,17,0)</f>
        <v>3.7136999999999998</v>
      </c>
      <c r="W13" s="61">
        <f t="shared" si="9"/>
        <v>21</v>
      </c>
      <c r="X13" s="60">
        <f>VLOOKUP($A13,'Return Data'!$B$7:$R$2292,14,0)</f>
        <v>3.7726000000000002</v>
      </c>
      <c r="Y13" s="61">
        <f t="shared" si="10"/>
        <v>21</v>
      </c>
      <c r="Z13" s="60">
        <f>VLOOKUP($A13,'Return Data'!$B$7:$R$2292,16,0)</f>
        <v>6.8163</v>
      </c>
      <c r="AA13" s="62">
        <f t="shared" si="11"/>
        <v>9</v>
      </c>
    </row>
    <row r="14" spans="1:27" x14ac:dyDescent="0.3">
      <c r="A14" s="58" t="s">
        <v>1312</v>
      </c>
      <c r="B14" s="59">
        <f>VLOOKUP($A14,'Return Data'!$B$7:$R$2292,3,0)</f>
        <v>45014</v>
      </c>
      <c r="C14" s="60">
        <f>VLOOKUP($A14,'Return Data'!$B$7:$R$2292,4,0)</f>
        <v>2920.5036</v>
      </c>
      <c r="D14" s="60">
        <f>VLOOKUP($A14,'Return Data'!$B$7:$R$2292,5,0)</f>
        <v>24.914000000000001</v>
      </c>
      <c r="E14" s="61">
        <f t="shared" si="0"/>
        <v>11</v>
      </c>
      <c r="F14" s="60">
        <f>VLOOKUP($A14,'Return Data'!$B$7:$R$2292,6,0)</f>
        <v>6.4908999999999999</v>
      </c>
      <c r="G14" s="61">
        <f t="shared" si="1"/>
        <v>20</v>
      </c>
      <c r="H14" s="60">
        <f>VLOOKUP($A14,'Return Data'!$B$7:$R$2292,7,0)</f>
        <v>6.6269</v>
      </c>
      <c r="I14" s="61">
        <f t="shared" si="2"/>
        <v>19</v>
      </c>
      <c r="J14" s="60">
        <f>VLOOKUP($A14,'Return Data'!$B$7:$R$2292,8,0)</f>
        <v>7.0915999999999997</v>
      </c>
      <c r="K14" s="61">
        <f t="shared" si="3"/>
        <v>15</v>
      </c>
      <c r="L14" s="60">
        <f>VLOOKUP($A14,'Return Data'!$B$7:$R$2292,9,0)</f>
        <v>7.1093999999999999</v>
      </c>
      <c r="M14" s="61">
        <f t="shared" si="4"/>
        <v>12</v>
      </c>
      <c r="N14" s="60">
        <f>VLOOKUP($A14,'Return Data'!$B$7:$R$2292,10,0)</f>
        <v>6.1672000000000002</v>
      </c>
      <c r="O14" s="61">
        <f t="shared" si="5"/>
        <v>15</v>
      </c>
      <c r="P14" s="60">
        <f>VLOOKUP($A14,'Return Data'!$B$7:$R$2292,11,0)</f>
        <v>6.0576999999999996</v>
      </c>
      <c r="Q14" s="61">
        <f t="shared" si="6"/>
        <v>15</v>
      </c>
      <c r="R14" s="60">
        <f>VLOOKUP($A14,'Return Data'!$B$7:$R$2292,12,0)</f>
        <v>5.4641000000000002</v>
      </c>
      <c r="S14" s="61">
        <f t="shared" si="7"/>
        <v>18</v>
      </c>
      <c r="T14" s="60">
        <f>VLOOKUP($A14,'Return Data'!$B$7:$R$2292,13,0)</f>
        <v>4.7637</v>
      </c>
      <c r="U14" s="61">
        <f t="shared" si="8"/>
        <v>18</v>
      </c>
      <c r="V14" s="60">
        <f>VLOOKUP($A14,'Return Data'!$B$7:$R$2292,17,0)</f>
        <v>3.9039999999999999</v>
      </c>
      <c r="W14" s="61">
        <f t="shared" si="9"/>
        <v>20</v>
      </c>
      <c r="X14" s="60">
        <f>VLOOKUP($A14,'Return Data'!$B$7:$R$2292,14,0)</f>
        <v>4.0069999999999997</v>
      </c>
      <c r="Y14" s="61">
        <f t="shared" si="10"/>
        <v>19</v>
      </c>
      <c r="Z14" s="60">
        <f>VLOOKUP($A14,'Return Data'!$B$7:$R$2292,16,0)</f>
        <v>6.6398999999999999</v>
      </c>
      <c r="AA14" s="62">
        <f t="shared" si="11"/>
        <v>11</v>
      </c>
    </row>
    <row r="15" spans="1:27" x14ac:dyDescent="0.3">
      <c r="A15" s="58" t="s">
        <v>1318</v>
      </c>
      <c r="B15" s="59">
        <f>VLOOKUP($A15,'Return Data'!$B$7:$R$2292,3,0)</f>
        <v>45014</v>
      </c>
      <c r="C15" s="60">
        <f>VLOOKUP($A15,'Return Data'!$B$7:$R$2292,4,0)</f>
        <v>12.9069</v>
      </c>
      <c r="D15" s="60">
        <f>VLOOKUP($A15,'Return Data'!$B$7:$R$2292,5,0)</f>
        <v>25.4693</v>
      </c>
      <c r="E15" s="61">
        <f t="shared" si="0"/>
        <v>10</v>
      </c>
      <c r="F15" s="60">
        <f>VLOOKUP($A15,'Return Data'!$B$7:$R$2292,6,0)</f>
        <v>7.7000999999999999</v>
      </c>
      <c r="G15" s="61">
        <f t="shared" si="1"/>
        <v>8</v>
      </c>
      <c r="H15" s="60">
        <f>VLOOKUP($A15,'Return Data'!$B$7:$R$2292,7,0)</f>
        <v>7.3644999999999996</v>
      </c>
      <c r="I15" s="61">
        <f t="shared" si="2"/>
        <v>10</v>
      </c>
      <c r="J15" s="60">
        <f>VLOOKUP($A15,'Return Data'!$B$7:$R$2292,8,0)</f>
        <v>7.5563000000000002</v>
      </c>
      <c r="K15" s="61">
        <f t="shared" si="3"/>
        <v>4</v>
      </c>
      <c r="L15" s="60">
        <f>VLOOKUP($A15,'Return Data'!$B$7:$R$2292,9,0)</f>
        <v>7.5834000000000001</v>
      </c>
      <c r="M15" s="61">
        <f t="shared" si="4"/>
        <v>5</v>
      </c>
      <c r="N15" s="60">
        <f>VLOOKUP($A15,'Return Data'!$B$7:$R$2292,10,0)</f>
        <v>6.5065</v>
      </c>
      <c r="O15" s="61">
        <f t="shared" si="5"/>
        <v>7</v>
      </c>
      <c r="P15" s="60">
        <f>VLOOKUP($A15,'Return Data'!$B$7:$R$2292,11,0)</f>
        <v>6.4295</v>
      </c>
      <c r="Q15" s="61">
        <f t="shared" si="6"/>
        <v>6</v>
      </c>
      <c r="R15" s="60">
        <f>VLOOKUP($A15,'Return Data'!$B$7:$R$2292,12,0)</f>
        <v>5.8989000000000003</v>
      </c>
      <c r="S15" s="61">
        <f t="shared" si="7"/>
        <v>8</v>
      </c>
      <c r="T15" s="60">
        <f>VLOOKUP($A15,'Return Data'!$B$7:$R$2292,13,0)</f>
        <v>5.1726999999999999</v>
      </c>
      <c r="U15" s="61">
        <f t="shared" si="8"/>
        <v>6</v>
      </c>
      <c r="V15" s="60">
        <f>VLOOKUP($A15,'Return Data'!$B$7:$R$2292,17,0)</f>
        <v>4.4074999999999998</v>
      </c>
      <c r="W15" s="61">
        <f t="shared" si="9"/>
        <v>8</v>
      </c>
      <c r="X15" s="60">
        <f>VLOOKUP($A15,'Return Data'!$B$7:$R$2292,14,0)</f>
        <v>4.8723999999999998</v>
      </c>
      <c r="Y15" s="61">
        <f t="shared" si="10"/>
        <v>5</v>
      </c>
      <c r="Z15" s="60">
        <f>VLOOKUP($A15,'Return Data'!$B$7:$R$2292,16,0)</f>
        <v>5.8181000000000003</v>
      </c>
      <c r="AA15" s="62">
        <f t="shared" si="11"/>
        <v>13</v>
      </c>
    </row>
    <row r="16" spans="1:27" x14ac:dyDescent="0.3">
      <c r="A16" s="58" t="s">
        <v>1320</v>
      </c>
      <c r="B16" s="59">
        <f>VLOOKUP($A16,'Return Data'!$B$7:$R$2292,3,0)</f>
        <v>45014</v>
      </c>
      <c r="C16" s="60">
        <f>VLOOKUP($A16,'Return Data'!$B$7:$R$2292,4,0)</f>
        <v>1153.0286000000001</v>
      </c>
      <c r="D16" s="60">
        <f>VLOOKUP($A16,'Return Data'!$B$7:$R$2292,5,0)</f>
        <v>22.911000000000001</v>
      </c>
      <c r="E16" s="61">
        <f t="shared" si="0"/>
        <v>16</v>
      </c>
      <c r="F16" s="60">
        <f>VLOOKUP($A16,'Return Data'!$B$7:$R$2292,6,0)</f>
        <v>7.1459999999999999</v>
      </c>
      <c r="G16" s="61">
        <f t="shared" si="1"/>
        <v>13</v>
      </c>
      <c r="H16" s="60">
        <f>VLOOKUP($A16,'Return Data'!$B$7:$R$2292,7,0)</f>
        <v>7.0857000000000001</v>
      </c>
      <c r="I16" s="61">
        <f t="shared" si="2"/>
        <v>12</v>
      </c>
      <c r="J16" s="60">
        <f>VLOOKUP($A16,'Return Data'!$B$7:$R$2292,8,0)</f>
        <v>7.4640000000000004</v>
      </c>
      <c r="K16" s="61">
        <f t="shared" si="3"/>
        <v>7</v>
      </c>
      <c r="L16" s="60">
        <f>VLOOKUP($A16,'Return Data'!$B$7:$R$2292,9,0)</f>
        <v>7.6158999999999999</v>
      </c>
      <c r="M16" s="61">
        <f t="shared" si="4"/>
        <v>4</v>
      </c>
      <c r="N16" s="60">
        <f>VLOOKUP($A16,'Return Data'!$B$7:$R$2292,10,0)</f>
        <v>6.5561999999999996</v>
      </c>
      <c r="O16" s="61">
        <f t="shared" si="5"/>
        <v>6</v>
      </c>
      <c r="P16" s="60">
        <f>VLOOKUP($A16,'Return Data'!$B$7:$R$2292,11,0)</f>
        <v>6.5439999999999996</v>
      </c>
      <c r="Q16" s="61">
        <f t="shared" si="6"/>
        <v>3</v>
      </c>
      <c r="R16" s="60">
        <f>VLOOKUP($A16,'Return Data'!$B$7:$R$2292,12,0)</f>
        <v>6.0388000000000002</v>
      </c>
      <c r="S16" s="61">
        <f t="shared" si="7"/>
        <v>3</v>
      </c>
      <c r="T16" s="60">
        <f>VLOOKUP($A16,'Return Data'!$B$7:$R$2292,13,0)</f>
        <v>5.2571000000000003</v>
      </c>
      <c r="U16" s="61">
        <f t="shared" si="8"/>
        <v>3</v>
      </c>
      <c r="V16" s="60">
        <f>VLOOKUP($A16,'Return Data'!$B$7:$R$2292,17,0)</f>
        <v>4.4128999999999996</v>
      </c>
      <c r="W16" s="61">
        <f t="shared" si="9"/>
        <v>7</v>
      </c>
      <c r="X16" s="60">
        <f>VLOOKUP($A16,'Return Data'!$B$7:$R$2292,14,0)</f>
        <v>4.5846999999999998</v>
      </c>
      <c r="Y16" s="61">
        <f t="shared" si="10"/>
        <v>8</v>
      </c>
      <c r="Z16" s="60">
        <f>VLOOKUP($A16,'Return Data'!$B$7:$R$2292,16,0)</f>
        <v>4.6025999999999998</v>
      </c>
      <c r="AA16" s="62">
        <f t="shared" si="11"/>
        <v>20</v>
      </c>
    </row>
    <row r="17" spans="1:27" x14ac:dyDescent="0.3">
      <c r="A17" s="58" t="s">
        <v>1321</v>
      </c>
      <c r="B17" s="59">
        <f>VLOOKUP($A17,'Return Data'!$B$7:$R$2292,3,0)</f>
        <v>45014</v>
      </c>
      <c r="C17" s="60">
        <f>VLOOKUP($A17,'Return Data'!$B$7:$R$2292,4,0)</f>
        <v>23.5868</v>
      </c>
      <c r="D17" s="60">
        <f>VLOOKUP($A17,'Return Data'!$B$7:$R$2292,5,0)</f>
        <v>26.791</v>
      </c>
      <c r="E17" s="61">
        <f t="shared" si="0"/>
        <v>7</v>
      </c>
      <c r="F17" s="60">
        <f>VLOOKUP($A17,'Return Data'!$B$7:$R$2292,6,0)</f>
        <v>8.2108000000000008</v>
      </c>
      <c r="G17" s="61">
        <f t="shared" si="1"/>
        <v>4</v>
      </c>
      <c r="H17" s="60">
        <f>VLOOKUP($A17,'Return Data'!$B$7:$R$2292,7,0)</f>
        <v>8.0029000000000003</v>
      </c>
      <c r="I17" s="61">
        <f t="shared" si="2"/>
        <v>3</v>
      </c>
      <c r="J17" s="60">
        <f>VLOOKUP($A17,'Return Data'!$B$7:$R$2292,8,0)</f>
        <v>7.7271000000000001</v>
      </c>
      <c r="K17" s="61">
        <f t="shared" si="3"/>
        <v>3</v>
      </c>
      <c r="L17" s="60">
        <f>VLOOKUP($A17,'Return Data'!$B$7:$R$2292,9,0)</f>
        <v>7.5044000000000004</v>
      </c>
      <c r="M17" s="61">
        <f t="shared" si="4"/>
        <v>7</v>
      </c>
      <c r="N17" s="60">
        <f>VLOOKUP($A17,'Return Data'!$B$7:$R$2292,10,0)</f>
        <v>6.5928000000000004</v>
      </c>
      <c r="O17" s="61">
        <f t="shared" si="5"/>
        <v>4</v>
      </c>
      <c r="P17" s="60">
        <f>VLOOKUP($A17,'Return Data'!$B$7:$R$2292,11,0)</f>
        <v>6.4250999999999996</v>
      </c>
      <c r="Q17" s="61">
        <f t="shared" si="6"/>
        <v>7</v>
      </c>
      <c r="R17" s="60">
        <f>VLOOKUP($A17,'Return Data'!$B$7:$R$2292,12,0)</f>
        <v>5.9063999999999997</v>
      </c>
      <c r="S17" s="61">
        <f t="shared" si="7"/>
        <v>6</v>
      </c>
      <c r="T17" s="60">
        <f>VLOOKUP($A17,'Return Data'!$B$7:$R$2292,13,0)</f>
        <v>5.24</v>
      </c>
      <c r="U17" s="61">
        <f t="shared" si="8"/>
        <v>4</v>
      </c>
      <c r="V17" s="60">
        <f>VLOOKUP($A17,'Return Data'!$B$7:$R$2292,17,0)</f>
        <v>4.6079999999999997</v>
      </c>
      <c r="W17" s="61">
        <f t="shared" si="9"/>
        <v>5</v>
      </c>
      <c r="X17" s="60">
        <f>VLOOKUP($A17,'Return Data'!$B$7:$R$2292,14,0)</f>
        <v>5.0749000000000004</v>
      </c>
      <c r="Y17" s="61">
        <f t="shared" si="10"/>
        <v>4</v>
      </c>
      <c r="Z17" s="60">
        <f>VLOOKUP($A17,'Return Data'!$B$7:$R$2292,16,0)</f>
        <v>7.4692999999999996</v>
      </c>
      <c r="AA17" s="62">
        <f t="shared" si="11"/>
        <v>2</v>
      </c>
    </row>
    <row r="18" spans="1:27" x14ac:dyDescent="0.3">
      <c r="A18" s="58" t="s">
        <v>1323</v>
      </c>
      <c r="B18" s="59">
        <f>VLOOKUP($A18,'Return Data'!$B$7:$R$2292,3,0)</f>
        <v>45014</v>
      </c>
      <c r="C18" s="60">
        <f>VLOOKUP($A18,'Return Data'!$B$7:$R$2292,4,0)</f>
        <v>2370.6323000000002</v>
      </c>
      <c r="D18" s="60">
        <f>VLOOKUP($A18,'Return Data'!$B$7:$R$2292,5,0)</f>
        <v>19.596699999999998</v>
      </c>
      <c r="E18" s="61">
        <f t="shared" si="0"/>
        <v>22</v>
      </c>
      <c r="F18" s="60">
        <f>VLOOKUP($A18,'Return Data'!$B$7:$R$2292,6,0)</f>
        <v>7.2313000000000001</v>
      </c>
      <c r="G18" s="61">
        <f t="shared" si="1"/>
        <v>11</v>
      </c>
      <c r="H18" s="60">
        <f>VLOOKUP($A18,'Return Data'!$B$7:$R$2292,7,0)</f>
        <v>7.3094000000000001</v>
      </c>
      <c r="I18" s="61">
        <f t="shared" si="2"/>
        <v>11</v>
      </c>
      <c r="J18" s="60">
        <f>VLOOKUP($A18,'Return Data'!$B$7:$R$2292,8,0)</f>
        <v>7.3235999999999999</v>
      </c>
      <c r="K18" s="61">
        <f t="shared" si="3"/>
        <v>10</v>
      </c>
      <c r="L18" s="60">
        <f>VLOOKUP($A18,'Return Data'!$B$7:$R$2292,9,0)</f>
        <v>7.1883999999999997</v>
      </c>
      <c r="M18" s="61">
        <f t="shared" si="4"/>
        <v>11</v>
      </c>
      <c r="N18" s="60">
        <f>VLOOKUP($A18,'Return Data'!$B$7:$R$2292,10,0)</f>
        <v>6.2591000000000001</v>
      </c>
      <c r="O18" s="61">
        <f t="shared" si="5"/>
        <v>12</v>
      </c>
      <c r="P18" s="60">
        <f>VLOOKUP($A18,'Return Data'!$B$7:$R$2292,11,0)</f>
        <v>6.3121999999999998</v>
      </c>
      <c r="Q18" s="61">
        <f t="shared" si="6"/>
        <v>10</v>
      </c>
      <c r="R18" s="60">
        <f>VLOOKUP($A18,'Return Data'!$B$7:$R$2292,12,0)</f>
        <v>5.9043999999999999</v>
      </c>
      <c r="S18" s="61">
        <f t="shared" si="7"/>
        <v>7</v>
      </c>
      <c r="T18" s="60">
        <f>VLOOKUP($A18,'Return Data'!$B$7:$R$2292,13,0)</f>
        <v>5.2096999999999998</v>
      </c>
      <c r="U18" s="61">
        <f t="shared" si="8"/>
        <v>5</v>
      </c>
      <c r="V18" s="60">
        <f>VLOOKUP($A18,'Return Data'!$B$7:$R$2292,17,0)</f>
        <v>4.6013000000000002</v>
      </c>
      <c r="W18" s="61">
        <f t="shared" si="9"/>
        <v>6</v>
      </c>
      <c r="X18" s="60">
        <f>VLOOKUP($A18,'Return Data'!$B$7:$R$2292,14,0)</f>
        <v>4.5709</v>
      </c>
      <c r="Y18" s="61">
        <f t="shared" si="10"/>
        <v>10</v>
      </c>
      <c r="Z18" s="60">
        <f>VLOOKUP($A18,'Return Data'!$B$7:$R$2292,16,0)</f>
        <v>7.1048999999999998</v>
      </c>
      <c r="AA18" s="62">
        <f t="shared" si="11"/>
        <v>5</v>
      </c>
    </row>
    <row r="19" spans="1:27" x14ac:dyDescent="0.3">
      <c r="A19" s="58" t="s">
        <v>1327</v>
      </c>
      <c r="B19" s="59">
        <f>VLOOKUP($A19,'Return Data'!$B$7:$R$2292,3,0)</f>
        <v>45014</v>
      </c>
      <c r="C19" s="60">
        <f>VLOOKUP($A19,'Return Data'!$B$7:$R$2292,4,0)</f>
        <v>2301.8444</v>
      </c>
      <c r="D19" s="60">
        <f>VLOOKUP($A19,'Return Data'!$B$7:$R$2292,5,0)</f>
        <v>20.082599999999999</v>
      </c>
      <c r="E19" s="61">
        <f t="shared" si="0"/>
        <v>21</v>
      </c>
      <c r="F19" s="60">
        <f>VLOOKUP($A19,'Return Data'!$B$7:$R$2292,6,0)</f>
        <v>6.1487999999999996</v>
      </c>
      <c r="G19" s="61">
        <f t="shared" si="1"/>
        <v>21</v>
      </c>
      <c r="H19" s="60">
        <f>VLOOKUP($A19,'Return Data'!$B$7:$R$2292,7,0)</f>
        <v>6.2942999999999998</v>
      </c>
      <c r="I19" s="61">
        <f t="shared" si="2"/>
        <v>22</v>
      </c>
      <c r="J19" s="60">
        <f>VLOOKUP($A19,'Return Data'!$B$7:$R$2292,8,0)</f>
        <v>6.7348999999999997</v>
      </c>
      <c r="K19" s="61">
        <f t="shared" si="3"/>
        <v>22</v>
      </c>
      <c r="L19" s="60">
        <f>VLOOKUP($A19,'Return Data'!$B$7:$R$2292,9,0)</f>
        <v>6.9702000000000002</v>
      </c>
      <c r="M19" s="61">
        <f t="shared" si="4"/>
        <v>18</v>
      </c>
      <c r="N19" s="60">
        <f>VLOOKUP($A19,'Return Data'!$B$7:$R$2292,10,0)</f>
        <v>6.1436000000000002</v>
      </c>
      <c r="O19" s="61">
        <f t="shared" si="5"/>
        <v>16</v>
      </c>
      <c r="P19" s="60">
        <f>VLOOKUP($A19,'Return Data'!$B$7:$R$2292,11,0)</f>
        <v>6.0457000000000001</v>
      </c>
      <c r="Q19" s="61">
        <f t="shared" si="6"/>
        <v>16</v>
      </c>
      <c r="R19" s="60">
        <f>VLOOKUP($A19,'Return Data'!$B$7:$R$2292,12,0)</f>
        <v>5.5079000000000002</v>
      </c>
      <c r="S19" s="61">
        <f t="shared" si="7"/>
        <v>16</v>
      </c>
      <c r="T19" s="60">
        <f>VLOOKUP($A19,'Return Data'!$B$7:$R$2292,13,0)</f>
        <v>4.7656999999999998</v>
      </c>
      <c r="U19" s="61">
        <f t="shared" si="8"/>
        <v>17</v>
      </c>
      <c r="V19" s="60">
        <f>VLOOKUP($A19,'Return Data'!$B$7:$R$2292,17,0)</f>
        <v>3.97</v>
      </c>
      <c r="W19" s="61">
        <f t="shared" si="9"/>
        <v>19</v>
      </c>
      <c r="X19" s="60">
        <f>VLOOKUP($A19,'Return Data'!$B$7:$R$2292,14,0)</f>
        <v>4.1753</v>
      </c>
      <c r="Y19" s="61">
        <f t="shared" si="10"/>
        <v>16</v>
      </c>
      <c r="Z19" s="60">
        <f>VLOOKUP($A19,'Return Data'!$B$7:$R$2292,16,0)</f>
        <v>7.0415000000000001</v>
      </c>
      <c r="AA19" s="62">
        <f t="shared" si="11"/>
        <v>8</v>
      </c>
    </row>
    <row r="20" spans="1:27" x14ac:dyDescent="0.3">
      <c r="A20" s="58" t="s">
        <v>1331</v>
      </c>
      <c r="B20" s="59">
        <f>VLOOKUP($A20,'Return Data'!$B$7:$R$2292,3,0)</f>
        <v>45014</v>
      </c>
      <c r="C20" s="60">
        <f>VLOOKUP($A20,'Return Data'!$B$7:$R$2292,4,0)</f>
        <v>36.661000000000001</v>
      </c>
      <c r="D20" s="60">
        <f>VLOOKUP($A20,'Return Data'!$B$7:$R$2292,5,0)</f>
        <v>28.2972</v>
      </c>
      <c r="E20" s="61">
        <f t="shared" si="0"/>
        <v>4</v>
      </c>
      <c r="F20" s="60">
        <f>VLOOKUP($A20,'Return Data'!$B$7:$R$2292,6,0)</f>
        <v>8.4326000000000008</v>
      </c>
      <c r="G20" s="61">
        <f t="shared" si="1"/>
        <v>3</v>
      </c>
      <c r="H20" s="60">
        <f>VLOOKUP($A20,'Return Data'!$B$7:$R$2292,7,0)</f>
        <v>7.9787999999999997</v>
      </c>
      <c r="I20" s="61">
        <f t="shared" si="2"/>
        <v>4</v>
      </c>
      <c r="J20" s="60">
        <f>VLOOKUP($A20,'Return Data'!$B$7:$R$2292,8,0)</f>
        <v>7.2667999999999999</v>
      </c>
      <c r="K20" s="61">
        <f t="shared" si="3"/>
        <v>11</v>
      </c>
      <c r="L20" s="60">
        <f>VLOOKUP($A20,'Return Data'!$B$7:$R$2292,9,0)</f>
        <v>7.5046999999999997</v>
      </c>
      <c r="M20" s="61">
        <f t="shared" si="4"/>
        <v>6</v>
      </c>
      <c r="N20" s="60">
        <f>VLOOKUP($A20,'Return Data'!$B$7:$R$2292,10,0)</f>
        <v>6.4987000000000004</v>
      </c>
      <c r="O20" s="61">
        <f t="shared" si="5"/>
        <v>8</v>
      </c>
      <c r="P20" s="60">
        <f>VLOOKUP($A20,'Return Data'!$B$7:$R$2292,11,0)</f>
        <v>6.3442999999999996</v>
      </c>
      <c r="Q20" s="61">
        <f t="shared" si="6"/>
        <v>9</v>
      </c>
      <c r="R20" s="60">
        <f>VLOOKUP($A20,'Return Data'!$B$7:$R$2292,12,0)</f>
        <v>5.8010000000000002</v>
      </c>
      <c r="S20" s="61">
        <f t="shared" si="7"/>
        <v>10</v>
      </c>
      <c r="T20" s="60">
        <f>VLOOKUP($A20,'Return Data'!$B$7:$R$2292,13,0)</f>
        <v>5.1247999999999996</v>
      </c>
      <c r="U20" s="61">
        <f t="shared" si="8"/>
        <v>8</v>
      </c>
      <c r="V20" s="60">
        <f>VLOOKUP($A20,'Return Data'!$B$7:$R$2292,17,0)</f>
        <v>4.2732000000000001</v>
      </c>
      <c r="W20" s="61">
        <f t="shared" si="9"/>
        <v>11</v>
      </c>
      <c r="X20" s="60">
        <f>VLOOKUP($A20,'Return Data'!$B$7:$R$2292,14,0)</f>
        <v>4.5835999999999997</v>
      </c>
      <c r="Y20" s="61">
        <f t="shared" si="10"/>
        <v>9</v>
      </c>
      <c r="Z20" s="60">
        <f>VLOOKUP($A20,'Return Data'!$B$7:$R$2292,16,0)</f>
        <v>7.2199</v>
      </c>
      <c r="AA20" s="62">
        <f t="shared" si="11"/>
        <v>4</v>
      </c>
    </row>
    <row r="21" spans="1:27" x14ac:dyDescent="0.3">
      <c r="A21" s="58" t="s">
        <v>1336</v>
      </c>
      <c r="B21" s="59">
        <f>VLOOKUP($A21,'Return Data'!$B$7:$R$2292,3,0)</f>
        <v>45014</v>
      </c>
      <c r="C21" s="60">
        <f>VLOOKUP($A21,'Return Data'!$B$7:$R$2292,4,0)</f>
        <v>1143.1007999999999</v>
      </c>
      <c r="D21" s="60">
        <f>VLOOKUP($A21,'Return Data'!$B$7:$R$2292,5,0)</f>
        <v>24.0884</v>
      </c>
      <c r="E21" s="61">
        <f t="shared" si="0"/>
        <v>14</v>
      </c>
      <c r="F21" s="60">
        <f>VLOOKUP($A21,'Return Data'!$B$7:$R$2292,6,0)</f>
        <v>5.1859999999999999</v>
      </c>
      <c r="G21" s="61">
        <f t="shared" si="1"/>
        <v>23</v>
      </c>
      <c r="H21" s="60">
        <f>VLOOKUP($A21,'Return Data'!$B$7:$R$2292,7,0)</f>
        <v>6.6852999999999998</v>
      </c>
      <c r="I21" s="61">
        <f t="shared" si="2"/>
        <v>17</v>
      </c>
      <c r="J21" s="60">
        <f>VLOOKUP($A21,'Return Data'!$B$7:$R$2292,8,0)</f>
        <v>7.0519999999999996</v>
      </c>
      <c r="K21" s="61">
        <f t="shared" si="3"/>
        <v>16</v>
      </c>
      <c r="L21" s="60">
        <f>VLOOKUP($A21,'Return Data'!$B$7:$R$2292,9,0)</f>
        <v>6.5678000000000001</v>
      </c>
      <c r="M21" s="61">
        <f t="shared" si="4"/>
        <v>22</v>
      </c>
      <c r="N21" s="60">
        <f>VLOOKUP($A21,'Return Data'!$B$7:$R$2292,10,0)</f>
        <v>5.8007</v>
      </c>
      <c r="O21" s="61">
        <f t="shared" si="5"/>
        <v>22</v>
      </c>
      <c r="P21" s="60">
        <f>VLOOKUP($A21,'Return Data'!$B$7:$R$2292,11,0)</f>
        <v>5.8615000000000004</v>
      </c>
      <c r="Q21" s="61">
        <f t="shared" si="6"/>
        <v>21</v>
      </c>
      <c r="R21" s="60">
        <f>VLOOKUP($A21,'Return Data'!$B$7:$R$2292,12,0)</f>
        <v>5.4740000000000002</v>
      </c>
      <c r="S21" s="61">
        <f t="shared" si="7"/>
        <v>17</v>
      </c>
      <c r="T21" s="60">
        <f>VLOOKUP($A21,'Return Data'!$B$7:$R$2292,13,0)</f>
        <v>4.9055</v>
      </c>
      <c r="U21" s="61">
        <f t="shared" si="8"/>
        <v>15</v>
      </c>
      <c r="V21" s="60">
        <f>VLOOKUP($A21,'Return Data'!$B$7:$R$2292,17,0)</f>
        <v>4.0640999999999998</v>
      </c>
      <c r="W21" s="61">
        <f t="shared" si="9"/>
        <v>15</v>
      </c>
      <c r="X21" s="60">
        <f>VLOOKUP($A21,'Return Data'!$B$7:$R$2292,14,0)</f>
        <v>4.0795000000000003</v>
      </c>
      <c r="Y21" s="61">
        <f t="shared" si="10"/>
        <v>18</v>
      </c>
      <c r="Z21" s="60">
        <f>VLOOKUP($A21,'Return Data'!$B$7:$R$2292,16,0)</f>
        <v>4.0892999999999997</v>
      </c>
      <c r="AA21" s="62">
        <f t="shared" si="11"/>
        <v>22</v>
      </c>
    </row>
    <row r="22" spans="1:27" x14ac:dyDescent="0.3">
      <c r="A22" s="58" t="s">
        <v>2013</v>
      </c>
      <c r="B22" s="59">
        <f>VLOOKUP($A22,'Return Data'!$B$7:$R$2292,3,0)</f>
        <v>45014</v>
      </c>
      <c r="C22" s="60">
        <f>VLOOKUP($A22,'Return Data'!$B$7:$R$2292,4,0)</f>
        <v>1174.6104</v>
      </c>
      <c r="D22" s="60">
        <f>VLOOKUP($A22,'Return Data'!$B$7:$R$2292,5,0)</f>
        <v>22.956499999999998</v>
      </c>
      <c r="E22" s="61">
        <f t="shared" si="0"/>
        <v>15</v>
      </c>
      <c r="F22" s="60">
        <f>VLOOKUP($A22,'Return Data'!$B$7:$R$2292,6,0)</f>
        <v>7.8192000000000004</v>
      </c>
      <c r="G22" s="61">
        <f t="shared" si="1"/>
        <v>6</v>
      </c>
      <c r="H22" s="60">
        <f>VLOOKUP($A22,'Return Data'!$B$7:$R$2292,7,0)</f>
        <v>7.4267000000000003</v>
      </c>
      <c r="I22" s="61">
        <f t="shared" si="2"/>
        <v>9</v>
      </c>
      <c r="J22" s="60">
        <f>VLOOKUP($A22,'Return Data'!$B$7:$R$2292,8,0)</f>
        <v>7.5481999999999996</v>
      </c>
      <c r="K22" s="61">
        <f t="shared" si="3"/>
        <v>5</v>
      </c>
      <c r="L22" s="60">
        <f>VLOOKUP($A22,'Return Data'!$B$7:$R$2292,9,0)</f>
        <v>7.4650999999999996</v>
      </c>
      <c r="M22" s="61">
        <f t="shared" si="4"/>
        <v>8</v>
      </c>
      <c r="N22" s="60">
        <f>VLOOKUP($A22,'Return Data'!$B$7:$R$2292,10,0)</f>
        <v>6.4924999999999997</v>
      </c>
      <c r="O22" s="61">
        <f t="shared" si="5"/>
        <v>9</v>
      </c>
      <c r="P22" s="60">
        <f>VLOOKUP($A22,'Return Data'!$B$7:$R$2292,11,0)</f>
        <v>6.3891</v>
      </c>
      <c r="Q22" s="61">
        <f t="shared" si="6"/>
        <v>8</v>
      </c>
      <c r="R22" s="60">
        <f>VLOOKUP($A22,'Return Data'!$B$7:$R$2292,12,0)</f>
        <v>5.8677000000000001</v>
      </c>
      <c r="S22" s="61">
        <f t="shared" si="7"/>
        <v>9</v>
      </c>
      <c r="T22" s="60">
        <f>VLOOKUP($A22,'Return Data'!$B$7:$R$2292,13,0)</f>
        <v>5.1013000000000002</v>
      </c>
      <c r="U22" s="61">
        <f t="shared" si="8"/>
        <v>11</v>
      </c>
      <c r="V22" s="60">
        <f>VLOOKUP($A22,'Return Data'!$B$7:$R$2292,17,0)</f>
        <v>4.2714999999999996</v>
      </c>
      <c r="W22" s="61">
        <f t="shared" si="9"/>
        <v>12</v>
      </c>
      <c r="X22" s="60">
        <f>VLOOKUP($A22,'Return Data'!$B$7:$R$2292,14,0)</f>
        <v>4.4881000000000002</v>
      </c>
      <c r="Y22" s="61">
        <f t="shared" si="10"/>
        <v>12</v>
      </c>
      <c r="Z22" s="60">
        <f>VLOOKUP($A22,'Return Data'!$B$7:$R$2292,16,0)</f>
        <v>4.7763</v>
      </c>
      <c r="AA22" s="62">
        <f t="shared" si="11"/>
        <v>19</v>
      </c>
    </row>
    <row r="23" spans="1:27" x14ac:dyDescent="0.3">
      <c r="A23" s="58" t="s">
        <v>1338</v>
      </c>
      <c r="B23" s="59">
        <f>VLOOKUP($A23,'Return Data'!$B$7:$R$2292,3,0)</f>
        <v>45014</v>
      </c>
      <c r="C23" s="60">
        <f>VLOOKUP($A23,'Return Data'!$B$7:$R$2292,4,0)</f>
        <v>14.4556</v>
      </c>
      <c r="D23" s="60">
        <f>VLOOKUP($A23,'Return Data'!$B$7:$R$2292,5,0)</f>
        <v>18.694400000000002</v>
      </c>
      <c r="E23" s="61">
        <f t="shared" si="0"/>
        <v>23</v>
      </c>
      <c r="F23" s="60">
        <f>VLOOKUP($A23,'Return Data'!$B$7:$R$2292,6,0)</f>
        <v>5.6603000000000003</v>
      </c>
      <c r="G23" s="61">
        <f t="shared" si="1"/>
        <v>22</v>
      </c>
      <c r="H23" s="60">
        <f>VLOOKUP($A23,'Return Data'!$B$7:$R$2292,7,0)</f>
        <v>6.1628999999999996</v>
      </c>
      <c r="I23" s="61">
        <f t="shared" si="2"/>
        <v>23</v>
      </c>
      <c r="J23" s="60">
        <f>VLOOKUP($A23,'Return Data'!$B$7:$R$2292,8,0)</f>
        <v>6.6721000000000004</v>
      </c>
      <c r="K23" s="61">
        <f t="shared" si="3"/>
        <v>23</v>
      </c>
      <c r="L23" s="60">
        <f>VLOOKUP($A23,'Return Data'!$B$7:$R$2292,9,0)</f>
        <v>6.4146000000000001</v>
      </c>
      <c r="M23" s="61">
        <f t="shared" si="4"/>
        <v>23</v>
      </c>
      <c r="N23" s="60">
        <f>VLOOKUP($A23,'Return Data'!$B$7:$R$2292,10,0)</f>
        <v>5.0762</v>
      </c>
      <c r="O23" s="61">
        <f t="shared" si="5"/>
        <v>23</v>
      </c>
      <c r="P23" s="60">
        <f>VLOOKUP($A23,'Return Data'!$B$7:$R$2292,11,0)</f>
        <v>5.1913999999999998</v>
      </c>
      <c r="Q23" s="61">
        <f t="shared" si="6"/>
        <v>23</v>
      </c>
      <c r="R23" s="60">
        <f>VLOOKUP($A23,'Return Data'!$B$7:$R$2292,12,0)</f>
        <v>4.7702999999999998</v>
      </c>
      <c r="S23" s="61">
        <f t="shared" si="7"/>
        <v>23</v>
      </c>
      <c r="T23" s="60">
        <f>VLOOKUP($A23,'Return Data'!$B$7:$R$2292,13,0)</f>
        <v>4.1829999999999998</v>
      </c>
      <c r="U23" s="61">
        <f t="shared" si="8"/>
        <v>23</v>
      </c>
      <c r="V23" s="60">
        <f>VLOOKUP($A23,'Return Data'!$B$7:$R$2292,17,0)</f>
        <v>3.3382000000000001</v>
      </c>
      <c r="W23" s="61">
        <f t="shared" si="9"/>
        <v>23</v>
      </c>
      <c r="X23" s="60">
        <f>VLOOKUP($A23,'Return Data'!$B$7:$R$2292,14,0)</f>
        <v>3.3931</v>
      </c>
      <c r="Y23" s="61">
        <f t="shared" si="10"/>
        <v>23</v>
      </c>
      <c r="Z23" s="60">
        <f>VLOOKUP($A23,'Return Data'!$B$7:$R$2292,16,0)</f>
        <v>3.9279999999999999</v>
      </c>
      <c r="AA23" s="62">
        <f t="shared" si="11"/>
        <v>23</v>
      </c>
    </row>
    <row r="24" spans="1:27" x14ac:dyDescent="0.3">
      <c r="A24" s="58" t="s">
        <v>1339</v>
      </c>
      <c r="B24" s="59">
        <f>VLOOKUP($A24,'Return Data'!$B$7:$R$2292,3,0)</f>
        <v>45014</v>
      </c>
      <c r="C24" s="60">
        <f>VLOOKUP($A24,'Return Data'!$B$7:$R$2292,4,0)</f>
        <v>3447.2557999999999</v>
      </c>
      <c r="D24" s="60">
        <f>VLOOKUP($A24,'Return Data'!$B$7:$R$2292,5,0)</f>
        <v>22.138400000000001</v>
      </c>
      <c r="E24" s="61">
        <f t="shared" si="0"/>
        <v>18</v>
      </c>
      <c r="F24" s="60">
        <f>VLOOKUP($A24,'Return Data'!$B$7:$R$2292,6,0)</f>
        <v>6.7201000000000004</v>
      </c>
      <c r="G24" s="61">
        <f t="shared" si="1"/>
        <v>15</v>
      </c>
      <c r="H24" s="60">
        <f>VLOOKUP($A24,'Return Data'!$B$7:$R$2292,7,0)</f>
        <v>6.8769</v>
      </c>
      <c r="I24" s="61">
        <f t="shared" si="2"/>
        <v>14</v>
      </c>
      <c r="J24" s="60">
        <f>VLOOKUP($A24,'Return Data'!$B$7:$R$2292,8,0)</f>
        <v>7.0242000000000004</v>
      </c>
      <c r="K24" s="61">
        <f t="shared" si="3"/>
        <v>17</v>
      </c>
      <c r="L24" s="60">
        <f>VLOOKUP($A24,'Return Data'!$B$7:$R$2292,9,0)</f>
        <v>7.0014000000000003</v>
      </c>
      <c r="M24" s="61">
        <f t="shared" si="4"/>
        <v>17</v>
      </c>
      <c r="N24" s="60">
        <f>VLOOKUP($A24,'Return Data'!$B$7:$R$2292,10,0)</f>
        <v>6.2656000000000001</v>
      </c>
      <c r="O24" s="61">
        <f t="shared" si="5"/>
        <v>11</v>
      </c>
      <c r="P24" s="60">
        <f>VLOOKUP($A24,'Return Data'!$B$7:$R$2292,11,0)</f>
        <v>6.1722000000000001</v>
      </c>
      <c r="Q24" s="61">
        <f t="shared" si="6"/>
        <v>12</v>
      </c>
      <c r="R24" s="60">
        <f>VLOOKUP($A24,'Return Data'!$B$7:$R$2292,12,0)</f>
        <v>5.7409999999999997</v>
      </c>
      <c r="S24" s="61">
        <f t="shared" si="7"/>
        <v>11</v>
      </c>
      <c r="T24" s="60">
        <f>VLOOKUP($A24,'Return Data'!$B$7:$R$2292,13,0)</f>
        <v>5.1062000000000003</v>
      </c>
      <c r="U24" s="61">
        <f t="shared" si="8"/>
        <v>9</v>
      </c>
      <c r="V24" s="60">
        <f>VLOOKUP($A24,'Return Data'!$B$7:$R$2292,17,0)</f>
        <v>6.4138999999999999</v>
      </c>
      <c r="W24" s="61">
        <f t="shared" si="9"/>
        <v>1</v>
      </c>
      <c r="X24" s="60">
        <f>VLOOKUP($A24,'Return Data'!$B$7:$R$2292,14,0)</f>
        <v>5.9542999999999999</v>
      </c>
      <c r="Y24" s="61">
        <f t="shared" si="10"/>
        <v>1</v>
      </c>
      <c r="Z24" s="60">
        <f>VLOOKUP($A24,'Return Data'!$B$7:$R$2292,16,0)</f>
        <v>5.9756</v>
      </c>
      <c r="AA24" s="62">
        <f t="shared" si="11"/>
        <v>12</v>
      </c>
    </row>
    <row r="25" spans="1:27" x14ac:dyDescent="0.3">
      <c r="A25" s="58" t="s">
        <v>1817</v>
      </c>
      <c r="B25" s="59">
        <f>VLOOKUP($A25,'Return Data'!$B$7:$R$2292,3,0)</f>
        <v>45014</v>
      </c>
      <c r="C25" s="60">
        <f>VLOOKUP($A25,'Return Data'!$B$7:$R$2292,4,0)</f>
        <v>29.341699999999999</v>
      </c>
      <c r="D25" s="60">
        <f>VLOOKUP($A25,'Return Data'!$B$7:$R$2292,5,0)</f>
        <v>30.502600000000001</v>
      </c>
      <c r="E25" s="61">
        <f t="shared" si="0"/>
        <v>1</v>
      </c>
      <c r="F25" s="60">
        <f>VLOOKUP($A25,'Return Data'!$B$7:$R$2292,6,0)</f>
        <v>7.7206999999999999</v>
      </c>
      <c r="G25" s="61">
        <f t="shared" si="1"/>
        <v>7</v>
      </c>
      <c r="H25" s="60">
        <f>VLOOKUP($A25,'Return Data'!$B$7:$R$2292,7,0)</f>
        <v>7.6163999999999996</v>
      </c>
      <c r="I25" s="61">
        <f t="shared" si="2"/>
        <v>7</v>
      </c>
      <c r="J25" s="60">
        <f>VLOOKUP($A25,'Return Data'!$B$7:$R$2292,8,0)</f>
        <v>7.2439</v>
      </c>
      <c r="K25" s="61">
        <f t="shared" si="3"/>
        <v>12</v>
      </c>
      <c r="L25" s="60">
        <f>VLOOKUP($A25,'Return Data'!$B$7:$R$2292,9,0)</f>
        <v>7.0092999999999996</v>
      </c>
      <c r="M25" s="61">
        <f t="shared" si="4"/>
        <v>16</v>
      </c>
      <c r="N25" s="60">
        <f>VLOOKUP($A25,'Return Data'!$B$7:$R$2292,10,0)</f>
        <v>6.1756000000000002</v>
      </c>
      <c r="O25" s="61">
        <f t="shared" si="5"/>
        <v>14</v>
      </c>
      <c r="P25" s="60">
        <f>VLOOKUP($A25,'Return Data'!$B$7:$R$2292,11,0)</f>
        <v>6.0803000000000003</v>
      </c>
      <c r="Q25" s="61">
        <f t="shared" si="6"/>
        <v>14</v>
      </c>
      <c r="R25" s="60">
        <f>VLOOKUP($A25,'Return Data'!$B$7:$R$2292,12,0)</f>
        <v>5.5730000000000004</v>
      </c>
      <c r="S25" s="61">
        <f t="shared" si="7"/>
        <v>14</v>
      </c>
      <c r="T25" s="60">
        <f>VLOOKUP($A25,'Return Data'!$B$7:$R$2292,13,0)</f>
        <v>4.9447000000000001</v>
      </c>
      <c r="U25" s="61">
        <f t="shared" si="8"/>
        <v>13</v>
      </c>
      <c r="V25" s="60">
        <f>VLOOKUP($A25,'Return Data'!$B$7:$R$2292,17,0)</f>
        <v>4.1528999999999998</v>
      </c>
      <c r="W25" s="61">
        <f t="shared" si="9"/>
        <v>14</v>
      </c>
      <c r="X25" s="60">
        <f>VLOOKUP($A25,'Return Data'!$B$7:$R$2292,14,0)</f>
        <v>4.431</v>
      </c>
      <c r="Y25" s="61">
        <f t="shared" si="10"/>
        <v>13</v>
      </c>
      <c r="Z25" s="60">
        <f>VLOOKUP($A25,'Return Data'!$B$7:$R$2292,16,0)</f>
        <v>7.5747</v>
      </c>
      <c r="AA25" s="62">
        <f t="shared" si="11"/>
        <v>1</v>
      </c>
    </row>
    <row r="26" spans="1:27" x14ac:dyDescent="0.3">
      <c r="A26" s="58" t="s">
        <v>1344</v>
      </c>
      <c r="B26" s="59">
        <f>VLOOKUP($A26,'Return Data'!$B$7:$R$2292,3,0)</f>
        <v>45014</v>
      </c>
      <c r="C26" s="60">
        <f>VLOOKUP($A26,'Return Data'!$B$7:$R$2292,4,0)</f>
        <v>5090.2168000000001</v>
      </c>
      <c r="D26" s="60">
        <f>VLOOKUP($A26,'Return Data'!$B$7:$R$2292,5,0)</f>
        <v>21.906500000000001</v>
      </c>
      <c r="E26" s="61">
        <f t="shared" si="0"/>
        <v>19</v>
      </c>
      <c r="F26" s="60">
        <f>VLOOKUP($A26,'Return Data'!$B$7:$R$2292,6,0)</f>
        <v>7.4503000000000004</v>
      </c>
      <c r="G26" s="61">
        <f t="shared" si="1"/>
        <v>10</v>
      </c>
      <c r="H26" s="60">
        <f>VLOOKUP($A26,'Return Data'!$B$7:$R$2292,7,0)</f>
        <v>7.8864000000000001</v>
      </c>
      <c r="I26" s="61">
        <f t="shared" si="2"/>
        <v>5</v>
      </c>
      <c r="J26" s="60">
        <f>VLOOKUP($A26,'Return Data'!$B$7:$R$2292,8,0)</f>
        <v>7.4561999999999999</v>
      </c>
      <c r="K26" s="61">
        <f t="shared" si="3"/>
        <v>8</v>
      </c>
      <c r="L26" s="60">
        <f>VLOOKUP($A26,'Return Data'!$B$7:$R$2292,9,0)</f>
        <v>7.6295999999999999</v>
      </c>
      <c r="M26" s="61">
        <f t="shared" si="4"/>
        <v>3</v>
      </c>
      <c r="N26" s="60">
        <f>VLOOKUP($A26,'Return Data'!$B$7:$R$2292,10,0)</f>
        <v>6.5598000000000001</v>
      </c>
      <c r="O26" s="61">
        <f t="shared" si="5"/>
        <v>5</v>
      </c>
      <c r="P26" s="60">
        <f>VLOOKUP($A26,'Return Data'!$B$7:$R$2292,11,0)</f>
        <v>6.4813000000000001</v>
      </c>
      <c r="Q26" s="61">
        <f t="shared" si="6"/>
        <v>5</v>
      </c>
      <c r="R26" s="60">
        <f>VLOOKUP($A26,'Return Data'!$B$7:$R$2292,12,0)</f>
        <v>5.9561999999999999</v>
      </c>
      <c r="S26" s="61">
        <f t="shared" si="7"/>
        <v>4</v>
      </c>
      <c r="T26" s="60">
        <f>VLOOKUP($A26,'Return Data'!$B$7:$R$2292,13,0)</f>
        <v>5.1036999999999999</v>
      </c>
      <c r="U26" s="61">
        <f t="shared" si="8"/>
        <v>10</v>
      </c>
      <c r="V26" s="60">
        <f>VLOOKUP($A26,'Return Data'!$B$7:$R$2292,17,0)</f>
        <v>4.3327999999999998</v>
      </c>
      <c r="W26" s="61">
        <f t="shared" si="9"/>
        <v>9</v>
      </c>
      <c r="X26" s="60">
        <f>VLOOKUP($A26,'Return Data'!$B$7:$R$2292,14,0)</f>
        <v>4.6421000000000001</v>
      </c>
      <c r="Y26" s="61">
        <f t="shared" si="10"/>
        <v>7</v>
      </c>
      <c r="Z26" s="60">
        <f>VLOOKUP($A26,'Return Data'!$B$7:$R$2292,16,0)</f>
        <v>7.0530999999999997</v>
      </c>
      <c r="AA26" s="62">
        <f t="shared" si="11"/>
        <v>7</v>
      </c>
    </row>
    <row r="27" spans="1:27" x14ac:dyDescent="0.3">
      <c r="A27" s="58" t="s">
        <v>1796</v>
      </c>
      <c r="B27" s="59">
        <f>VLOOKUP($A27,'Return Data'!$B$7:$R$2292,3,0)</f>
        <v>45014</v>
      </c>
      <c r="C27" s="60">
        <f>VLOOKUP($A27,'Return Data'!$B$7:$R$2292,4,0)</f>
        <v>2334.2606999999998</v>
      </c>
      <c r="D27" s="60">
        <f>VLOOKUP($A27,'Return Data'!$B$7:$R$2292,5,0)</f>
        <v>26.465399999999999</v>
      </c>
      <c r="E27" s="61">
        <f t="shared" si="0"/>
        <v>8</v>
      </c>
      <c r="F27" s="60">
        <f>VLOOKUP($A27,'Return Data'!$B$7:$R$2292,6,0)</f>
        <v>6.5304000000000002</v>
      </c>
      <c r="G27" s="61">
        <f t="shared" si="1"/>
        <v>19</v>
      </c>
      <c r="H27" s="60">
        <f>VLOOKUP($A27,'Return Data'!$B$7:$R$2292,7,0)</f>
        <v>6.4843000000000002</v>
      </c>
      <c r="I27" s="61">
        <f t="shared" si="2"/>
        <v>21</v>
      </c>
      <c r="J27" s="60">
        <f>VLOOKUP($A27,'Return Data'!$B$7:$R$2292,8,0)</f>
        <v>6.7614999999999998</v>
      </c>
      <c r="K27" s="61">
        <f t="shared" si="3"/>
        <v>21</v>
      </c>
      <c r="L27" s="60">
        <f>VLOOKUP($A27,'Return Data'!$B$7:$R$2292,9,0)</f>
        <v>6.7988</v>
      </c>
      <c r="M27" s="61">
        <f t="shared" si="4"/>
        <v>21</v>
      </c>
      <c r="N27" s="60">
        <f>VLOOKUP($A27,'Return Data'!$B$7:$R$2292,10,0)</f>
        <v>5.8166000000000002</v>
      </c>
      <c r="O27" s="61">
        <f t="shared" si="5"/>
        <v>21</v>
      </c>
      <c r="P27" s="60">
        <f>VLOOKUP($A27,'Return Data'!$B$7:$R$2292,11,0)</f>
        <v>5.5865</v>
      </c>
      <c r="Q27" s="61">
        <f t="shared" si="6"/>
        <v>22</v>
      </c>
      <c r="R27" s="60">
        <f>VLOOKUP($A27,'Return Data'!$B$7:$R$2292,12,0)</f>
        <v>5.0532000000000004</v>
      </c>
      <c r="S27" s="61">
        <f t="shared" si="7"/>
        <v>22</v>
      </c>
      <c r="T27" s="60">
        <f>VLOOKUP($A27,'Return Data'!$B$7:$R$2292,13,0)</f>
        <v>4.4169999999999998</v>
      </c>
      <c r="U27" s="61">
        <f t="shared" si="8"/>
        <v>22</v>
      </c>
      <c r="V27" s="60">
        <f>VLOOKUP($A27,'Return Data'!$B$7:$R$2292,17,0)</f>
        <v>3.5806</v>
      </c>
      <c r="W27" s="61">
        <f t="shared" si="9"/>
        <v>22</v>
      </c>
      <c r="X27" s="60">
        <f>VLOOKUP($A27,'Return Data'!$B$7:$R$2292,14,0)</f>
        <v>3.5436000000000001</v>
      </c>
      <c r="Y27" s="61">
        <f t="shared" si="10"/>
        <v>22</v>
      </c>
      <c r="Z27" s="60">
        <f>VLOOKUP($A27,'Return Data'!$B$7:$R$2292,16,0)</f>
        <v>5.7121000000000004</v>
      </c>
      <c r="AA27" s="62">
        <f t="shared" si="11"/>
        <v>15</v>
      </c>
    </row>
    <row r="28" spans="1:27" x14ac:dyDescent="0.3">
      <c r="A28" s="58" t="s">
        <v>1348</v>
      </c>
      <c r="B28" s="59">
        <f>VLOOKUP($A28,'Return Data'!$B$7:$R$2292,3,0)</f>
        <v>45014</v>
      </c>
      <c r="C28" s="60">
        <f>VLOOKUP($A28,'Return Data'!$B$7:$R$2292,4,0)</f>
        <v>12.1835</v>
      </c>
      <c r="D28" s="60">
        <f>VLOOKUP($A28,'Return Data'!$B$7:$R$2292,5,0)</f>
        <v>26.982600000000001</v>
      </c>
      <c r="E28" s="61">
        <f t="shared" si="0"/>
        <v>6</v>
      </c>
      <c r="F28" s="60">
        <f>VLOOKUP($A28,'Return Data'!$B$7:$R$2292,6,0)</f>
        <v>6.7168999999999999</v>
      </c>
      <c r="G28" s="61">
        <f t="shared" si="1"/>
        <v>16</v>
      </c>
      <c r="H28" s="60">
        <f>VLOOKUP($A28,'Return Data'!$B$7:$R$2292,7,0)</f>
        <v>6.8632999999999997</v>
      </c>
      <c r="I28" s="61">
        <f t="shared" si="2"/>
        <v>15</v>
      </c>
      <c r="J28" s="60">
        <f>VLOOKUP($A28,'Return Data'!$B$7:$R$2292,8,0)</f>
        <v>7.0163000000000002</v>
      </c>
      <c r="K28" s="61">
        <f t="shared" si="3"/>
        <v>19</v>
      </c>
      <c r="L28" s="60">
        <f>VLOOKUP($A28,'Return Data'!$B$7:$R$2292,9,0)</f>
        <v>6.9702000000000002</v>
      </c>
      <c r="M28" s="61">
        <f t="shared" si="4"/>
        <v>18</v>
      </c>
      <c r="N28" s="60">
        <f>VLOOKUP($A28,'Return Data'!$B$7:$R$2292,10,0)</f>
        <v>6.0061</v>
      </c>
      <c r="O28" s="61">
        <f t="shared" si="5"/>
        <v>19</v>
      </c>
      <c r="P28" s="60">
        <f>VLOOKUP($A28,'Return Data'!$B$7:$R$2292,11,0)</f>
        <v>5.9222999999999999</v>
      </c>
      <c r="Q28" s="61">
        <f t="shared" si="6"/>
        <v>19</v>
      </c>
      <c r="R28" s="60">
        <f>VLOOKUP($A28,'Return Data'!$B$7:$R$2292,12,0)</f>
        <v>5.4217000000000004</v>
      </c>
      <c r="S28" s="61">
        <f t="shared" si="7"/>
        <v>19</v>
      </c>
      <c r="T28" s="60">
        <f>VLOOKUP($A28,'Return Data'!$B$7:$R$2292,13,0)</f>
        <v>4.7304000000000004</v>
      </c>
      <c r="U28" s="61">
        <f t="shared" si="8"/>
        <v>19</v>
      </c>
      <c r="V28" s="60">
        <f>VLOOKUP($A28,'Return Data'!$B$7:$R$2292,17,0)</f>
        <v>4.0045999999999999</v>
      </c>
      <c r="W28" s="61">
        <f t="shared" si="9"/>
        <v>17</v>
      </c>
      <c r="X28" s="60">
        <f>VLOOKUP($A28,'Return Data'!$B$7:$R$2292,14,0)</f>
        <v>4.1147999999999998</v>
      </c>
      <c r="Y28" s="61">
        <f t="shared" si="10"/>
        <v>17</v>
      </c>
      <c r="Z28" s="60">
        <f>VLOOKUP($A28,'Return Data'!$B$7:$R$2292,16,0)</f>
        <v>4.8339999999999996</v>
      </c>
      <c r="AA28" s="62">
        <f t="shared" si="11"/>
        <v>18</v>
      </c>
    </row>
    <row r="29" spans="1:27" x14ac:dyDescent="0.3">
      <c r="A29" s="58" t="s">
        <v>1350</v>
      </c>
      <c r="B29" s="59">
        <f>VLOOKUP($A29,'Return Data'!$B$7:$R$2292,3,0)</f>
        <v>45014</v>
      </c>
      <c r="C29" s="60">
        <f>VLOOKUP($A29,'Return Data'!$B$7:$R$2292,4,0)</f>
        <v>3629.1545999999998</v>
      </c>
      <c r="D29" s="60">
        <f>VLOOKUP($A29,'Return Data'!$B$7:$R$2292,5,0)</f>
        <v>24.416699999999999</v>
      </c>
      <c r="E29" s="61">
        <f t="shared" si="0"/>
        <v>13</v>
      </c>
      <c r="F29" s="60">
        <f>VLOOKUP($A29,'Return Data'!$B$7:$R$2292,6,0)</f>
        <v>7.4554999999999998</v>
      </c>
      <c r="G29" s="61">
        <f t="shared" si="1"/>
        <v>9</v>
      </c>
      <c r="H29" s="60">
        <f>VLOOKUP($A29,'Return Data'!$B$7:$R$2292,7,0)</f>
        <v>7.4969999999999999</v>
      </c>
      <c r="I29" s="61">
        <f t="shared" si="2"/>
        <v>8</v>
      </c>
      <c r="J29" s="60">
        <f>VLOOKUP($A29,'Return Data'!$B$7:$R$2292,8,0)</f>
        <v>7.5437000000000003</v>
      </c>
      <c r="K29" s="61">
        <f t="shared" si="3"/>
        <v>6</v>
      </c>
      <c r="L29" s="60">
        <f>VLOOKUP($A29,'Return Data'!$B$7:$R$2292,9,0)</f>
        <v>7.2519</v>
      </c>
      <c r="M29" s="61">
        <f t="shared" si="4"/>
        <v>10</v>
      </c>
      <c r="N29" s="60">
        <f>VLOOKUP($A29,'Return Data'!$B$7:$R$2292,10,0)</f>
        <v>6.3204000000000002</v>
      </c>
      <c r="O29" s="61">
        <f t="shared" si="5"/>
        <v>10</v>
      </c>
      <c r="P29" s="60">
        <f>VLOOKUP($A29,'Return Data'!$B$7:$R$2292,11,0)</f>
        <v>6.1829999999999998</v>
      </c>
      <c r="Q29" s="61">
        <f t="shared" si="6"/>
        <v>11</v>
      </c>
      <c r="R29" s="60">
        <f>VLOOKUP($A29,'Return Data'!$B$7:$R$2292,12,0)</f>
        <v>5.6615000000000002</v>
      </c>
      <c r="S29" s="61">
        <f t="shared" si="7"/>
        <v>13</v>
      </c>
      <c r="T29" s="60">
        <f>VLOOKUP($A29,'Return Data'!$B$7:$R$2292,13,0)</f>
        <v>4.9161000000000001</v>
      </c>
      <c r="U29" s="61">
        <f t="shared" si="8"/>
        <v>14</v>
      </c>
      <c r="V29" s="60">
        <f>VLOOKUP($A29,'Return Data'!$B$7:$R$2292,17,0)</f>
        <v>5.5407000000000002</v>
      </c>
      <c r="W29" s="61">
        <f t="shared" si="9"/>
        <v>2</v>
      </c>
      <c r="X29" s="60">
        <f>VLOOKUP($A29,'Return Data'!$B$7:$R$2292,14,0)</f>
        <v>5.3715000000000002</v>
      </c>
      <c r="Y29" s="61">
        <f t="shared" si="10"/>
        <v>2</v>
      </c>
      <c r="Z29" s="60">
        <f>VLOOKUP($A29,'Return Data'!$B$7:$R$2292,16,0)</f>
        <v>6.7995999999999999</v>
      </c>
      <c r="AA29" s="62">
        <f t="shared" si="11"/>
        <v>10</v>
      </c>
    </row>
    <row r="30" spans="1:27" x14ac:dyDescent="0.3">
      <c r="A30" s="58" t="s">
        <v>1810</v>
      </c>
      <c r="B30" s="59">
        <f>VLOOKUP($A30,'Return Data'!$B$7:$R$2292,3,0)</f>
        <v>45014</v>
      </c>
      <c r="C30" s="60">
        <f>VLOOKUP($A30,'Return Data'!$B$7:$R$2292,4,0)</f>
        <v>1173.9358</v>
      </c>
      <c r="D30" s="60">
        <f>VLOOKUP($A30,'Return Data'!$B$7:$R$2292,5,0)</f>
        <v>26.1951</v>
      </c>
      <c r="E30" s="61">
        <f t="shared" si="0"/>
        <v>9</v>
      </c>
      <c r="F30" s="60">
        <f>VLOOKUP($A30,'Return Data'!$B$7:$R$2292,6,0)</f>
        <v>6.6540999999999997</v>
      </c>
      <c r="G30" s="61">
        <f t="shared" si="1"/>
        <v>17</v>
      </c>
      <c r="H30" s="60">
        <f>VLOOKUP($A30,'Return Data'!$B$7:$R$2292,7,0)</f>
        <v>6.5071000000000003</v>
      </c>
      <c r="I30" s="61">
        <f t="shared" si="2"/>
        <v>20</v>
      </c>
      <c r="J30" s="60">
        <f>VLOOKUP($A30,'Return Data'!$B$7:$R$2292,8,0)</f>
        <v>7.0171999999999999</v>
      </c>
      <c r="K30" s="61">
        <f t="shared" si="3"/>
        <v>18</v>
      </c>
      <c r="L30" s="60">
        <f>VLOOKUP($A30,'Return Data'!$B$7:$R$2292,9,0)</f>
        <v>7.0368000000000004</v>
      </c>
      <c r="M30" s="61">
        <f t="shared" si="4"/>
        <v>14</v>
      </c>
      <c r="N30" s="60">
        <f>VLOOKUP($A30,'Return Data'!$B$7:$R$2292,10,0)</f>
        <v>6.1003999999999996</v>
      </c>
      <c r="O30" s="61">
        <f t="shared" si="5"/>
        <v>18</v>
      </c>
      <c r="P30" s="60">
        <f>VLOOKUP($A30,'Return Data'!$B$7:$R$2292,11,0)</f>
        <v>5.9755000000000003</v>
      </c>
      <c r="Q30" s="61">
        <f t="shared" si="6"/>
        <v>18</v>
      </c>
      <c r="R30" s="60">
        <f>VLOOKUP($A30,'Return Data'!$B$7:$R$2292,12,0)</f>
        <v>5.3201999999999998</v>
      </c>
      <c r="S30" s="61">
        <f t="shared" si="7"/>
        <v>21</v>
      </c>
      <c r="T30" s="60">
        <f>VLOOKUP($A30,'Return Data'!$B$7:$R$2292,13,0)</f>
        <v>4.7005999999999997</v>
      </c>
      <c r="U30" s="61">
        <f t="shared" si="8"/>
        <v>20</v>
      </c>
      <c r="V30" s="60">
        <f>VLOOKUP($A30,'Return Data'!$B$7:$R$2292,17,0)</f>
        <v>4.0041000000000002</v>
      </c>
      <c r="W30" s="61">
        <f t="shared" si="9"/>
        <v>18</v>
      </c>
      <c r="X30" s="60">
        <f>VLOOKUP($A30,'Return Data'!$B$7:$R$2292,14,0)</f>
        <v>3.8792</v>
      </c>
      <c r="Y30" s="61">
        <f t="shared" si="10"/>
        <v>20</v>
      </c>
      <c r="Z30" s="60">
        <f>VLOOKUP($A30,'Return Data'!$B$7:$R$2292,16,0)</f>
        <v>4.2946</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24.698426086956523</v>
      </c>
      <c r="E32" s="69"/>
      <c r="F32" s="70">
        <f>AVERAGE(F8:F30)</f>
        <v>7.2592347826086954</v>
      </c>
      <c r="G32" s="69"/>
      <c r="H32" s="70">
        <f>AVERAGE(H8:H30)</f>
        <v>7.1898913043478272</v>
      </c>
      <c r="I32" s="69"/>
      <c r="J32" s="70">
        <f>AVERAGE(J8:J30)</f>
        <v>7.2700565217391304</v>
      </c>
      <c r="K32" s="69"/>
      <c r="L32" s="70">
        <f>AVERAGE(L8:L30)</f>
        <v>7.2090913043478286</v>
      </c>
      <c r="M32" s="69"/>
      <c r="N32" s="70">
        <f>AVERAGE(N8:N30)</f>
        <v>6.264013043478263</v>
      </c>
      <c r="O32" s="69"/>
      <c r="P32" s="70">
        <f>AVERAGE(P8:P30)</f>
        <v>6.1793043478260881</v>
      </c>
      <c r="Q32" s="69"/>
      <c r="R32" s="70">
        <f>AVERAGE(R8:R30)</f>
        <v>5.673121739130436</v>
      </c>
      <c r="S32" s="69"/>
      <c r="T32" s="70">
        <f>AVERAGE(T8:T30)</f>
        <v>4.9628304347826084</v>
      </c>
      <c r="U32" s="69"/>
      <c r="V32" s="70">
        <f>AVERAGE(V8:V30)</f>
        <v>4.3314043478260871</v>
      </c>
      <c r="W32" s="69"/>
      <c r="X32" s="70">
        <f>AVERAGE(X8:X30)</f>
        <v>4.4575826086956525</v>
      </c>
      <c r="Y32" s="69"/>
      <c r="Z32" s="70">
        <f>AVERAGE(Z8:Z30)</f>
        <v>6.0428043478260864</v>
      </c>
      <c r="AA32" s="71"/>
    </row>
    <row r="33" spans="1:27" x14ac:dyDescent="0.3">
      <c r="A33" s="68" t="s">
        <v>28</v>
      </c>
      <c r="B33" s="69"/>
      <c r="C33" s="69"/>
      <c r="D33" s="70">
        <f>MIN(D8:D30)</f>
        <v>18.694400000000002</v>
      </c>
      <c r="E33" s="69"/>
      <c r="F33" s="70">
        <f>MIN(F8:F30)</f>
        <v>5.1859999999999999</v>
      </c>
      <c r="G33" s="69"/>
      <c r="H33" s="70">
        <f>MIN(H8:H30)</f>
        <v>6.1628999999999996</v>
      </c>
      <c r="I33" s="69"/>
      <c r="J33" s="70">
        <f>MIN(J8:J30)</f>
        <v>6.6721000000000004</v>
      </c>
      <c r="K33" s="69"/>
      <c r="L33" s="70">
        <f>MIN(L8:L30)</f>
        <v>6.4146000000000001</v>
      </c>
      <c r="M33" s="69"/>
      <c r="N33" s="70">
        <f>MIN(N8:N30)</f>
        <v>5.0762</v>
      </c>
      <c r="O33" s="69"/>
      <c r="P33" s="70">
        <f>MIN(P8:P30)</f>
        <v>5.1913999999999998</v>
      </c>
      <c r="Q33" s="69"/>
      <c r="R33" s="70">
        <f>MIN(R8:R30)</f>
        <v>4.7702999999999998</v>
      </c>
      <c r="S33" s="69"/>
      <c r="T33" s="70">
        <f>MIN(T8:T30)</f>
        <v>4.1829999999999998</v>
      </c>
      <c r="U33" s="69"/>
      <c r="V33" s="70">
        <f>MIN(V8:V30)</f>
        <v>3.3382000000000001</v>
      </c>
      <c r="W33" s="69"/>
      <c r="X33" s="70">
        <f>MIN(X8:X30)</f>
        <v>3.3931</v>
      </c>
      <c r="Y33" s="69"/>
      <c r="Z33" s="70">
        <f>MIN(Z8:Z30)</f>
        <v>3.9279999999999999</v>
      </c>
      <c r="AA33" s="71"/>
    </row>
    <row r="34" spans="1:27" ht="15" thickBot="1" x14ac:dyDescent="0.35">
      <c r="A34" s="72" t="s">
        <v>29</v>
      </c>
      <c r="B34" s="73"/>
      <c r="C34" s="73"/>
      <c r="D34" s="74">
        <f>MAX(D8:D30)</f>
        <v>30.502600000000001</v>
      </c>
      <c r="E34" s="73"/>
      <c r="F34" s="74">
        <f>MAX(F8:F30)</f>
        <v>9.5949000000000009</v>
      </c>
      <c r="G34" s="73"/>
      <c r="H34" s="74">
        <f>MAX(H8:H30)</f>
        <v>8.4646000000000008</v>
      </c>
      <c r="I34" s="73"/>
      <c r="J34" s="74">
        <f>MAX(J8:J30)</f>
        <v>8.0831</v>
      </c>
      <c r="K34" s="73"/>
      <c r="L34" s="74">
        <f>MAX(L8:L30)</f>
        <v>8.0494000000000003</v>
      </c>
      <c r="M34" s="73"/>
      <c r="N34" s="74">
        <f>MAX(N8:N30)</f>
        <v>6.9143999999999997</v>
      </c>
      <c r="O34" s="73"/>
      <c r="P34" s="74">
        <f>MAX(P8:P30)</f>
        <v>6.8888999999999996</v>
      </c>
      <c r="Q34" s="73"/>
      <c r="R34" s="74">
        <f>MAX(R8:R30)</f>
        <v>6.5282</v>
      </c>
      <c r="S34" s="73"/>
      <c r="T34" s="74">
        <f>MAX(T8:T30)</f>
        <v>5.6044</v>
      </c>
      <c r="U34" s="73"/>
      <c r="V34" s="74">
        <f>MAX(V8:V30)</f>
        <v>6.4138999999999999</v>
      </c>
      <c r="W34" s="73"/>
      <c r="X34" s="74">
        <f>MAX(X8:X30)</f>
        <v>5.9542999999999999</v>
      </c>
      <c r="Y34" s="73"/>
      <c r="Z34" s="74">
        <f>MAX(Z8:Z30)</f>
        <v>7.5747</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45014</v>
      </c>
      <c r="C8" s="60">
        <f>VLOOKUP($A8,'Return Data'!$B$7:$R$2292,4,0)</f>
        <v>315.79180000000002</v>
      </c>
      <c r="D8" s="60">
        <f>VLOOKUP($A8,'Return Data'!$B$7:$R$2292,5,0)</f>
        <v>27.4252</v>
      </c>
      <c r="E8" s="61">
        <f t="shared" ref="E8:E24" si="0">RANK(D8,D$8:D$24,0)</f>
        <v>4</v>
      </c>
      <c r="F8" s="60">
        <f>VLOOKUP($A8,'Return Data'!$B$7:$R$2292,6,0)</f>
        <v>8.8551000000000002</v>
      </c>
      <c r="G8" s="61">
        <f t="shared" ref="G8:G24" si="1">RANK(F8,F$8:F$24,0)</f>
        <v>2</v>
      </c>
      <c r="H8" s="60">
        <f>VLOOKUP($A8,'Return Data'!$B$7:$R$2292,7,0)</f>
        <v>8.5488999999999997</v>
      </c>
      <c r="I8" s="61">
        <f t="shared" ref="I8:I24" si="2">RANK(H8,H$8:H$24,0)</f>
        <v>3</v>
      </c>
      <c r="J8" s="60">
        <f>VLOOKUP($A8,'Return Data'!$B$7:$R$2292,8,0)</f>
        <v>8.4250000000000007</v>
      </c>
      <c r="K8" s="61">
        <f t="shared" ref="K8:K24" si="3">RANK(J8,J$8:J$24,0)</f>
        <v>3</v>
      </c>
      <c r="L8" s="60">
        <f>VLOOKUP($A8,'Return Data'!$B$7:$R$2292,9,0)</f>
        <v>8.5381</v>
      </c>
      <c r="M8" s="61">
        <f t="shared" ref="M8:M24" si="4">RANK(L8,L$8:L$24,0)</f>
        <v>2</v>
      </c>
      <c r="N8" s="60">
        <f>VLOOKUP($A8,'Return Data'!$B$7:$R$2292,10,0)</f>
        <v>7.2276999999999996</v>
      </c>
      <c r="O8" s="61">
        <f t="shared" ref="O8:O24" si="5">RANK(N8,N$8:N$24,0)</f>
        <v>3</v>
      </c>
      <c r="P8" s="60">
        <f>VLOOKUP($A8,'Return Data'!$B$7:$R$2292,11,0)</f>
        <v>7.0876999999999999</v>
      </c>
      <c r="Q8" s="61">
        <f t="shared" ref="Q8:Q24" si="6">RANK(P8,P$8:P$24,0)</f>
        <v>2</v>
      </c>
      <c r="R8" s="60">
        <f>VLOOKUP($A8,'Return Data'!$B$7:$R$2292,12,0)</f>
        <v>6.5240999999999998</v>
      </c>
      <c r="S8" s="61">
        <f t="shared" ref="S8:S24" si="7">RANK(R8,R$8:R$24,0)</f>
        <v>2</v>
      </c>
      <c r="T8" s="60">
        <f>VLOOKUP($A8,'Return Data'!$B$7:$R$2292,13,0)</f>
        <v>5.6989999999999998</v>
      </c>
      <c r="U8" s="61">
        <f t="shared" ref="U8:U24" si="8">RANK(T8,T$8:T$24,0)</f>
        <v>4</v>
      </c>
      <c r="V8" s="60">
        <f>VLOOKUP($A8,'Return Data'!$B$7:$R$2292,17,0)</f>
        <v>4.8872999999999998</v>
      </c>
      <c r="W8" s="61">
        <f t="shared" ref="W8:W24" si="9">RANK(V8,V$8:V$24,0)</f>
        <v>3</v>
      </c>
      <c r="X8" s="60">
        <f>VLOOKUP($A8,'Return Data'!$B$7:$R$2292,14,0)</f>
        <v>5.2866999999999997</v>
      </c>
      <c r="Y8" s="61">
        <f t="shared" ref="Y8:Y19" si="10">RANK(X8,X$8:X$24,0)</f>
        <v>2</v>
      </c>
      <c r="Z8" s="60">
        <f>VLOOKUP($A8,'Return Data'!$B$7:$R$2292,16,0)</f>
        <v>7.3569000000000004</v>
      </c>
      <c r="AA8" s="62">
        <f t="shared" ref="AA8:AA24" si="11">RANK(Z8,Z$8:Z$24,0)</f>
        <v>5</v>
      </c>
    </row>
    <row r="9" spans="1:27" x14ac:dyDescent="0.3">
      <c r="A9" s="58" t="s">
        <v>1060</v>
      </c>
      <c r="B9" s="59">
        <f>VLOOKUP($A9,'Return Data'!$B$7:$R$2292,3,0)</f>
        <v>45014</v>
      </c>
      <c r="C9" s="60">
        <f>VLOOKUP($A9,'Return Data'!$B$7:$R$2292,4,0)</f>
        <v>1216.1117999999999</v>
      </c>
      <c r="D9" s="60">
        <f>VLOOKUP($A9,'Return Data'!$B$7:$R$2292,5,0)</f>
        <v>25.286000000000001</v>
      </c>
      <c r="E9" s="61">
        <f t="shared" si="0"/>
        <v>10</v>
      </c>
      <c r="F9" s="60">
        <f>VLOOKUP($A9,'Return Data'!$B$7:$R$2292,6,0)</f>
        <v>8.5326000000000004</v>
      </c>
      <c r="G9" s="61">
        <f t="shared" si="1"/>
        <v>5</v>
      </c>
      <c r="H9" s="60">
        <f>VLOOKUP($A9,'Return Data'!$B$7:$R$2292,7,0)</f>
        <v>8.6640999999999995</v>
      </c>
      <c r="I9" s="61">
        <f t="shared" si="2"/>
        <v>2</v>
      </c>
      <c r="J9" s="60">
        <f>VLOOKUP($A9,'Return Data'!$B$7:$R$2292,8,0)</f>
        <v>8.4255999999999993</v>
      </c>
      <c r="K9" s="61">
        <f t="shared" si="3"/>
        <v>2</v>
      </c>
      <c r="L9" s="60">
        <f>VLOOKUP($A9,'Return Data'!$B$7:$R$2292,9,0)</f>
        <v>8.3927999999999994</v>
      </c>
      <c r="M9" s="61">
        <f t="shared" si="4"/>
        <v>5</v>
      </c>
      <c r="N9" s="60">
        <f>VLOOKUP($A9,'Return Data'!$B$7:$R$2292,10,0)</f>
        <v>7.1082000000000001</v>
      </c>
      <c r="O9" s="61">
        <f t="shared" si="5"/>
        <v>7</v>
      </c>
      <c r="P9" s="60">
        <f>VLOOKUP($A9,'Return Data'!$B$7:$R$2292,11,0)</f>
        <v>6.9603000000000002</v>
      </c>
      <c r="Q9" s="61">
        <f t="shared" si="6"/>
        <v>7</v>
      </c>
      <c r="R9" s="60">
        <f>VLOOKUP($A9,'Return Data'!$B$7:$R$2292,12,0)</f>
        <v>6.39</v>
      </c>
      <c r="S9" s="61">
        <f t="shared" si="7"/>
        <v>6</v>
      </c>
      <c r="T9" s="60">
        <f>VLOOKUP($A9,'Return Data'!$B$7:$R$2292,13,0)</f>
        <v>5.6382000000000003</v>
      </c>
      <c r="U9" s="61">
        <f t="shared" si="8"/>
        <v>8</v>
      </c>
      <c r="V9" s="60">
        <f>VLOOKUP($A9,'Return Data'!$B$7:$R$2292,17,0)</f>
        <v>4.8376000000000001</v>
      </c>
      <c r="W9" s="61">
        <f t="shared" si="9"/>
        <v>6</v>
      </c>
      <c r="X9" s="60">
        <f>VLOOKUP($A9,'Return Data'!$B$7:$R$2292,14,0)</f>
        <v>5.1677999999999997</v>
      </c>
      <c r="Y9" s="61">
        <f t="shared" si="10"/>
        <v>4</v>
      </c>
      <c r="Z9" s="60">
        <f>VLOOKUP($A9,'Return Data'!$B$7:$R$2292,16,0)</f>
        <v>5.5121000000000002</v>
      </c>
      <c r="AA9" s="62">
        <f t="shared" si="11"/>
        <v>15</v>
      </c>
    </row>
    <row r="10" spans="1:27" x14ac:dyDescent="0.3">
      <c r="A10" s="58" t="s">
        <v>2062</v>
      </c>
      <c r="B10" s="59">
        <f>VLOOKUP($A10,'Return Data'!$B$7:$R$2292,3,0)</f>
        <v>45014</v>
      </c>
      <c r="C10" s="60">
        <f>VLOOKUP($A10,'Return Data'!$B$7:$R$2292,4,0)</f>
        <v>36.810899999999997</v>
      </c>
      <c r="D10" s="60">
        <f>VLOOKUP($A10,'Return Data'!$B$7:$R$2292,5,0)</f>
        <v>25.997199999999999</v>
      </c>
      <c r="E10" s="61">
        <f t="shared" si="0"/>
        <v>8</v>
      </c>
      <c r="F10" s="60">
        <f>VLOOKUP($A10,'Return Data'!$B$7:$R$2292,6,0)</f>
        <v>8.3186999999999998</v>
      </c>
      <c r="G10" s="61">
        <f t="shared" si="1"/>
        <v>11</v>
      </c>
      <c r="H10" s="60">
        <f>VLOOKUP($A10,'Return Data'!$B$7:$R$2292,7,0)</f>
        <v>7.9587000000000003</v>
      </c>
      <c r="I10" s="61">
        <f t="shared" si="2"/>
        <v>14</v>
      </c>
      <c r="J10" s="60">
        <f>VLOOKUP($A10,'Return Data'!$B$7:$R$2292,8,0)</f>
        <v>8.2630999999999997</v>
      </c>
      <c r="K10" s="61">
        <f t="shared" si="3"/>
        <v>10</v>
      </c>
      <c r="L10" s="60">
        <f>VLOOKUP($A10,'Return Data'!$B$7:$R$2292,9,0)</f>
        <v>8.1870999999999992</v>
      </c>
      <c r="M10" s="61">
        <f t="shared" si="4"/>
        <v>12</v>
      </c>
      <c r="N10" s="60">
        <f>VLOOKUP($A10,'Return Data'!$B$7:$R$2292,10,0)</f>
        <v>7.0514999999999999</v>
      </c>
      <c r="O10" s="61">
        <f t="shared" si="5"/>
        <v>11</v>
      </c>
      <c r="P10" s="60">
        <f>VLOOKUP($A10,'Return Data'!$B$7:$R$2292,11,0)</f>
        <v>6.8258000000000001</v>
      </c>
      <c r="Q10" s="61">
        <f t="shared" si="6"/>
        <v>13</v>
      </c>
      <c r="R10" s="60">
        <f>VLOOKUP($A10,'Return Data'!$B$7:$R$2292,12,0)</f>
        <v>6.226</v>
      </c>
      <c r="S10" s="61">
        <f t="shared" si="7"/>
        <v>13</v>
      </c>
      <c r="T10" s="60">
        <f>VLOOKUP($A10,'Return Data'!$B$7:$R$2292,13,0)</f>
        <v>5.4729000000000001</v>
      </c>
      <c r="U10" s="61">
        <f t="shared" si="8"/>
        <v>11</v>
      </c>
      <c r="V10" s="60">
        <f>VLOOKUP($A10,'Return Data'!$B$7:$R$2292,17,0)</f>
        <v>4.6130000000000004</v>
      </c>
      <c r="W10" s="61">
        <f t="shared" si="9"/>
        <v>11</v>
      </c>
      <c r="X10" s="60">
        <f>VLOOKUP($A10,'Return Data'!$B$7:$R$2292,14,0)</f>
        <v>4.8644999999999996</v>
      </c>
      <c r="Y10" s="61">
        <f t="shared" si="10"/>
        <v>13</v>
      </c>
      <c r="Z10" s="60">
        <f>VLOOKUP($A10,'Return Data'!$B$7:$R$2292,16,0)</f>
        <v>7.1257999999999999</v>
      </c>
      <c r="AA10" s="62">
        <f t="shared" si="11"/>
        <v>11</v>
      </c>
    </row>
    <row r="11" spans="1:27" x14ac:dyDescent="0.3">
      <c r="A11" s="58" t="s">
        <v>1852</v>
      </c>
      <c r="B11" s="59">
        <f>VLOOKUP($A11,'Return Data'!$B$7:$R$2292,3,0)</f>
        <v>45014</v>
      </c>
      <c r="C11" s="60">
        <f>VLOOKUP($A11,'Return Data'!$B$7:$R$2292,4,0)</f>
        <v>1186.0633</v>
      </c>
      <c r="D11" s="60">
        <f>VLOOKUP($A11,'Return Data'!$B$7:$R$2292,5,0)</f>
        <v>31.290199999999999</v>
      </c>
      <c r="E11" s="61">
        <f t="shared" si="0"/>
        <v>1</v>
      </c>
      <c r="F11" s="60">
        <f>VLOOKUP($A11,'Return Data'!$B$7:$R$2292,6,0)</f>
        <v>9.7080000000000002</v>
      </c>
      <c r="G11" s="61">
        <f t="shared" si="1"/>
        <v>1</v>
      </c>
      <c r="H11" s="60">
        <f>VLOOKUP($A11,'Return Data'!$B$7:$R$2292,7,0)</f>
        <v>8.2392000000000003</v>
      </c>
      <c r="I11" s="61">
        <f t="shared" si="2"/>
        <v>10</v>
      </c>
      <c r="J11" s="60">
        <f>VLOOKUP($A11,'Return Data'!$B$7:$R$2292,8,0)</f>
        <v>8.3766999999999996</v>
      </c>
      <c r="K11" s="61">
        <f t="shared" si="3"/>
        <v>6</v>
      </c>
      <c r="L11" s="60">
        <f>VLOOKUP($A11,'Return Data'!$B$7:$R$2292,9,0)</f>
        <v>7.9770000000000003</v>
      </c>
      <c r="M11" s="61">
        <f t="shared" si="4"/>
        <v>16</v>
      </c>
      <c r="N11" s="60">
        <f>VLOOKUP($A11,'Return Data'!$B$7:$R$2292,10,0)</f>
        <v>6.7134</v>
      </c>
      <c r="O11" s="61">
        <f t="shared" si="5"/>
        <v>16</v>
      </c>
      <c r="P11" s="60">
        <f>VLOOKUP($A11,'Return Data'!$B$7:$R$2292,11,0)</f>
        <v>6.4725999999999999</v>
      </c>
      <c r="Q11" s="61">
        <f t="shared" si="6"/>
        <v>16</v>
      </c>
      <c r="R11" s="60">
        <f>VLOOKUP($A11,'Return Data'!$B$7:$R$2292,12,0)</f>
        <v>5.7986000000000004</v>
      </c>
      <c r="S11" s="61">
        <f t="shared" si="7"/>
        <v>17</v>
      </c>
      <c r="T11" s="60">
        <f>VLOOKUP($A11,'Return Data'!$B$7:$R$2292,13,0)</f>
        <v>5.0822000000000003</v>
      </c>
      <c r="U11" s="61">
        <f t="shared" si="8"/>
        <v>15</v>
      </c>
      <c r="V11" s="60">
        <f>VLOOKUP($A11,'Return Data'!$B$7:$R$2292,17,0)</f>
        <v>4.2733999999999996</v>
      </c>
      <c r="W11" s="61">
        <f t="shared" si="9"/>
        <v>17</v>
      </c>
      <c r="X11" s="60">
        <f>VLOOKUP($A11,'Return Data'!$B$7:$R$2292,14,0)</f>
        <v>4.0683999999999996</v>
      </c>
      <c r="Y11" s="61">
        <f t="shared" si="10"/>
        <v>16</v>
      </c>
      <c r="Z11" s="60">
        <f>VLOOKUP($A11,'Return Data'!$B$7:$R$2292,16,0)</f>
        <v>4.6200999999999999</v>
      </c>
      <c r="AA11" s="62">
        <f t="shared" si="11"/>
        <v>17</v>
      </c>
    </row>
    <row r="12" spans="1:27" x14ac:dyDescent="0.3">
      <c r="A12" s="58" t="s">
        <v>1062</v>
      </c>
      <c r="B12" s="59">
        <f>VLOOKUP($A12,'Return Data'!$B$7:$R$2292,3,0)</f>
        <v>45014</v>
      </c>
      <c r="C12" s="60">
        <f>VLOOKUP($A12,'Return Data'!$B$7:$R$2292,4,0)</f>
        <v>45.933100000000003</v>
      </c>
      <c r="D12" s="60">
        <f>VLOOKUP($A12,'Return Data'!$B$7:$R$2292,5,0)</f>
        <v>20.990400000000001</v>
      </c>
      <c r="E12" s="61">
        <f t="shared" si="0"/>
        <v>16</v>
      </c>
      <c r="F12" s="60">
        <f>VLOOKUP($A12,'Return Data'!$B$7:$R$2292,6,0)</f>
        <v>7.6524000000000001</v>
      </c>
      <c r="G12" s="61">
        <f t="shared" si="1"/>
        <v>15</v>
      </c>
      <c r="H12" s="60">
        <f>VLOOKUP($A12,'Return Data'!$B$7:$R$2292,7,0)</f>
        <v>7.8605</v>
      </c>
      <c r="I12" s="61">
        <f t="shared" si="2"/>
        <v>15</v>
      </c>
      <c r="J12" s="60">
        <f>VLOOKUP($A12,'Return Data'!$B$7:$R$2292,8,0)</f>
        <v>8.1876999999999995</v>
      </c>
      <c r="K12" s="61">
        <f t="shared" si="3"/>
        <v>12</v>
      </c>
      <c r="L12" s="60">
        <f>VLOOKUP($A12,'Return Data'!$B$7:$R$2292,9,0)</f>
        <v>8.1327999999999996</v>
      </c>
      <c r="M12" s="61">
        <f t="shared" si="4"/>
        <v>14</v>
      </c>
      <c r="N12" s="60">
        <f>VLOOKUP($A12,'Return Data'!$B$7:$R$2292,10,0)</f>
        <v>7.0331999999999999</v>
      </c>
      <c r="O12" s="61">
        <f t="shared" si="5"/>
        <v>12</v>
      </c>
      <c r="P12" s="60">
        <f>VLOOKUP($A12,'Return Data'!$B$7:$R$2292,11,0)</f>
        <v>6.9255000000000004</v>
      </c>
      <c r="Q12" s="61">
        <f t="shared" si="6"/>
        <v>9</v>
      </c>
      <c r="R12" s="60">
        <f>VLOOKUP($A12,'Return Data'!$B$7:$R$2292,12,0)</f>
        <v>6.3326000000000002</v>
      </c>
      <c r="S12" s="61">
        <f t="shared" si="7"/>
        <v>9</v>
      </c>
      <c r="T12" s="60">
        <f>VLOOKUP($A12,'Return Data'!$B$7:$R$2292,13,0)</f>
        <v>5.0297999999999998</v>
      </c>
      <c r="U12" s="61">
        <f t="shared" si="8"/>
        <v>16</v>
      </c>
      <c r="V12" s="60">
        <f>VLOOKUP($A12,'Return Data'!$B$7:$R$2292,17,0)</f>
        <v>4.5006000000000004</v>
      </c>
      <c r="W12" s="61">
        <f t="shared" si="9"/>
        <v>13</v>
      </c>
      <c r="X12" s="60">
        <f>VLOOKUP($A12,'Return Data'!$B$7:$R$2292,14,0)</f>
        <v>4.8903999999999996</v>
      </c>
      <c r="Y12" s="61">
        <f t="shared" si="10"/>
        <v>11</v>
      </c>
      <c r="Z12" s="60">
        <f>VLOOKUP($A12,'Return Data'!$B$7:$R$2292,16,0)</f>
        <v>6.9065000000000003</v>
      </c>
      <c r="AA12" s="62">
        <f t="shared" si="11"/>
        <v>12</v>
      </c>
    </row>
    <row r="13" spans="1:27" x14ac:dyDescent="0.3">
      <c r="A13" s="58" t="s">
        <v>1065</v>
      </c>
      <c r="B13" s="59">
        <f>VLOOKUP($A13,'Return Data'!$B$7:$R$2292,3,0)</f>
        <v>45014</v>
      </c>
      <c r="C13" s="60">
        <f>VLOOKUP($A13,'Return Data'!$B$7:$R$2292,4,0)</f>
        <v>43.7044</v>
      </c>
      <c r="D13" s="60">
        <f>VLOOKUP($A13,'Return Data'!$B$7:$R$2292,5,0)</f>
        <v>21.225300000000001</v>
      </c>
      <c r="E13" s="61">
        <f t="shared" si="0"/>
        <v>15</v>
      </c>
      <c r="F13" s="60">
        <f>VLOOKUP($A13,'Return Data'!$B$7:$R$2292,6,0)</f>
        <v>6.9215999999999998</v>
      </c>
      <c r="G13" s="61">
        <f t="shared" si="1"/>
        <v>16</v>
      </c>
      <c r="H13" s="60">
        <f>VLOOKUP($A13,'Return Data'!$B$7:$R$2292,7,0)</f>
        <v>7.4763999999999999</v>
      </c>
      <c r="I13" s="61">
        <f t="shared" si="2"/>
        <v>16</v>
      </c>
      <c r="J13" s="60">
        <f>VLOOKUP($A13,'Return Data'!$B$7:$R$2292,8,0)</f>
        <v>8.0001999999999995</v>
      </c>
      <c r="K13" s="61">
        <f t="shared" si="3"/>
        <v>16</v>
      </c>
      <c r="L13" s="60">
        <f>VLOOKUP($A13,'Return Data'!$B$7:$R$2292,9,0)</f>
        <v>8.3140000000000001</v>
      </c>
      <c r="M13" s="61">
        <f t="shared" si="4"/>
        <v>7</v>
      </c>
      <c r="N13" s="60">
        <f>VLOOKUP($A13,'Return Data'!$B$7:$R$2292,10,0)</f>
        <v>7.0561999999999996</v>
      </c>
      <c r="O13" s="61">
        <f t="shared" si="5"/>
        <v>10</v>
      </c>
      <c r="P13" s="60">
        <f>VLOOKUP($A13,'Return Data'!$B$7:$R$2292,11,0)</f>
        <v>6.8183999999999996</v>
      </c>
      <c r="Q13" s="61">
        <f t="shared" si="6"/>
        <v>14</v>
      </c>
      <c r="R13" s="60">
        <f>VLOOKUP($A13,'Return Data'!$B$7:$R$2292,12,0)</f>
        <v>6.2011000000000003</v>
      </c>
      <c r="S13" s="61">
        <f t="shared" si="7"/>
        <v>14</v>
      </c>
      <c r="T13" s="60">
        <f>VLOOKUP($A13,'Return Data'!$B$7:$R$2292,13,0)</f>
        <v>5.3762999999999996</v>
      </c>
      <c r="U13" s="61">
        <f t="shared" si="8"/>
        <v>13</v>
      </c>
      <c r="V13" s="60">
        <f>VLOOKUP($A13,'Return Data'!$B$7:$R$2292,17,0)</f>
        <v>4.6102999999999996</v>
      </c>
      <c r="W13" s="61">
        <f t="shared" si="9"/>
        <v>12</v>
      </c>
      <c r="X13" s="60">
        <f>VLOOKUP($A13,'Return Data'!$B$7:$R$2292,14,0)</f>
        <v>4.8985000000000003</v>
      </c>
      <c r="Y13" s="61">
        <f t="shared" si="10"/>
        <v>10</v>
      </c>
      <c r="Z13" s="60">
        <f>VLOOKUP($A13,'Return Data'!$B$7:$R$2292,16,0)</f>
        <v>7.4348999999999998</v>
      </c>
      <c r="AA13" s="62">
        <f t="shared" si="11"/>
        <v>3</v>
      </c>
    </row>
    <row r="14" spans="1:27" x14ac:dyDescent="0.3">
      <c r="A14" s="58" t="s">
        <v>1067</v>
      </c>
      <c r="B14" s="59">
        <f>VLOOKUP($A14,'Return Data'!$B$7:$R$2292,3,0)</f>
        <v>45014</v>
      </c>
      <c r="C14" s="60">
        <f>VLOOKUP($A14,'Return Data'!$B$7:$R$2292,4,0)</f>
        <v>4915.7024000000001</v>
      </c>
      <c r="D14" s="60">
        <f>VLOOKUP($A14,'Return Data'!$B$7:$R$2292,5,0)</f>
        <v>27.74</v>
      </c>
      <c r="E14" s="61">
        <f t="shared" si="0"/>
        <v>3</v>
      </c>
      <c r="F14" s="60">
        <f>VLOOKUP($A14,'Return Data'!$B$7:$R$2292,6,0)</f>
        <v>8.8089999999999993</v>
      </c>
      <c r="G14" s="61">
        <f t="shared" si="1"/>
        <v>3</v>
      </c>
      <c r="H14" s="60">
        <f>VLOOKUP($A14,'Return Data'!$B$7:$R$2292,7,0)</f>
        <v>8.4205000000000005</v>
      </c>
      <c r="I14" s="61">
        <f t="shared" si="2"/>
        <v>5</v>
      </c>
      <c r="J14" s="60">
        <f>VLOOKUP($A14,'Return Data'!$B$7:$R$2292,8,0)</f>
        <v>8.4069000000000003</v>
      </c>
      <c r="K14" s="61">
        <f t="shared" si="3"/>
        <v>4</v>
      </c>
      <c r="L14" s="60">
        <f>VLOOKUP($A14,'Return Data'!$B$7:$R$2292,9,0)</f>
        <v>8.4176000000000002</v>
      </c>
      <c r="M14" s="61">
        <f t="shared" si="4"/>
        <v>4</v>
      </c>
      <c r="N14" s="60">
        <f>VLOOKUP($A14,'Return Data'!$B$7:$R$2292,10,0)</f>
        <v>7.1417000000000002</v>
      </c>
      <c r="O14" s="61">
        <f t="shared" si="5"/>
        <v>5</v>
      </c>
      <c r="P14" s="60">
        <f>VLOOKUP($A14,'Return Data'!$B$7:$R$2292,11,0)</f>
        <v>6.9869000000000003</v>
      </c>
      <c r="Q14" s="61">
        <f t="shared" si="6"/>
        <v>6</v>
      </c>
      <c r="R14" s="60">
        <f>VLOOKUP($A14,'Return Data'!$B$7:$R$2292,12,0)</f>
        <v>6.4157000000000002</v>
      </c>
      <c r="S14" s="61">
        <f t="shared" si="7"/>
        <v>4</v>
      </c>
      <c r="T14" s="60">
        <f>VLOOKUP($A14,'Return Data'!$B$7:$R$2292,13,0)</f>
        <v>5.6599000000000004</v>
      </c>
      <c r="U14" s="61">
        <f t="shared" si="8"/>
        <v>7</v>
      </c>
      <c r="V14" s="60">
        <f>VLOOKUP($A14,'Return Data'!$B$7:$R$2292,17,0)</f>
        <v>4.8475999999999999</v>
      </c>
      <c r="W14" s="61">
        <f t="shared" si="9"/>
        <v>4</v>
      </c>
      <c r="X14" s="60">
        <f>VLOOKUP($A14,'Return Data'!$B$7:$R$2292,14,0)</f>
        <v>5.2708000000000004</v>
      </c>
      <c r="Y14" s="61">
        <f t="shared" si="10"/>
        <v>3</v>
      </c>
      <c r="Z14" s="60">
        <f>VLOOKUP($A14,'Return Data'!$B$7:$R$2292,16,0)</f>
        <v>7.2511999999999999</v>
      </c>
      <c r="AA14" s="62">
        <f t="shared" si="11"/>
        <v>6</v>
      </c>
    </row>
    <row r="15" spans="1:27" x14ac:dyDescent="0.3">
      <c r="A15" s="102" t="s">
        <v>1971</v>
      </c>
      <c r="B15" s="59">
        <f>VLOOKUP($A15,'Return Data'!$B$7:$R$2292,3,0)</f>
        <v>45014</v>
      </c>
      <c r="C15" s="60">
        <f>VLOOKUP($A15,'Return Data'!$B$7:$R$2292,4,0)</f>
        <v>35.0907454627269</v>
      </c>
      <c r="D15" s="60">
        <f>VLOOKUP($A15,'Return Data'!$B$7:$R$2292,5,0)</f>
        <v>22.1678</v>
      </c>
      <c r="E15" s="61">
        <f t="shared" si="0"/>
        <v>14</v>
      </c>
      <c r="F15" s="60">
        <f>VLOOKUP($A15,'Return Data'!$B$7:$R$2292,6,0)</f>
        <v>8.4345999999999997</v>
      </c>
      <c r="G15" s="61">
        <f t="shared" si="1"/>
        <v>7</v>
      </c>
      <c r="H15" s="60">
        <f>VLOOKUP($A15,'Return Data'!$B$7:$R$2292,7,0)</f>
        <v>8.0099</v>
      </c>
      <c r="I15" s="61">
        <f t="shared" si="2"/>
        <v>12</v>
      </c>
      <c r="J15" s="60">
        <f>VLOOKUP($A15,'Return Data'!$B$7:$R$2292,8,0)</f>
        <v>8.0709</v>
      </c>
      <c r="K15" s="61">
        <f t="shared" si="3"/>
        <v>15</v>
      </c>
      <c r="L15" s="60">
        <f>VLOOKUP($A15,'Return Data'!$B$7:$R$2292,9,0)</f>
        <v>8.1164000000000005</v>
      </c>
      <c r="M15" s="61">
        <f t="shared" si="4"/>
        <v>15</v>
      </c>
      <c r="N15" s="60">
        <f>VLOOKUP($A15,'Return Data'!$B$7:$R$2292,10,0)</f>
        <v>6.8753000000000002</v>
      </c>
      <c r="O15" s="61">
        <f t="shared" si="5"/>
        <v>15</v>
      </c>
      <c r="P15" s="60">
        <f>VLOOKUP($A15,'Return Data'!$B$7:$R$2292,11,0)</f>
        <v>6.7009999999999996</v>
      </c>
      <c r="Q15" s="61">
        <f t="shared" si="6"/>
        <v>15</v>
      </c>
      <c r="R15" s="60">
        <f>VLOOKUP($A15,'Return Data'!$B$7:$R$2292,12,0)</f>
        <v>6.1261999999999999</v>
      </c>
      <c r="S15" s="61">
        <f t="shared" si="7"/>
        <v>15</v>
      </c>
      <c r="T15" s="60">
        <f>VLOOKUP($A15,'Return Data'!$B$7:$R$2292,13,0)</f>
        <v>5.2614999999999998</v>
      </c>
      <c r="U15" s="61">
        <f t="shared" si="8"/>
        <v>14</v>
      </c>
      <c r="V15" s="60">
        <f>VLOOKUP($A15,'Return Data'!$B$7:$R$2292,17,0)</f>
        <v>4.4238999999999997</v>
      </c>
      <c r="W15" s="61">
        <f t="shared" si="9"/>
        <v>16</v>
      </c>
      <c r="X15" s="60">
        <f>VLOOKUP($A15,'Return Data'!$B$7:$R$2292,14,0)</f>
        <v>4.6279000000000003</v>
      </c>
      <c r="Y15" s="61">
        <f t="shared" si="10"/>
        <v>14</v>
      </c>
      <c r="Z15" s="60">
        <f>VLOOKUP($A15,'Return Data'!$B$7:$R$2292,16,0)</f>
        <v>7.4282000000000004</v>
      </c>
      <c r="AA15" s="62">
        <f t="shared" si="11"/>
        <v>4</v>
      </c>
    </row>
    <row r="16" spans="1:27" x14ac:dyDescent="0.3">
      <c r="A16" s="58" t="s">
        <v>1069</v>
      </c>
      <c r="B16" s="59">
        <f>VLOOKUP($A16,'Return Data'!$B$7:$R$2292,3,0)</f>
        <v>45014</v>
      </c>
      <c r="C16" s="60">
        <f>VLOOKUP($A16,'Return Data'!$B$7:$R$2292,4,0)</f>
        <v>323.82209999999998</v>
      </c>
      <c r="D16" s="60">
        <f>VLOOKUP($A16,'Return Data'!$B$7:$R$2292,5,0)</f>
        <v>24.645099999999999</v>
      </c>
      <c r="E16" s="61">
        <f t="shared" si="0"/>
        <v>12</v>
      </c>
      <c r="F16" s="60">
        <f>VLOOKUP($A16,'Return Data'!$B$7:$R$2292,6,0)</f>
        <v>8.4725999999999999</v>
      </c>
      <c r="G16" s="61">
        <f t="shared" si="1"/>
        <v>6</v>
      </c>
      <c r="H16" s="60">
        <f>VLOOKUP($A16,'Return Data'!$B$7:$R$2292,7,0)</f>
        <v>8.1610999999999994</v>
      </c>
      <c r="I16" s="61">
        <f t="shared" si="2"/>
        <v>11</v>
      </c>
      <c r="J16" s="60">
        <f>VLOOKUP($A16,'Return Data'!$B$7:$R$2292,8,0)</f>
        <v>8.2988999999999997</v>
      </c>
      <c r="K16" s="61">
        <f t="shared" si="3"/>
        <v>9</v>
      </c>
      <c r="L16" s="60">
        <f>VLOOKUP($A16,'Return Data'!$B$7:$R$2292,9,0)</f>
        <v>8.2934999999999999</v>
      </c>
      <c r="M16" s="61">
        <f t="shared" si="4"/>
        <v>9</v>
      </c>
      <c r="N16" s="60">
        <f>VLOOKUP($A16,'Return Data'!$B$7:$R$2292,10,0)</f>
        <v>6.9926000000000004</v>
      </c>
      <c r="O16" s="61">
        <f t="shared" si="5"/>
        <v>13</v>
      </c>
      <c r="P16" s="60">
        <f>VLOOKUP($A16,'Return Data'!$B$7:$R$2292,11,0)</f>
        <v>6.8888999999999996</v>
      </c>
      <c r="Q16" s="61">
        <f t="shared" si="6"/>
        <v>11</v>
      </c>
      <c r="R16" s="60">
        <f>VLOOKUP($A16,'Return Data'!$B$7:$R$2292,12,0)</f>
        <v>6.3421000000000003</v>
      </c>
      <c r="S16" s="61">
        <f t="shared" si="7"/>
        <v>8</v>
      </c>
      <c r="T16" s="60">
        <f>VLOOKUP($A16,'Return Data'!$B$7:$R$2292,13,0)</f>
        <v>5.5744999999999996</v>
      </c>
      <c r="U16" s="61">
        <f t="shared" si="8"/>
        <v>10</v>
      </c>
      <c r="V16" s="60">
        <f>VLOOKUP($A16,'Return Data'!$B$7:$R$2292,17,0)</f>
        <v>4.7407000000000004</v>
      </c>
      <c r="W16" s="61">
        <f t="shared" si="9"/>
        <v>10</v>
      </c>
      <c r="X16" s="60">
        <f>VLOOKUP($A16,'Return Data'!$B$7:$R$2292,14,0)</f>
        <v>5.1120999999999999</v>
      </c>
      <c r="Y16" s="61">
        <f t="shared" si="10"/>
        <v>7</v>
      </c>
      <c r="Z16" s="60">
        <f>VLOOKUP($A16,'Return Data'!$B$7:$R$2292,16,0)</f>
        <v>7.1955999999999998</v>
      </c>
      <c r="AA16" s="62">
        <f t="shared" si="11"/>
        <v>9</v>
      </c>
    </row>
    <row r="17" spans="1:27" x14ac:dyDescent="0.3">
      <c r="A17" s="58" t="s">
        <v>1073</v>
      </c>
      <c r="B17" s="59">
        <f>VLOOKUP($A17,'Return Data'!$B$7:$R$2292,3,0)</f>
        <v>45014</v>
      </c>
      <c r="C17" s="60">
        <f>VLOOKUP($A17,'Return Data'!$B$7:$R$2292,4,0)</f>
        <v>2666.3285999999998</v>
      </c>
      <c r="D17" s="60">
        <f>VLOOKUP($A17,'Return Data'!$B$7:$R$2292,5,0)</f>
        <v>25.5565</v>
      </c>
      <c r="E17" s="61">
        <f t="shared" si="0"/>
        <v>9</v>
      </c>
      <c r="F17" s="60">
        <f>VLOOKUP($A17,'Return Data'!$B$7:$R$2292,6,0)</f>
        <v>8.3230000000000004</v>
      </c>
      <c r="G17" s="61">
        <f t="shared" si="1"/>
        <v>10</v>
      </c>
      <c r="H17" s="60">
        <f>VLOOKUP($A17,'Return Data'!$B$7:$R$2292,7,0)</f>
        <v>8.3527000000000005</v>
      </c>
      <c r="I17" s="61">
        <f t="shared" si="2"/>
        <v>7</v>
      </c>
      <c r="J17" s="60">
        <f>VLOOKUP($A17,'Return Data'!$B$7:$R$2292,8,0)</f>
        <v>8.1732999999999993</v>
      </c>
      <c r="K17" s="61">
        <f t="shared" si="3"/>
        <v>13</v>
      </c>
      <c r="L17" s="60">
        <f>VLOOKUP($A17,'Return Data'!$B$7:$R$2292,9,0)</f>
        <v>8.3171999999999997</v>
      </c>
      <c r="M17" s="61">
        <f t="shared" si="4"/>
        <v>6</v>
      </c>
      <c r="N17" s="60">
        <f>VLOOKUP($A17,'Return Data'!$B$7:$R$2292,10,0)</f>
        <v>6.9835000000000003</v>
      </c>
      <c r="O17" s="61">
        <f t="shared" si="5"/>
        <v>14</v>
      </c>
      <c r="P17" s="60">
        <f>VLOOKUP($A17,'Return Data'!$B$7:$R$2292,11,0)</f>
        <v>6.8780999999999999</v>
      </c>
      <c r="Q17" s="61">
        <f t="shared" si="6"/>
        <v>12</v>
      </c>
      <c r="R17" s="60">
        <f>VLOOKUP($A17,'Return Data'!$B$7:$R$2292,12,0)</f>
        <v>6.2854999999999999</v>
      </c>
      <c r="S17" s="61">
        <f t="shared" si="7"/>
        <v>12</v>
      </c>
      <c r="T17" s="60">
        <f>VLOOKUP($A17,'Return Data'!$B$7:$R$2292,13,0)</f>
        <v>5.0164999999999997</v>
      </c>
      <c r="U17" s="61">
        <f t="shared" si="8"/>
        <v>17</v>
      </c>
      <c r="V17" s="60">
        <f>VLOOKUP($A17,'Return Data'!$B$7:$R$2292,17,0)</f>
        <v>4.47</v>
      </c>
      <c r="W17" s="61">
        <f t="shared" si="9"/>
        <v>14</v>
      </c>
      <c r="X17" s="60">
        <f>VLOOKUP($A17,'Return Data'!$B$7:$R$2292,14,0)</f>
        <v>4.8697999999999997</v>
      </c>
      <c r="Y17" s="61">
        <f t="shared" si="10"/>
        <v>12</v>
      </c>
      <c r="Z17" s="60">
        <f>VLOOKUP($A17,'Return Data'!$B$7:$R$2292,16,0)</f>
        <v>7.4804000000000004</v>
      </c>
      <c r="AA17" s="62">
        <f t="shared" si="11"/>
        <v>2</v>
      </c>
    </row>
    <row r="18" spans="1:27" x14ac:dyDescent="0.3">
      <c r="A18" s="108" t="s">
        <v>1077</v>
      </c>
      <c r="B18" s="59">
        <f>VLOOKUP($A18,'Return Data'!$B$7:$R$2292,3,0)</f>
        <v>45014</v>
      </c>
      <c r="C18" s="60">
        <f>VLOOKUP($A18,'Return Data'!$B$7:$R$2292,4,0)</f>
        <v>3823.88</v>
      </c>
      <c r="D18" s="60">
        <f>VLOOKUP($A18,'Return Data'!$B$7:$R$2292,5,0)</f>
        <v>26.480599999999999</v>
      </c>
      <c r="E18" s="61">
        <f t="shared" si="0"/>
        <v>7</v>
      </c>
      <c r="F18" s="60">
        <f>VLOOKUP($A18,'Return Data'!$B$7:$R$2292,6,0)</f>
        <v>8.1744000000000003</v>
      </c>
      <c r="G18" s="61">
        <f t="shared" si="1"/>
        <v>13</v>
      </c>
      <c r="H18" s="60">
        <f>VLOOKUP($A18,'Return Data'!$B$7:$R$2292,7,0)</f>
        <v>8.0005000000000006</v>
      </c>
      <c r="I18" s="61">
        <f t="shared" si="2"/>
        <v>13</v>
      </c>
      <c r="J18" s="60">
        <f>VLOOKUP($A18,'Return Data'!$B$7:$R$2292,8,0)</f>
        <v>8.1379999999999999</v>
      </c>
      <c r="K18" s="61">
        <f t="shared" si="3"/>
        <v>14</v>
      </c>
      <c r="L18" s="60">
        <f>VLOOKUP($A18,'Return Data'!$B$7:$R$2292,9,0)</f>
        <v>8.2661999999999995</v>
      </c>
      <c r="M18" s="61">
        <f t="shared" si="4"/>
        <v>11</v>
      </c>
      <c r="N18" s="60">
        <f>VLOOKUP($A18,'Return Data'!$B$7:$R$2292,10,0)</f>
        <v>7.0890000000000004</v>
      </c>
      <c r="O18" s="61">
        <f t="shared" si="5"/>
        <v>9</v>
      </c>
      <c r="P18" s="60">
        <f>VLOOKUP($A18,'Return Data'!$B$7:$R$2292,11,0)</f>
        <v>6.9081999999999999</v>
      </c>
      <c r="Q18" s="61">
        <f t="shared" si="6"/>
        <v>10</v>
      </c>
      <c r="R18" s="60">
        <f>VLOOKUP($A18,'Return Data'!$B$7:$R$2292,12,0)</f>
        <v>6.3269000000000002</v>
      </c>
      <c r="S18" s="61">
        <f t="shared" si="7"/>
        <v>11</v>
      </c>
      <c r="T18" s="60">
        <f>VLOOKUP($A18,'Return Data'!$B$7:$R$2292,13,0)</f>
        <v>5.6632999999999996</v>
      </c>
      <c r="U18" s="61">
        <f t="shared" si="8"/>
        <v>6</v>
      </c>
      <c r="V18" s="60">
        <f>VLOOKUP($A18,'Return Data'!$B$7:$R$2292,17,0)</f>
        <v>4.7858000000000001</v>
      </c>
      <c r="W18" s="61">
        <f t="shared" si="9"/>
        <v>8</v>
      </c>
      <c r="X18" s="60">
        <f>VLOOKUP($A18,'Return Data'!$B$7:$R$2292,14,0)</f>
        <v>4.9371</v>
      </c>
      <c r="Y18" s="61">
        <f t="shared" si="10"/>
        <v>9</v>
      </c>
      <c r="Z18" s="60">
        <f>VLOOKUP($A18,'Return Data'!$B$7:$R$2292,16,0)</f>
        <v>7.1657000000000002</v>
      </c>
      <c r="AA18" s="62">
        <f t="shared" si="11"/>
        <v>10</v>
      </c>
    </row>
    <row r="19" spans="1:27" x14ac:dyDescent="0.3">
      <c r="A19" s="58" t="s">
        <v>1079</v>
      </c>
      <c r="B19" s="59">
        <f>VLOOKUP($A19,'Return Data'!$B$7:$R$2292,3,0)</f>
        <v>45014</v>
      </c>
      <c r="C19" s="60">
        <f>VLOOKUP($A19,'Return Data'!$B$7:$R$2292,4,0)</f>
        <v>3543.1066999999998</v>
      </c>
      <c r="D19" s="60">
        <f>VLOOKUP($A19,'Return Data'!$B$7:$R$2292,5,0)</f>
        <v>26.896899999999999</v>
      </c>
      <c r="E19" s="61">
        <f t="shared" si="0"/>
        <v>6</v>
      </c>
      <c r="F19" s="60">
        <f>VLOOKUP($A19,'Return Data'!$B$7:$R$2292,6,0)</f>
        <v>8.2965</v>
      </c>
      <c r="G19" s="61">
        <f t="shared" si="1"/>
        <v>12</v>
      </c>
      <c r="H19" s="60">
        <f>VLOOKUP($A19,'Return Data'!$B$7:$R$2292,7,0)</f>
        <v>8.2452000000000005</v>
      </c>
      <c r="I19" s="61">
        <f t="shared" si="2"/>
        <v>9</v>
      </c>
      <c r="J19" s="60">
        <f>VLOOKUP($A19,'Return Data'!$B$7:$R$2292,8,0)</f>
        <v>8.3853000000000009</v>
      </c>
      <c r="K19" s="61">
        <f t="shared" si="3"/>
        <v>5</v>
      </c>
      <c r="L19" s="60">
        <f>VLOOKUP($A19,'Return Data'!$B$7:$R$2292,9,0)</f>
        <v>8.2850999999999999</v>
      </c>
      <c r="M19" s="61">
        <f t="shared" si="4"/>
        <v>10</v>
      </c>
      <c r="N19" s="60">
        <f>VLOOKUP($A19,'Return Data'!$B$7:$R$2292,10,0)</f>
        <v>7.1707000000000001</v>
      </c>
      <c r="O19" s="61">
        <f t="shared" si="5"/>
        <v>4</v>
      </c>
      <c r="P19" s="60">
        <f>VLOOKUP($A19,'Return Data'!$B$7:$R$2292,11,0)</f>
        <v>7.0401999999999996</v>
      </c>
      <c r="Q19" s="61">
        <f t="shared" si="6"/>
        <v>3</v>
      </c>
      <c r="R19" s="60">
        <f>VLOOKUP($A19,'Return Data'!$B$7:$R$2292,12,0)</f>
        <v>6.4898999999999996</v>
      </c>
      <c r="S19" s="61">
        <f t="shared" si="7"/>
        <v>3</v>
      </c>
      <c r="T19" s="60">
        <f>VLOOKUP($A19,'Return Data'!$B$7:$R$2292,13,0)</f>
        <v>5.7968000000000002</v>
      </c>
      <c r="U19" s="61">
        <f t="shared" si="8"/>
        <v>1</v>
      </c>
      <c r="V19" s="60">
        <f>VLOOKUP($A19,'Return Data'!$B$7:$R$2292,17,0)</f>
        <v>4.9047000000000001</v>
      </c>
      <c r="W19" s="61">
        <f t="shared" si="9"/>
        <v>2</v>
      </c>
      <c r="X19" s="60">
        <f>VLOOKUP($A19,'Return Data'!$B$7:$R$2292,14,0)</f>
        <v>5.1348000000000003</v>
      </c>
      <c r="Y19" s="61">
        <f t="shared" si="10"/>
        <v>5</v>
      </c>
      <c r="Z19" s="60">
        <f>VLOOKUP($A19,'Return Data'!$B$7:$R$2292,16,0)</f>
        <v>7.2474999999999996</v>
      </c>
      <c r="AA19" s="62">
        <f t="shared" si="11"/>
        <v>7</v>
      </c>
    </row>
    <row r="20" spans="1:27" x14ac:dyDescent="0.3">
      <c r="A20" s="58" t="s">
        <v>1080</v>
      </c>
      <c r="B20" s="59">
        <f>VLOOKUP($A20,'Return Data'!$B$7:$R$2292,3,0)</f>
        <v>45014</v>
      </c>
      <c r="C20" s="60">
        <f>VLOOKUP($A20,'Return Data'!$B$7:$R$2292,4,0)</f>
        <v>1156.7207000000001</v>
      </c>
      <c r="D20" s="60">
        <f>VLOOKUP($A20,'Return Data'!$B$7:$R$2292,5,0)</f>
        <v>23.5961</v>
      </c>
      <c r="E20" s="61">
        <f t="shared" si="0"/>
        <v>13</v>
      </c>
      <c r="F20" s="60">
        <f>VLOOKUP($A20,'Return Data'!$B$7:$R$2292,6,0)</f>
        <v>8.4164999999999992</v>
      </c>
      <c r="G20" s="61">
        <f t="shared" si="1"/>
        <v>8</v>
      </c>
      <c r="H20" s="60">
        <f>VLOOKUP($A20,'Return Data'!$B$7:$R$2292,7,0)</f>
        <v>8.6876999999999995</v>
      </c>
      <c r="I20" s="61">
        <f t="shared" si="2"/>
        <v>1</v>
      </c>
      <c r="J20" s="60">
        <f>VLOOKUP($A20,'Return Data'!$B$7:$R$2292,8,0)</f>
        <v>8.5370000000000008</v>
      </c>
      <c r="K20" s="61">
        <f t="shared" si="3"/>
        <v>1</v>
      </c>
      <c r="L20" s="60">
        <f>VLOOKUP($A20,'Return Data'!$B$7:$R$2292,9,0)</f>
        <v>8.5408000000000008</v>
      </c>
      <c r="M20" s="61">
        <f t="shared" si="4"/>
        <v>1</v>
      </c>
      <c r="N20" s="60">
        <f>VLOOKUP($A20,'Return Data'!$B$7:$R$2292,10,0)</f>
        <v>7.2382</v>
      </c>
      <c r="O20" s="61">
        <f t="shared" si="5"/>
        <v>2</v>
      </c>
      <c r="P20" s="60">
        <f>VLOOKUP($A20,'Return Data'!$B$7:$R$2292,11,0)</f>
        <v>7.0061999999999998</v>
      </c>
      <c r="Q20" s="61">
        <f t="shared" si="6"/>
        <v>4</v>
      </c>
      <c r="R20" s="60">
        <f>VLOOKUP($A20,'Return Data'!$B$7:$R$2292,12,0)</f>
        <v>6.3301999999999996</v>
      </c>
      <c r="S20" s="61">
        <f t="shared" si="7"/>
        <v>10</v>
      </c>
      <c r="T20" s="60">
        <f>VLOOKUP($A20,'Return Data'!$B$7:$R$2292,13,0)</f>
        <v>5.7484999999999999</v>
      </c>
      <c r="U20" s="61">
        <f t="shared" si="8"/>
        <v>3</v>
      </c>
      <c r="V20" s="60">
        <f>VLOOKUP($A20,'Return Data'!$B$7:$R$2292,17,0)</f>
        <v>4.8220000000000001</v>
      </c>
      <c r="W20" s="61">
        <f t="shared" si="9"/>
        <v>7</v>
      </c>
      <c r="X20" s="60"/>
      <c r="Y20" s="61"/>
      <c r="Z20" s="60">
        <f>VLOOKUP($A20,'Return Data'!$B$7:$R$2292,16,0)</f>
        <v>4.8678999999999997</v>
      </c>
      <c r="AA20" s="62">
        <f t="shared" si="11"/>
        <v>16</v>
      </c>
    </row>
    <row r="21" spans="1:27" x14ac:dyDescent="0.3">
      <c r="A21" s="58" t="s">
        <v>1084</v>
      </c>
      <c r="B21" s="59">
        <f>VLOOKUP($A21,'Return Data'!$B$7:$R$2292,3,0)</f>
        <v>45014</v>
      </c>
      <c r="C21" s="60">
        <f>VLOOKUP($A21,'Return Data'!$B$7:$R$2292,4,0)</f>
        <v>37.524999999999999</v>
      </c>
      <c r="D21" s="60">
        <f>VLOOKUP($A21,'Return Data'!$B$7:$R$2292,5,0)</f>
        <v>27.742599999999999</v>
      </c>
      <c r="E21" s="61">
        <f t="shared" si="0"/>
        <v>2</v>
      </c>
      <c r="F21" s="60">
        <f>VLOOKUP($A21,'Return Data'!$B$7:$R$2292,6,0)</f>
        <v>8.1016999999999992</v>
      </c>
      <c r="G21" s="61">
        <f t="shared" si="1"/>
        <v>14</v>
      </c>
      <c r="H21" s="60">
        <f>VLOOKUP($A21,'Return Data'!$B$7:$R$2292,7,0)</f>
        <v>8.4536999999999995</v>
      </c>
      <c r="I21" s="61">
        <f t="shared" si="2"/>
        <v>4</v>
      </c>
      <c r="J21" s="60">
        <f>VLOOKUP($A21,'Return Data'!$B$7:$R$2292,8,0)</f>
        <v>8.3010999999999999</v>
      </c>
      <c r="K21" s="61">
        <f t="shared" si="3"/>
        <v>8</v>
      </c>
      <c r="L21" s="60">
        <f>VLOOKUP($A21,'Return Data'!$B$7:$R$2292,9,0)</f>
        <v>8.3020999999999994</v>
      </c>
      <c r="M21" s="61">
        <f t="shared" si="4"/>
        <v>8</v>
      </c>
      <c r="N21" s="60">
        <f>VLOOKUP($A21,'Return Data'!$B$7:$R$2292,10,0)</f>
        <v>7.1219000000000001</v>
      </c>
      <c r="O21" s="61">
        <f t="shared" si="5"/>
        <v>6</v>
      </c>
      <c r="P21" s="60">
        <f>VLOOKUP($A21,'Return Data'!$B$7:$R$2292,11,0)</f>
        <v>6.9518000000000004</v>
      </c>
      <c r="Q21" s="61">
        <f t="shared" si="6"/>
        <v>8</v>
      </c>
      <c r="R21" s="60">
        <f>VLOOKUP($A21,'Return Data'!$B$7:$R$2292,12,0)</f>
        <v>6.3898000000000001</v>
      </c>
      <c r="S21" s="61">
        <f t="shared" si="7"/>
        <v>7</v>
      </c>
      <c r="T21" s="60">
        <f>VLOOKUP($A21,'Return Data'!$B$7:$R$2292,13,0)</f>
        <v>5.5749000000000004</v>
      </c>
      <c r="U21" s="61">
        <f t="shared" si="8"/>
        <v>9</v>
      </c>
      <c r="V21" s="60">
        <f>VLOOKUP($A21,'Return Data'!$B$7:$R$2292,17,0)</f>
        <v>4.7748999999999997</v>
      </c>
      <c r="W21" s="61">
        <f t="shared" si="9"/>
        <v>9</v>
      </c>
      <c r="X21" s="60">
        <f>VLOOKUP($A21,'Return Data'!$B$7:$R$2292,14,0)</f>
        <v>5.0968</v>
      </c>
      <c r="Y21" s="61">
        <f>RANK(X21,X$8:X$24,0)</f>
        <v>8</v>
      </c>
      <c r="Z21" s="60">
        <f>VLOOKUP($A21,'Return Data'!$B$7:$R$2292,16,0)</f>
        <v>7.5137999999999998</v>
      </c>
      <c r="AA21" s="62">
        <f t="shared" si="11"/>
        <v>1</v>
      </c>
    </row>
    <row r="22" spans="1:27" x14ac:dyDescent="0.3">
      <c r="A22" s="58" t="s">
        <v>1086</v>
      </c>
      <c r="B22" s="59">
        <f>VLOOKUP($A22,'Return Data'!$B$7:$R$2292,3,0)</f>
        <v>45014</v>
      </c>
      <c r="C22" s="60">
        <f>VLOOKUP($A22,'Return Data'!$B$7:$R$2292,4,0)</f>
        <v>12.7766</v>
      </c>
      <c r="D22" s="60">
        <f>VLOOKUP($A22,'Return Data'!$B$7:$R$2292,5,0)</f>
        <v>10.859</v>
      </c>
      <c r="E22" s="61">
        <f t="shared" si="0"/>
        <v>17</v>
      </c>
      <c r="F22" s="60">
        <f>VLOOKUP($A22,'Return Data'!$B$7:$R$2292,6,0)</f>
        <v>4.0016999999999996</v>
      </c>
      <c r="G22" s="61">
        <f t="shared" si="1"/>
        <v>17</v>
      </c>
      <c r="H22" s="60">
        <f>VLOOKUP($A22,'Return Data'!$B$7:$R$2292,7,0)</f>
        <v>6.0788000000000002</v>
      </c>
      <c r="I22" s="61">
        <f t="shared" si="2"/>
        <v>17</v>
      </c>
      <c r="J22" s="60">
        <f>VLOOKUP($A22,'Return Data'!$B$7:$R$2292,8,0)</f>
        <v>6.7923</v>
      </c>
      <c r="K22" s="61">
        <f t="shared" si="3"/>
        <v>17</v>
      </c>
      <c r="L22" s="60">
        <f>VLOOKUP($A22,'Return Data'!$B$7:$R$2292,9,0)</f>
        <v>7.4618000000000002</v>
      </c>
      <c r="M22" s="61">
        <f t="shared" si="4"/>
        <v>17</v>
      </c>
      <c r="N22" s="60">
        <f>VLOOKUP($A22,'Return Data'!$B$7:$R$2292,10,0)</f>
        <v>6.4001999999999999</v>
      </c>
      <c r="O22" s="61">
        <f t="shared" si="5"/>
        <v>17</v>
      </c>
      <c r="P22" s="60">
        <f>VLOOKUP($A22,'Return Data'!$B$7:$R$2292,11,0)</f>
        <v>6.3711000000000002</v>
      </c>
      <c r="Q22" s="61">
        <f t="shared" si="6"/>
        <v>17</v>
      </c>
      <c r="R22" s="60">
        <f>VLOOKUP($A22,'Return Data'!$B$7:$R$2292,12,0)</f>
        <v>5.9515000000000002</v>
      </c>
      <c r="S22" s="61">
        <f t="shared" si="7"/>
        <v>16</v>
      </c>
      <c r="T22" s="60">
        <f>VLOOKUP($A22,'Return Data'!$B$7:$R$2292,13,0)</f>
        <v>5.4279000000000002</v>
      </c>
      <c r="U22" s="61">
        <f t="shared" si="8"/>
        <v>12</v>
      </c>
      <c r="V22" s="60">
        <f>VLOOKUP($A22,'Return Data'!$B$7:$R$2292,17,0)</f>
        <v>4.4630000000000001</v>
      </c>
      <c r="W22" s="61">
        <f t="shared" si="9"/>
        <v>15</v>
      </c>
      <c r="X22" s="60">
        <f>VLOOKUP($A22,'Return Data'!$B$7:$R$2292,14,0)</f>
        <v>4.5155000000000003</v>
      </c>
      <c r="Y22" s="61">
        <f>RANK(X22,X$8:X$24,0)</f>
        <v>15</v>
      </c>
      <c r="Z22" s="60">
        <f>VLOOKUP($A22,'Return Data'!$B$7:$R$2292,16,0)</f>
        <v>5.5873999999999997</v>
      </c>
      <c r="AA22" s="62">
        <f t="shared" si="11"/>
        <v>14</v>
      </c>
    </row>
    <row r="23" spans="1:27" x14ac:dyDescent="0.3">
      <c r="A23" s="58" t="s">
        <v>1088</v>
      </c>
      <c r="B23" s="59">
        <f>VLOOKUP($A23,'Return Data'!$B$7:$R$2292,3,0)</f>
        <v>45014</v>
      </c>
      <c r="C23" s="60">
        <f>VLOOKUP($A23,'Return Data'!$B$7:$R$2292,4,0)</f>
        <v>4042.9488000000001</v>
      </c>
      <c r="D23" s="60">
        <f>VLOOKUP($A23,'Return Data'!$B$7:$R$2292,5,0)</f>
        <v>24.882899999999999</v>
      </c>
      <c r="E23" s="61">
        <f t="shared" si="0"/>
        <v>11</v>
      </c>
      <c r="F23" s="60">
        <f>VLOOKUP($A23,'Return Data'!$B$7:$R$2292,6,0)</f>
        <v>8.5563000000000002</v>
      </c>
      <c r="G23" s="61">
        <f t="shared" si="1"/>
        <v>4</v>
      </c>
      <c r="H23" s="60">
        <f>VLOOKUP($A23,'Return Data'!$B$7:$R$2292,7,0)</f>
        <v>8.3843999999999994</v>
      </c>
      <c r="I23" s="61">
        <f t="shared" si="2"/>
        <v>6</v>
      </c>
      <c r="J23" s="60">
        <f>VLOOKUP($A23,'Return Data'!$B$7:$R$2292,8,0)</f>
        <v>8.3716000000000008</v>
      </c>
      <c r="K23" s="61">
        <f t="shared" si="3"/>
        <v>7</v>
      </c>
      <c r="L23" s="60">
        <f>VLOOKUP($A23,'Return Data'!$B$7:$R$2292,9,0)</f>
        <v>8.4802999999999997</v>
      </c>
      <c r="M23" s="61">
        <f t="shared" si="4"/>
        <v>3</v>
      </c>
      <c r="N23" s="60">
        <f>VLOOKUP($A23,'Return Data'!$B$7:$R$2292,10,0)</f>
        <v>7.2454999999999998</v>
      </c>
      <c r="O23" s="61">
        <f t="shared" si="5"/>
        <v>1</v>
      </c>
      <c r="P23" s="60">
        <f>VLOOKUP($A23,'Return Data'!$B$7:$R$2292,11,0)</f>
        <v>7.1394000000000002</v>
      </c>
      <c r="Q23" s="61">
        <f t="shared" si="6"/>
        <v>1</v>
      </c>
      <c r="R23" s="60">
        <f>VLOOKUP($A23,'Return Data'!$B$7:$R$2292,12,0)</f>
        <v>6.5583</v>
      </c>
      <c r="S23" s="61">
        <f t="shared" si="7"/>
        <v>1</v>
      </c>
      <c r="T23" s="60">
        <f>VLOOKUP($A23,'Return Data'!$B$7:$R$2292,13,0)</f>
        <v>5.7565</v>
      </c>
      <c r="U23" s="61">
        <f t="shared" si="8"/>
        <v>2</v>
      </c>
      <c r="V23" s="60">
        <f>VLOOKUP($A23,'Return Data'!$B$7:$R$2292,17,0)</f>
        <v>5.0058999999999996</v>
      </c>
      <c r="W23" s="61">
        <f t="shared" si="9"/>
        <v>1</v>
      </c>
      <c r="X23" s="60">
        <f>VLOOKUP($A23,'Return Data'!$B$7:$R$2292,14,0)</f>
        <v>5.3071999999999999</v>
      </c>
      <c r="Y23" s="61">
        <f>RANK(X23,X$8:X$24,0)</f>
        <v>1</v>
      </c>
      <c r="Z23" s="60">
        <f>VLOOKUP($A23,'Return Data'!$B$7:$R$2292,16,0)</f>
        <v>6.4992999999999999</v>
      </c>
      <c r="AA23" s="62">
        <f t="shared" si="11"/>
        <v>13</v>
      </c>
    </row>
    <row r="24" spans="1:27" x14ac:dyDescent="0.3">
      <c r="A24" s="58" t="s">
        <v>1090</v>
      </c>
      <c r="B24" s="59">
        <f>VLOOKUP($A24,'Return Data'!$B$7:$R$2292,3,0)</f>
        <v>45014</v>
      </c>
      <c r="C24" s="60">
        <f>VLOOKUP($A24,'Return Data'!$B$7:$R$2292,4,0)</f>
        <v>2631.2478999999998</v>
      </c>
      <c r="D24" s="60">
        <f>VLOOKUP($A24,'Return Data'!$B$7:$R$2292,5,0)</f>
        <v>27.189399999999999</v>
      </c>
      <c r="E24" s="61">
        <f t="shared" si="0"/>
        <v>5</v>
      </c>
      <c r="F24" s="60">
        <f>VLOOKUP($A24,'Return Data'!$B$7:$R$2292,6,0)</f>
        <v>8.3756000000000004</v>
      </c>
      <c r="G24" s="61">
        <f t="shared" si="1"/>
        <v>9</v>
      </c>
      <c r="H24" s="60">
        <f>VLOOKUP($A24,'Return Data'!$B$7:$R$2292,7,0)</f>
        <v>8.3110999999999997</v>
      </c>
      <c r="I24" s="61">
        <f t="shared" si="2"/>
        <v>8</v>
      </c>
      <c r="J24" s="60">
        <f>VLOOKUP($A24,'Return Data'!$B$7:$R$2292,8,0)</f>
        <v>8.2284000000000006</v>
      </c>
      <c r="K24" s="61">
        <f t="shared" si="3"/>
        <v>11</v>
      </c>
      <c r="L24" s="60">
        <f>VLOOKUP($A24,'Return Data'!$B$7:$R$2292,9,0)</f>
        <v>8.1447000000000003</v>
      </c>
      <c r="M24" s="61">
        <f t="shared" si="4"/>
        <v>13</v>
      </c>
      <c r="N24" s="60">
        <f>VLOOKUP($A24,'Return Data'!$B$7:$R$2292,10,0)</f>
        <v>7.1058000000000003</v>
      </c>
      <c r="O24" s="61">
        <f t="shared" si="5"/>
        <v>8</v>
      </c>
      <c r="P24" s="60">
        <f>VLOOKUP($A24,'Return Data'!$B$7:$R$2292,11,0)</f>
        <v>6.9878</v>
      </c>
      <c r="Q24" s="61">
        <f t="shared" si="6"/>
        <v>5</v>
      </c>
      <c r="R24" s="60">
        <f>VLOOKUP($A24,'Return Data'!$B$7:$R$2292,12,0)</f>
        <v>6.4061000000000003</v>
      </c>
      <c r="S24" s="61">
        <f t="shared" si="7"/>
        <v>5</v>
      </c>
      <c r="T24" s="60">
        <f>VLOOKUP($A24,'Return Data'!$B$7:$R$2292,13,0)</f>
        <v>5.6974999999999998</v>
      </c>
      <c r="U24" s="61">
        <f t="shared" si="8"/>
        <v>5</v>
      </c>
      <c r="V24" s="60">
        <f>VLOOKUP($A24,'Return Data'!$B$7:$R$2292,17,0)</f>
        <v>4.8392999999999997</v>
      </c>
      <c r="W24" s="61">
        <f t="shared" si="9"/>
        <v>5</v>
      </c>
      <c r="X24" s="60">
        <f>VLOOKUP($A24,'Return Data'!$B$7:$R$2292,14,0)</f>
        <v>5.1227</v>
      </c>
      <c r="Y24" s="61">
        <f>RANK(X24,X$8:X$24,0)</f>
        <v>6</v>
      </c>
      <c r="Z24" s="60">
        <f>VLOOKUP($A24,'Return Data'!$B$7:$R$2292,16,0)</f>
        <v>7.2340999999999998</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24.704188235294115</v>
      </c>
      <c r="E26" s="69"/>
      <c r="F26" s="70">
        <f>AVERAGE(F8:F24)</f>
        <v>8.1147235294117639</v>
      </c>
      <c r="G26" s="69"/>
      <c r="H26" s="70">
        <f>AVERAGE(H8:H24)</f>
        <v>8.1090235294117665</v>
      </c>
      <c r="I26" s="69"/>
      <c r="J26" s="70">
        <f>AVERAGE(J8:J24)</f>
        <v>8.1989411764705888</v>
      </c>
      <c r="K26" s="69"/>
      <c r="L26" s="70">
        <f>AVERAGE(L8:L24)</f>
        <v>8.2451470588235285</v>
      </c>
      <c r="M26" s="69"/>
      <c r="N26" s="70">
        <f>AVERAGE(N8:N24)</f>
        <v>7.0326235294117652</v>
      </c>
      <c r="O26" s="69"/>
      <c r="P26" s="70">
        <f>AVERAGE(P8:P24)</f>
        <v>6.8794058823529403</v>
      </c>
      <c r="Q26" s="69"/>
      <c r="R26" s="70">
        <f>AVERAGE(R8:R24)</f>
        <v>6.2996823529411765</v>
      </c>
      <c r="S26" s="69"/>
      <c r="T26" s="70">
        <f>AVERAGE(T8:T24)</f>
        <v>5.4985999999999997</v>
      </c>
      <c r="U26" s="69"/>
      <c r="V26" s="70">
        <f>AVERAGE(V8:V24)</f>
        <v>4.6941176470588237</v>
      </c>
      <c r="W26" s="69"/>
      <c r="X26" s="70">
        <f>AVERAGE(X8:X24)</f>
        <v>4.9481874999999995</v>
      </c>
      <c r="Y26" s="69"/>
      <c r="Z26" s="70">
        <f>AVERAGE(Z8:Z24)</f>
        <v>6.7310235294117655</v>
      </c>
      <c r="AA26" s="71"/>
    </row>
    <row r="27" spans="1:27" x14ac:dyDescent="0.3">
      <c r="A27" s="68" t="s">
        <v>28</v>
      </c>
      <c r="B27" s="69"/>
      <c r="C27" s="69"/>
      <c r="D27" s="70">
        <f>MIN(D8:D24)</f>
        <v>10.859</v>
      </c>
      <c r="E27" s="69"/>
      <c r="F27" s="70">
        <f>MIN(F8:F24)</f>
        <v>4.0016999999999996</v>
      </c>
      <c r="G27" s="69"/>
      <c r="H27" s="70">
        <f>MIN(H8:H24)</f>
        <v>6.0788000000000002</v>
      </c>
      <c r="I27" s="69"/>
      <c r="J27" s="70">
        <f>MIN(J8:J24)</f>
        <v>6.7923</v>
      </c>
      <c r="K27" s="69"/>
      <c r="L27" s="70">
        <f>MIN(L8:L24)</f>
        <v>7.4618000000000002</v>
      </c>
      <c r="M27" s="69"/>
      <c r="N27" s="70">
        <f>MIN(N8:N24)</f>
        <v>6.4001999999999999</v>
      </c>
      <c r="O27" s="69"/>
      <c r="P27" s="70">
        <f>MIN(P8:P24)</f>
        <v>6.3711000000000002</v>
      </c>
      <c r="Q27" s="69"/>
      <c r="R27" s="70">
        <f>MIN(R8:R24)</f>
        <v>5.7986000000000004</v>
      </c>
      <c r="S27" s="69"/>
      <c r="T27" s="70">
        <f>MIN(T8:T24)</f>
        <v>5.0164999999999997</v>
      </c>
      <c r="U27" s="69"/>
      <c r="V27" s="70">
        <f>MIN(V8:V24)</f>
        <v>4.2733999999999996</v>
      </c>
      <c r="W27" s="69"/>
      <c r="X27" s="70">
        <f>MIN(X8:X24)</f>
        <v>4.0683999999999996</v>
      </c>
      <c r="Y27" s="69"/>
      <c r="Z27" s="70">
        <f>MIN(Z8:Z24)</f>
        <v>4.6200999999999999</v>
      </c>
      <c r="AA27" s="71"/>
    </row>
    <row r="28" spans="1:27" ht="15" thickBot="1" x14ac:dyDescent="0.35">
      <c r="A28" s="72" t="s">
        <v>29</v>
      </c>
      <c r="B28" s="73"/>
      <c r="C28" s="73"/>
      <c r="D28" s="74">
        <f>MAX(D8:D24)</f>
        <v>31.290199999999999</v>
      </c>
      <c r="E28" s="73"/>
      <c r="F28" s="74">
        <f>MAX(F8:F24)</f>
        <v>9.7080000000000002</v>
      </c>
      <c r="G28" s="73"/>
      <c r="H28" s="74">
        <f>MAX(H8:H24)</f>
        <v>8.6876999999999995</v>
      </c>
      <c r="I28" s="73"/>
      <c r="J28" s="74">
        <f>MAX(J8:J24)</f>
        <v>8.5370000000000008</v>
      </c>
      <c r="K28" s="73"/>
      <c r="L28" s="74">
        <f>MAX(L8:L24)</f>
        <v>8.5408000000000008</v>
      </c>
      <c r="M28" s="73"/>
      <c r="N28" s="74">
        <f>MAX(N8:N24)</f>
        <v>7.2454999999999998</v>
      </c>
      <c r="O28" s="73"/>
      <c r="P28" s="74">
        <f>MAX(P8:P24)</f>
        <v>7.1394000000000002</v>
      </c>
      <c r="Q28" s="73"/>
      <c r="R28" s="74">
        <f>MAX(R8:R24)</f>
        <v>6.5583</v>
      </c>
      <c r="S28" s="73"/>
      <c r="T28" s="74">
        <f>MAX(T8:T24)</f>
        <v>5.7968000000000002</v>
      </c>
      <c r="U28" s="73"/>
      <c r="V28" s="74">
        <f>MAX(V8:V24)</f>
        <v>5.0058999999999996</v>
      </c>
      <c r="W28" s="73"/>
      <c r="X28" s="74">
        <f>MAX(X8:X24)</f>
        <v>5.3071999999999999</v>
      </c>
      <c r="Y28" s="73"/>
      <c r="Z28" s="74">
        <f>MAX(Z8:Z24)</f>
        <v>7.5137999999999998</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45014</v>
      </c>
      <c r="C8" s="60">
        <f>VLOOKUP($A8,'Return Data'!$B$7:$R$2292,4,0)</f>
        <v>312.63189999999997</v>
      </c>
      <c r="D8" s="60">
        <f>VLOOKUP($A8,'Return Data'!$B$7:$R$2292,5,0)</f>
        <v>27.305099999999999</v>
      </c>
      <c r="E8" s="61">
        <f t="shared" ref="E8:E24" si="0">RANK(D8,D$8:D$24,0)</f>
        <v>3</v>
      </c>
      <c r="F8" s="60">
        <f>VLOOKUP($A8,'Return Data'!$B$7:$R$2292,6,0)</f>
        <v>8.7386999999999997</v>
      </c>
      <c r="G8" s="61">
        <f t="shared" ref="G8:G24" si="1">RANK(F8,F$8:F$24,0)</f>
        <v>2</v>
      </c>
      <c r="H8" s="60">
        <f>VLOOKUP($A8,'Return Data'!$B$7:$R$2292,7,0)</f>
        <v>8.4318000000000008</v>
      </c>
      <c r="I8" s="61">
        <f t="shared" ref="I8:I24" si="2">RANK(H8,H$8:H$24,0)</f>
        <v>2</v>
      </c>
      <c r="J8" s="60">
        <f>VLOOKUP($A8,'Return Data'!$B$7:$R$2292,8,0)</f>
        <v>8.3056999999999999</v>
      </c>
      <c r="K8" s="61">
        <f t="shared" ref="K8:K24" si="3">RANK(J8,J$8:J$24,0)</f>
        <v>1</v>
      </c>
      <c r="L8" s="60">
        <f>VLOOKUP($A8,'Return Data'!$B$7:$R$2292,9,0)</f>
        <v>8.4152000000000005</v>
      </c>
      <c r="M8" s="61">
        <f t="shared" ref="M8:M24" si="4">RANK(L8,L$8:L$24,0)</f>
        <v>1</v>
      </c>
      <c r="N8" s="60">
        <f>VLOOKUP($A8,'Return Data'!$B$7:$R$2292,10,0)</f>
        <v>7.1020000000000003</v>
      </c>
      <c r="O8" s="61">
        <f t="shared" ref="O8:O24" si="5">RANK(N8,N$8:N$24,0)</f>
        <v>1</v>
      </c>
      <c r="P8" s="60">
        <f>VLOOKUP($A8,'Return Data'!$B$7:$R$2292,11,0)</f>
        <v>6.9615</v>
      </c>
      <c r="Q8" s="61">
        <f t="shared" ref="Q8:Q24" si="6">RANK(P8,P$8:P$24,0)</f>
        <v>1</v>
      </c>
      <c r="R8" s="60">
        <f>VLOOKUP($A8,'Return Data'!$B$7:$R$2292,12,0)</f>
        <v>6.3964999999999996</v>
      </c>
      <c r="S8" s="61">
        <f t="shared" ref="S8:S24" si="7">RANK(R8,R$8:R$24,0)</f>
        <v>1</v>
      </c>
      <c r="T8" s="60">
        <f>VLOOKUP($A8,'Return Data'!$B$7:$R$2292,13,0)</f>
        <v>5.5705999999999998</v>
      </c>
      <c r="U8" s="61">
        <f t="shared" ref="U8:U24" si="8">RANK(T8,T$8:T$24,0)</f>
        <v>3</v>
      </c>
      <c r="V8" s="60">
        <f>VLOOKUP($A8,'Return Data'!$B$7:$R$2292,17,0)</f>
        <v>4.7651000000000003</v>
      </c>
      <c r="W8" s="61">
        <f t="shared" ref="W8:W24" si="9">RANK(V8,V$8:V$24,0)</f>
        <v>2</v>
      </c>
      <c r="X8" s="60">
        <f>VLOOKUP($A8,'Return Data'!$B$7:$R$2292,14,0)</f>
        <v>5.1635</v>
      </c>
      <c r="Y8" s="61">
        <f t="shared" ref="Y8:Y19" si="10">RANK(X8,X$8:X$24,0)</f>
        <v>1</v>
      </c>
      <c r="Z8" s="60">
        <f>VLOOKUP($A8,'Return Data'!$B$7:$R$2292,16,0)</f>
        <v>6.7419000000000002</v>
      </c>
      <c r="AA8" s="62">
        <f t="shared" ref="AA8:AA24" si="11">RANK(Z8,Z$8:Z$24,0)</f>
        <v>10</v>
      </c>
    </row>
    <row r="9" spans="1:27" x14ac:dyDescent="0.3">
      <c r="A9" s="58" t="s">
        <v>1061</v>
      </c>
      <c r="B9" s="59">
        <f>VLOOKUP($A9,'Return Data'!$B$7:$R$2292,3,0)</f>
        <v>45014</v>
      </c>
      <c r="C9" s="60">
        <f>VLOOKUP($A9,'Return Data'!$B$7:$R$2292,4,0)</f>
        <v>1209.4716000000001</v>
      </c>
      <c r="D9" s="60">
        <f>VLOOKUP($A9,'Return Data'!$B$7:$R$2292,5,0)</f>
        <v>25.128799999999998</v>
      </c>
      <c r="E9" s="61">
        <f t="shared" si="0"/>
        <v>10</v>
      </c>
      <c r="F9" s="60">
        <f>VLOOKUP($A9,'Return Data'!$B$7:$R$2292,6,0)</f>
        <v>8.3780999999999999</v>
      </c>
      <c r="G9" s="61">
        <f t="shared" si="1"/>
        <v>4</v>
      </c>
      <c r="H9" s="60">
        <f>VLOOKUP($A9,'Return Data'!$B$7:$R$2292,7,0)</f>
        <v>8.5096000000000007</v>
      </c>
      <c r="I9" s="61">
        <f t="shared" si="2"/>
        <v>1</v>
      </c>
      <c r="J9" s="60">
        <f>VLOOKUP($A9,'Return Data'!$B$7:$R$2292,8,0)</f>
        <v>8.2711000000000006</v>
      </c>
      <c r="K9" s="61">
        <f t="shared" si="3"/>
        <v>2</v>
      </c>
      <c r="L9" s="60">
        <f>VLOOKUP($A9,'Return Data'!$B$7:$R$2292,9,0)</f>
        <v>8.2378999999999998</v>
      </c>
      <c r="M9" s="61">
        <f t="shared" si="4"/>
        <v>2</v>
      </c>
      <c r="N9" s="60">
        <f>VLOOKUP($A9,'Return Data'!$B$7:$R$2292,10,0)</f>
        <v>6.9516999999999998</v>
      </c>
      <c r="O9" s="61">
        <f t="shared" si="5"/>
        <v>6</v>
      </c>
      <c r="P9" s="60">
        <f>VLOOKUP($A9,'Return Data'!$B$7:$R$2292,11,0)</f>
        <v>6.8011999999999997</v>
      </c>
      <c r="Q9" s="61">
        <f t="shared" si="6"/>
        <v>5</v>
      </c>
      <c r="R9" s="60">
        <f>VLOOKUP($A9,'Return Data'!$B$7:$R$2292,12,0)</f>
        <v>6.2289000000000003</v>
      </c>
      <c r="S9" s="61">
        <f t="shared" si="7"/>
        <v>5</v>
      </c>
      <c r="T9" s="60">
        <f>VLOOKUP($A9,'Return Data'!$B$7:$R$2292,13,0)</f>
        <v>5.4756</v>
      </c>
      <c r="U9" s="61">
        <f t="shared" si="8"/>
        <v>6</v>
      </c>
      <c r="V9" s="60">
        <f>VLOOKUP($A9,'Return Data'!$B$7:$R$2292,17,0)</f>
        <v>4.6756000000000002</v>
      </c>
      <c r="W9" s="61">
        <f t="shared" si="9"/>
        <v>6</v>
      </c>
      <c r="X9" s="60">
        <f>VLOOKUP($A9,'Return Data'!$B$7:$R$2292,14,0)</f>
        <v>5.0080999999999998</v>
      </c>
      <c r="Y9" s="61">
        <f t="shared" si="10"/>
        <v>6</v>
      </c>
      <c r="Z9" s="60">
        <f>VLOOKUP($A9,'Return Data'!$B$7:$R$2292,16,0)</f>
        <v>5.3537999999999997</v>
      </c>
      <c r="AA9" s="62">
        <f t="shared" si="11"/>
        <v>15</v>
      </c>
    </row>
    <row r="10" spans="1:27" x14ac:dyDescent="0.3">
      <c r="A10" s="58" t="s">
        <v>2063</v>
      </c>
      <c r="B10" s="59">
        <f>VLOOKUP($A10,'Return Data'!$B$7:$R$2292,3,0)</f>
        <v>45014</v>
      </c>
      <c r="C10" s="60">
        <f>VLOOKUP($A10,'Return Data'!$B$7:$R$2292,4,0)</f>
        <v>34.427700000000002</v>
      </c>
      <c r="D10" s="60">
        <f>VLOOKUP($A10,'Return Data'!$B$7:$R$2292,5,0)</f>
        <v>25.25</v>
      </c>
      <c r="E10" s="61">
        <f t="shared" si="0"/>
        <v>8</v>
      </c>
      <c r="F10" s="60">
        <f>VLOOKUP($A10,'Return Data'!$B$7:$R$2292,6,0)</f>
        <v>7.5989000000000004</v>
      </c>
      <c r="G10" s="61">
        <f t="shared" si="1"/>
        <v>13</v>
      </c>
      <c r="H10" s="60">
        <f>VLOOKUP($A10,'Return Data'!$B$7:$R$2292,7,0)</f>
        <v>7.234</v>
      </c>
      <c r="I10" s="61">
        <f t="shared" si="2"/>
        <v>16</v>
      </c>
      <c r="J10" s="60">
        <f>VLOOKUP($A10,'Return Data'!$B$7:$R$2292,8,0)</f>
        <v>7.5415000000000001</v>
      </c>
      <c r="K10" s="61">
        <f t="shared" si="3"/>
        <v>16</v>
      </c>
      <c r="L10" s="60">
        <f>VLOOKUP($A10,'Return Data'!$B$7:$R$2292,9,0)</f>
        <v>7.4653999999999998</v>
      </c>
      <c r="M10" s="61">
        <f t="shared" si="4"/>
        <v>16</v>
      </c>
      <c r="N10" s="60">
        <f>VLOOKUP($A10,'Return Data'!$B$7:$R$2292,10,0)</f>
        <v>6.3239999999999998</v>
      </c>
      <c r="O10" s="61">
        <f t="shared" si="5"/>
        <v>16</v>
      </c>
      <c r="P10" s="60">
        <f>VLOOKUP($A10,'Return Data'!$B$7:$R$2292,11,0)</f>
        <v>6.0872999999999999</v>
      </c>
      <c r="Q10" s="61">
        <f t="shared" si="6"/>
        <v>17</v>
      </c>
      <c r="R10" s="60">
        <f>VLOOKUP($A10,'Return Data'!$B$7:$R$2292,12,0)</f>
        <v>5.484</v>
      </c>
      <c r="S10" s="61">
        <f t="shared" si="7"/>
        <v>17</v>
      </c>
      <c r="T10" s="60">
        <f>VLOOKUP($A10,'Return Data'!$B$7:$R$2292,13,0)</f>
        <v>4.7380000000000004</v>
      </c>
      <c r="U10" s="61">
        <f t="shared" si="8"/>
        <v>16</v>
      </c>
      <c r="V10" s="60">
        <f>VLOOKUP($A10,'Return Data'!$B$7:$R$2292,17,0)</f>
        <v>3.8995000000000002</v>
      </c>
      <c r="W10" s="61">
        <f t="shared" si="9"/>
        <v>17</v>
      </c>
      <c r="X10" s="60">
        <f>VLOOKUP($A10,'Return Data'!$B$7:$R$2292,14,0)</f>
        <v>4.1214000000000004</v>
      </c>
      <c r="Y10" s="61">
        <f t="shared" si="10"/>
        <v>15</v>
      </c>
      <c r="Z10" s="60">
        <f>VLOOKUP($A10,'Return Data'!$B$7:$R$2292,16,0)</f>
        <v>6.3369999999999997</v>
      </c>
      <c r="AA10" s="62">
        <f t="shared" si="11"/>
        <v>13</v>
      </c>
    </row>
    <row r="11" spans="1:27" x14ac:dyDescent="0.3">
      <c r="A11" s="58" t="s">
        <v>1853</v>
      </c>
      <c r="B11" s="59">
        <f>VLOOKUP($A11,'Return Data'!$B$7:$R$2292,3,0)</f>
        <v>45014</v>
      </c>
      <c r="C11" s="60">
        <f>VLOOKUP($A11,'Return Data'!$B$7:$R$2292,4,0)</f>
        <v>1174.1315</v>
      </c>
      <c r="D11" s="60">
        <f>VLOOKUP($A11,'Return Data'!$B$7:$R$2292,5,0)</f>
        <v>31.100899999999999</v>
      </c>
      <c r="E11" s="61">
        <f t="shared" si="0"/>
        <v>1</v>
      </c>
      <c r="F11" s="60">
        <f>VLOOKUP($A11,'Return Data'!$B$7:$R$2292,6,0)</f>
        <v>9.5175000000000001</v>
      </c>
      <c r="G11" s="61">
        <f t="shared" si="1"/>
        <v>1</v>
      </c>
      <c r="H11" s="60">
        <f>VLOOKUP($A11,'Return Data'!$B$7:$R$2292,7,0)</f>
        <v>8.0486000000000004</v>
      </c>
      <c r="I11" s="61">
        <f t="shared" si="2"/>
        <v>9</v>
      </c>
      <c r="J11" s="60">
        <f>VLOOKUP($A11,'Return Data'!$B$7:$R$2292,8,0)</f>
        <v>8.1859000000000002</v>
      </c>
      <c r="K11" s="61">
        <f t="shared" si="3"/>
        <v>6</v>
      </c>
      <c r="L11" s="60">
        <f>VLOOKUP($A11,'Return Data'!$B$7:$R$2292,9,0)</f>
        <v>7.7858000000000001</v>
      </c>
      <c r="M11" s="61">
        <f t="shared" si="4"/>
        <v>14</v>
      </c>
      <c r="N11" s="60">
        <f>VLOOKUP($A11,'Return Data'!$B$7:$R$2292,10,0)</f>
        <v>6.5202999999999998</v>
      </c>
      <c r="O11" s="61">
        <f t="shared" si="5"/>
        <v>14</v>
      </c>
      <c r="P11" s="60">
        <f>VLOOKUP($A11,'Return Data'!$B$7:$R$2292,11,0)</f>
        <v>6.2770000000000001</v>
      </c>
      <c r="Q11" s="61">
        <f t="shared" si="6"/>
        <v>15</v>
      </c>
      <c r="R11" s="60">
        <f>VLOOKUP($A11,'Return Data'!$B$7:$R$2292,12,0)</f>
        <v>5.5995999999999997</v>
      </c>
      <c r="S11" s="61">
        <f t="shared" si="7"/>
        <v>16</v>
      </c>
      <c r="T11" s="60">
        <f>VLOOKUP($A11,'Return Data'!$B$7:$R$2292,13,0)</f>
        <v>4.8665000000000003</v>
      </c>
      <c r="U11" s="61">
        <f t="shared" si="8"/>
        <v>13</v>
      </c>
      <c r="V11" s="60">
        <f>VLOOKUP($A11,'Return Data'!$B$7:$R$2292,17,0)</f>
        <v>4.0312000000000001</v>
      </c>
      <c r="W11" s="61">
        <f t="shared" si="9"/>
        <v>15</v>
      </c>
      <c r="X11" s="60">
        <f>VLOOKUP($A11,'Return Data'!$B$7:$R$2292,14,0)</f>
        <v>3.7945000000000002</v>
      </c>
      <c r="Y11" s="61">
        <f t="shared" si="10"/>
        <v>16</v>
      </c>
      <c r="Z11" s="60">
        <f>VLOOKUP($A11,'Return Data'!$B$7:$R$2292,16,0)</f>
        <v>4.3404999999999996</v>
      </c>
      <c r="AA11" s="62">
        <f t="shared" si="11"/>
        <v>16</v>
      </c>
    </row>
    <row r="12" spans="1:27" x14ac:dyDescent="0.3">
      <c r="A12" s="58" t="s">
        <v>1063</v>
      </c>
      <c r="B12" s="59">
        <f>VLOOKUP($A12,'Return Data'!$B$7:$R$2292,3,0)</f>
        <v>45014</v>
      </c>
      <c r="C12" s="60">
        <f>VLOOKUP($A12,'Return Data'!$B$7:$R$2292,4,0)</f>
        <v>44.809899999999999</v>
      </c>
      <c r="D12" s="60">
        <f>VLOOKUP($A12,'Return Data'!$B$7:$R$2292,5,0)</f>
        <v>20.782900000000001</v>
      </c>
      <c r="E12" s="61">
        <f t="shared" si="0"/>
        <v>16</v>
      </c>
      <c r="F12" s="60">
        <f>VLOOKUP($A12,'Return Data'!$B$7:$R$2292,6,0)</f>
        <v>7.4036</v>
      </c>
      <c r="G12" s="61">
        <f t="shared" si="1"/>
        <v>15</v>
      </c>
      <c r="H12" s="60">
        <f>VLOOKUP($A12,'Return Data'!$B$7:$R$2292,7,0)</f>
        <v>7.6083999999999996</v>
      </c>
      <c r="I12" s="61">
        <f t="shared" si="2"/>
        <v>14</v>
      </c>
      <c r="J12" s="60">
        <f>VLOOKUP($A12,'Return Data'!$B$7:$R$2292,8,0)</f>
        <v>7.931</v>
      </c>
      <c r="K12" s="61">
        <f t="shared" si="3"/>
        <v>11</v>
      </c>
      <c r="L12" s="60">
        <f>VLOOKUP($A12,'Return Data'!$B$7:$R$2292,9,0)</f>
        <v>7.8742999999999999</v>
      </c>
      <c r="M12" s="61">
        <f t="shared" si="4"/>
        <v>12</v>
      </c>
      <c r="N12" s="60">
        <f>VLOOKUP($A12,'Return Data'!$B$7:$R$2292,10,0)</f>
        <v>6.7686999999999999</v>
      </c>
      <c r="O12" s="61">
        <f t="shared" si="5"/>
        <v>11</v>
      </c>
      <c r="P12" s="60">
        <f>VLOOKUP($A12,'Return Data'!$B$7:$R$2292,11,0)</f>
        <v>6.6715999999999998</v>
      </c>
      <c r="Q12" s="61">
        <f t="shared" si="6"/>
        <v>9</v>
      </c>
      <c r="R12" s="60">
        <f>VLOOKUP($A12,'Return Data'!$B$7:$R$2292,12,0)</f>
        <v>6.0719000000000003</v>
      </c>
      <c r="S12" s="61">
        <f t="shared" si="7"/>
        <v>9</v>
      </c>
      <c r="T12" s="60">
        <f>VLOOKUP($A12,'Return Data'!$B$7:$R$2292,13,0)</f>
        <v>4.7686999999999999</v>
      </c>
      <c r="U12" s="61">
        <f t="shared" si="8"/>
        <v>15</v>
      </c>
      <c r="V12" s="60">
        <f>VLOOKUP($A12,'Return Data'!$B$7:$R$2292,17,0)</f>
        <v>4.2519</v>
      </c>
      <c r="W12" s="61">
        <f t="shared" si="9"/>
        <v>11</v>
      </c>
      <c r="X12" s="60">
        <f>VLOOKUP($A12,'Return Data'!$B$7:$R$2292,14,0)</f>
        <v>4.6486999999999998</v>
      </c>
      <c r="Y12" s="61">
        <f t="shared" si="10"/>
        <v>10</v>
      </c>
      <c r="Z12" s="60">
        <f>VLOOKUP($A12,'Return Data'!$B$7:$R$2292,16,0)</f>
        <v>6.5876000000000001</v>
      </c>
      <c r="AA12" s="62">
        <f t="shared" si="11"/>
        <v>12</v>
      </c>
    </row>
    <row r="13" spans="1:27" x14ac:dyDescent="0.3">
      <c r="A13" s="58" t="s">
        <v>1064</v>
      </c>
      <c r="B13" s="59">
        <f>VLOOKUP($A13,'Return Data'!$B$7:$R$2292,3,0)</f>
        <v>45014</v>
      </c>
      <c r="C13" s="60">
        <f>VLOOKUP($A13,'Return Data'!$B$7:$R$2292,4,0)</f>
        <v>42.4452</v>
      </c>
      <c r="D13" s="60">
        <f>VLOOKUP($A13,'Return Data'!$B$7:$R$2292,5,0)</f>
        <v>20.994399999999999</v>
      </c>
      <c r="E13" s="61">
        <f t="shared" si="0"/>
        <v>15</v>
      </c>
      <c r="F13" s="60">
        <f>VLOOKUP($A13,'Return Data'!$B$7:$R$2292,6,0)</f>
        <v>6.7309000000000001</v>
      </c>
      <c r="G13" s="61">
        <f t="shared" si="1"/>
        <v>16</v>
      </c>
      <c r="H13" s="60">
        <f>VLOOKUP($A13,'Return Data'!$B$7:$R$2292,7,0)</f>
        <v>7.2671999999999999</v>
      </c>
      <c r="I13" s="61">
        <f t="shared" si="2"/>
        <v>15</v>
      </c>
      <c r="J13" s="60">
        <f>VLOOKUP($A13,'Return Data'!$B$7:$R$2292,8,0)</f>
        <v>7.7872000000000003</v>
      </c>
      <c r="K13" s="61">
        <f t="shared" si="3"/>
        <v>13</v>
      </c>
      <c r="L13" s="60">
        <f>VLOOKUP($A13,'Return Data'!$B$7:$R$2292,9,0)</f>
        <v>8.1056000000000008</v>
      </c>
      <c r="M13" s="61">
        <f t="shared" si="4"/>
        <v>9</v>
      </c>
      <c r="N13" s="60">
        <f>VLOOKUP($A13,'Return Data'!$B$7:$R$2292,10,0)</f>
        <v>6.8567999999999998</v>
      </c>
      <c r="O13" s="61">
        <f t="shared" si="5"/>
        <v>10</v>
      </c>
      <c r="P13" s="60">
        <f>VLOOKUP($A13,'Return Data'!$B$7:$R$2292,11,0)</f>
        <v>6.6291000000000002</v>
      </c>
      <c r="Q13" s="61">
        <f t="shared" si="6"/>
        <v>10</v>
      </c>
      <c r="R13" s="60">
        <f>VLOOKUP($A13,'Return Data'!$B$7:$R$2292,12,0)</f>
        <v>6.0159000000000002</v>
      </c>
      <c r="S13" s="61">
        <f t="shared" si="7"/>
        <v>10</v>
      </c>
      <c r="T13" s="60">
        <f>VLOOKUP($A13,'Return Data'!$B$7:$R$2292,13,0)</f>
        <v>5.1936</v>
      </c>
      <c r="U13" s="61">
        <f t="shared" si="8"/>
        <v>11</v>
      </c>
      <c r="V13" s="60">
        <f>VLOOKUP($A13,'Return Data'!$B$7:$R$2292,17,0)</f>
        <v>4.4343000000000004</v>
      </c>
      <c r="W13" s="61">
        <f t="shared" si="9"/>
        <v>9</v>
      </c>
      <c r="X13" s="60">
        <f>VLOOKUP($A13,'Return Data'!$B$7:$R$2292,14,0)</f>
        <v>4.7275</v>
      </c>
      <c r="Y13" s="61">
        <f t="shared" si="10"/>
        <v>9</v>
      </c>
      <c r="Z13" s="60">
        <f>VLOOKUP($A13,'Return Data'!$B$7:$R$2292,16,0)</f>
        <v>7.0777000000000001</v>
      </c>
      <c r="AA13" s="62">
        <f t="shared" si="11"/>
        <v>5</v>
      </c>
    </row>
    <row r="14" spans="1:27" x14ac:dyDescent="0.3">
      <c r="A14" s="58" t="s">
        <v>1066</v>
      </c>
      <c r="B14" s="59">
        <f>VLOOKUP($A14,'Return Data'!$B$7:$R$2292,3,0)</f>
        <v>45014</v>
      </c>
      <c r="C14" s="60">
        <f>VLOOKUP($A14,'Return Data'!$B$7:$R$2292,4,0)</f>
        <v>4838.3603999999996</v>
      </c>
      <c r="D14" s="60">
        <f>VLOOKUP($A14,'Return Data'!$B$7:$R$2292,5,0)</f>
        <v>27.540099999999999</v>
      </c>
      <c r="E14" s="61">
        <f t="shared" si="0"/>
        <v>2</v>
      </c>
      <c r="F14" s="60">
        <f>VLOOKUP($A14,'Return Data'!$B$7:$R$2292,6,0)</f>
        <v>8.609</v>
      </c>
      <c r="G14" s="61">
        <f t="shared" si="1"/>
        <v>3</v>
      </c>
      <c r="H14" s="60">
        <f>VLOOKUP($A14,'Return Data'!$B$7:$R$2292,7,0)</f>
        <v>8.2203999999999997</v>
      </c>
      <c r="I14" s="61">
        <f t="shared" si="2"/>
        <v>5</v>
      </c>
      <c r="J14" s="60">
        <f>VLOOKUP($A14,'Return Data'!$B$7:$R$2292,8,0)</f>
        <v>8.2063000000000006</v>
      </c>
      <c r="K14" s="61">
        <f t="shared" si="3"/>
        <v>4</v>
      </c>
      <c r="L14" s="60">
        <f>VLOOKUP($A14,'Return Data'!$B$7:$R$2292,9,0)</f>
        <v>8.2163000000000004</v>
      </c>
      <c r="M14" s="61">
        <f t="shared" si="4"/>
        <v>4</v>
      </c>
      <c r="N14" s="60">
        <f>VLOOKUP($A14,'Return Data'!$B$7:$R$2292,10,0)</f>
        <v>6.9375</v>
      </c>
      <c r="O14" s="61">
        <f t="shared" si="5"/>
        <v>7</v>
      </c>
      <c r="P14" s="60">
        <f>VLOOKUP($A14,'Return Data'!$B$7:$R$2292,11,0)</f>
        <v>6.7809999999999997</v>
      </c>
      <c r="Q14" s="61">
        <f t="shared" si="6"/>
        <v>7</v>
      </c>
      <c r="R14" s="60">
        <f>VLOOKUP($A14,'Return Data'!$B$7:$R$2292,12,0)</f>
        <v>6.2084000000000001</v>
      </c>
      <c r="S14" s="61">
        <f t="shared" si="7"/>
        <v>8</v>
      </c>
      <c r="T14" s="60">
        <f>VLOOKUP($A14,'Return Data'!$B$7:$R$2292,13,0)</f>
        <v>5.4504000000000001</v>
      </c>
      <c r="U14" s="61">
        <f t="shared" si="8"/>
        <v>8</v>
      </c>
      <c r="V14" s="60">
        <f>VLOOKUP($A14,'Return Data'!$B$7:$R$2292,17,0)</f>
        <v>4.6680000000000001</v>
      </c>
      <c r="W14" s="61">
        <f t="shared" si="9"/>
        <v>7</v>
      </c>
      <c r="X14" s="60">
        <f>VLOOKUP($A14,'Return Data'!$B$7:$R$2292,14,0)</f>
        <v>5.0968999999999998</v>
      </c>
      <c r="Y14" s="61">
        <f t="shared" si="10"/>
        <v>2</v>
      </c>
      <c r="Z14" s="60">
        <f>VLOOKUP($A14,'Return Data'!$B$7:$R$2292,16,0)</f>
        <v>6.9645999999999999</v>
      </c>
      <c r="AA14" s="62">
        <f t="shared" si="11"/>
        <v>9</v>
      </c>
    </row>
    <row r="15" spans="1:27" x14ac:dyDescent="0.3">
      <c r="A15" s="102" t="s">
        <v>1972</v>
      </c>
      <c r="B15" s="59">
        <f>VLOOKUP($A15,'Return Data'!$B$7:$R$2292,3,0)</f>
        <v>45014</v>
      </c>
      <c r="C15" s="60">
        <f>VLOOKUP($A15,'Return Data'!$B$7:$R$2292,4,0)</f>
        <v>33.654717264136799</v>
      </c>
      <c r="D15" s="60">
        <f>VLOOKUP($A15,'Return Data'!$B$7:$R$2292,5,0)</f>
        <v>21.9741</v>
      </c>
      <c r="E15" s="61">
        <f t="shared" si="0"/>
        <v>14</v>
      </c>
      <c r="F15" s="60">
        <f>VLOOKUP($A15,'Return Data'!$B$7:$R$2292,6,0)</f>
        <v>8.1100999999999992</v>
      </c>
      <c r="G15" s="61">
        <f t="shared" si="1"/>
        <v>9</v>
      </c>
      <c r="H15" s="60">
        <f>VLOOKUP($A15,'Return Data'!$B$7:$R$2292,7,0)</f>
        <v>7.7196999999999996</v>
      </c>
      <c r="I15" s="61">
        <f t="shared" si="2"/>
        <v>13</v>
      </c>
      <c r="J15" s="60">
        <f>VLOOKUP($A15,'Return Data'!$B$7:$R$2292,8,0)</f>
        <v>7.7732999999999999</v>
      </c>
      <c r="K15" s="61">
        <f t="shared" si="3"/>
        <v>14</v>
      </c>
      <c r="L15" s="60">
        <f>VLOOKUP($A15,'Return Data'!$B$7:$R$2292,9,0)</f>
        <v>7.8116000000000003</v>
      </c>
      <c r="M15" s="61">
        <f t="shared" si="4"/>
        <v>13</v>
      </c>
      <c r="N15" s="60">
        <f>VLOOKUP($A15,'Return Data'!$B$7:$R$2292,10,0)</f>
        <v>6.4843000000000002</v>
      </c>
      <c r="O15" s="61">
        <f t="shared" si="5"/>
        <v>15</v>
      </c>
      <c r="P15" s="60">
        <f>VLOOKUP($A15,'Return Data'!$B$7:$R$2292,11,0)</f>
        <v>6.2538</v>
      </c>
      <c r="Q15" s="61">
        <f t="shared" si="6"/>
        <v>16</v>
      </c>
      <c r="R15" s="60">
        <f>VLOOKUP($A15,'Return Data'!$B$7:$R$2292,12,0)</f>
        <v>5.6574999999999998</v>
      </c>
      <c r="S15" s="61">
        <f t="shared" si="7"/>
        <v>15</v>
      </c>
      <c r="T15" s="60">
        <f>VLOOKUP($A15,'Return Data'!$B$7:$R$2292,13,0)</f>
        <v>4.7815000000000003</v>
      </c>
      <c r="U15" s="61">
        <f t="shared" si="8"/>
        <v>14</v>
      </c>
      <c r="V15" s="60">
        <f>VLOOKUP($A15,'Return Data'!$B$7:$R$2292,17,0)</f>
        <v>3.9407000000000001</v>
      </c>
      <c r="W15" s="61">
        <f t="shared" si="9"/>
        <v>16</v>
      </c>
      <c r="X15" s="60">
        <f>VLOOKUP($A15,'Return Data'!$B$7:$R$2292,14,0)</f>
        <v>4.1379000000000001</v>
      </c>
      <c r="Y15" s="61">
        <f t="shared" si="10"/>
        <v>14</v>
      </c>
      <c r="Z15" s="60">
        <f>VLOOKUP($A15,'Return Data'!$B$7:$R$2292,16,0)</f>
        <v>7.1201999999999996</v>
      </c>
      <c r="AA15" s="62">
        <f t="shared" si="11"/>
        <v>4</v>
      </c>
    </row>
    <row r="16" spans="1:27" x14ac:dyDescent="0.3">
      <c r="A16" s="58" t="s">
        <v>1068</v>
      </c>
      <c r="B16" s="59">
        <f>VLOOKUP($A16,'Return Data'!$B$7:$R$2292,3,0)</f>
        <v>45014</v>
      </c>
      <c r="C16" s="60">
        <f>VLOOKUP($A16,'Return Data'!$B$7:$R$2292,4,0)</f>
        <v>320.65280000000001</v>
      </c>
      <c r="D16" s="60">
        <f>VLOOKUP($A16,'Return Data'!$B$7:$R$2292,5,0)</f>
        <v>24.546900000000001</v>
      </c>
      <c r="E16" s="61">
        <f t="shared" si="0"/>
        <v>12</v>
      </c>
      <c r="F16" s="60">
        <f>VLOOKUP($A16,'Return Data'!$B$7:$R$2292,6,0)</f>
        <v>8.3737999999999992</v>
      </c>
      <c r="G16" s="61">
        <f t="shared" si="1"/>
        <v>5</v>
      </c>
      <c r="H16" s="60">
        <f>VLOOKUP($A16,'Return Data'!$B$7:$R$2292,7,0)</f>
        <v>8.0619999999999994</v>
      </c>
      <c r="I16" s="61">
        <f t="shared" si="2"/>
        <v>8</v>
      </c>
      <c r="J16" s="60">
        <f>VLOOKUP($A16,'Return Data'!$B$7:$R$2292,8,0)</f>
        <v>8.1987000000000005</v>
      </c>
      <c r="K16" s="61">
        <f t="shared" si="3"/>
        <v>5</v>
      </c>
      <c r="L16" s="60">
        <f>VLOOKUP($A16,'Return Data'!$B$7:$R$2292,9,0)</f>
        <v>8.1926000000000005</v>
      </c>
      <c r="M16" s="61">
        <f t="shared" si="4"/>
        <v>5</v>
      </c>
      <c r="N16" s="60">
        <f>VLOOKUP($A16,'Return Data'!$B$7:$R$2292,10,0)</f>
        <v>6.8909000000000002</v>
      </c>
      <c r="O16" s="61">
        <f t="shared" si="5"/>
        <v>8</v>
      </c>
      <c r="P16" s="60">
        <f>VLOOKUP($A16,'Return Data'!$B$7:$R$2292,11,0)</f>
        <v>6.7771999999999997</v>
      </c>
      <c r="Q16" s="61">
        <f t="shared" si="6"/>
        <v>8</v>
      </c>
      <c r="R16" s="60">
        <f>VLOOKUP($A16,'Return Data'!$B$7:$R$2292,12,0)</f>
        <v>6.2248000000000001</v>
      </c>
      <c r="S16" s="61">
        <f t="shared" si="7"/>
        <v>6</v>
      </c>
      <c r="T16" s="60">
        <f>VLOOKUP($A16,'Return Data'!$B$7:$R$2292,13,0)</f>
        <v>5.4541000000000004</v>
      </c>
      <c r="U16" s="61">
        <f t="shared" si="8"/>
        <v>7</v>
      </c>
      <c r="V16" s="60">
        <f>VLOOKUP($A16,'Return Data'!$B$7:$R$2292,17,0)</f>
        <v>4.6181999999999999</v>
      </c>
      <c r="W16" s="61">
        <f t="shared" si="9"/>
        <v>8</v>
      </c>
      <c r="X16" s="60">
        <f>VLOOKUP($A16,'Return Data'!$B$7:$R$2292,14,0)</f>
        <v>4.9888000000000003</v>
      </c>
      <c r="Y16" s="61">
        <f t="shared" si="10"/>
        <v>7</v>
      </c>
      <c r="Z16" s="60">
        <f>VLOOKUP($A16,'Return Data'!$B$7:$R$2292,16,0)</f>
        <v>7.0648999999999997</v>
      </c>
      <c r="AA16" s="62">
        <f t="shared" si="11"/>
        <v>6</v>
      </c>
    </row>
    <row r="17" spans="1:27" x14ac:dyDescent="0.3">
      <c r="A17" s="58" t="s">
        <v>1072</v>
      </c>
      <c r="B17" s="59">
        <f>VLOOKUP($A17,'Return Data'!$B$7:$R$2292,3,0)</f>
        <v>45014</v>
      </c>
      <c r="C17" s="60">
        <f>VLOOKUP($A17,'Return Data'!$B$7:$R$2292,4,0)</f>
        <v>2591.1158999999998</v>
      </c>
      <c r="D17" s="60">
        <f>VLOOKUP($A17,'Return Data'!$B$7:$R$2292,5,0)</f>
        <v>25.226800000000001</v>
      </c>
      <c r="E17" s="61">
        <f t="shared" si="0"/>
        <v>9</v>
      </c>
      <c r="F17" s="60">
        <f>VLOOKUP($A17,'Return Data'!$B$7:$R$2292,6,0)</f>
        <v>7.9924999999999997</v>
      </c>
      <c r="G17" s="61">
        <f t="shared" si="1"/>
        <v>12</v>
      </c>
      <c r="H17" s="60">
        <f>VLOOKUP($A17,'Return Data'!$B$7:$R$2292,7,0)</f>
        <v>8.0218000000000007</v>
      </c>
      <c r="I17" s="61">
        <f t="shared" si="2"/>
        <v>10</v>
      </c>
      <c r="J17" s="60">
        <f>VLOOKUP($A17,'Return Data'!$B$7:$R$2292,8,0)</f>
        <v>7.8421000000000003</v>
      </c>
      <c r="K17" s="61">
        <f t="shared" si="3"/>
        <v>12</v>
      </c>
      <c r="L17" s="60">
        <f>VLOOKUP($A17,'Return Data'!$B$7:$R$2292,9,0)</f>
        <v>7.9848999999999997</v>
      </c>
      <c r="M17" s="61">
        <f t="shared" si="4"/>
        <v>11</v>
      </c>
      <c r="N17" s="60">
        <f>VLOOKUP($A17,'Return Data'!$B$7:$R$2292,10,0)</f>
        <v>6.6479999999999997</v>
      </c>
      <c r="O17" s="61">
        <f t="shared" si="5"/>
        <v>12</v>
      </c>
      <c r="P17" s="60">
        <f>VLOOKUP($A17,'Return Data'!$B$7:$R$2292,11,0)</f>
        <v>6.5373000000000001</v>
      </c>
      <c r="Q17" s="61">
        <f t="shared" si="6"/>
        <v>12</v>
      </c>
      <c r="R17" s="60">
        <f>VLOOKUP($A17,'Return Data'!$B$7:$R$2292,12,0)</f>
        <v>5.9413</v>
      </c>
      <c r="S17" s="61">
        <f t="shared" si="7"/>
        <v>11</v>
      </c>
      <c r="T17" s="60">
        <f>VLOOKUP($A17,'Return Data'!$B$7:$R$2292,13,0)</f>
        <v>4.6719999999999997</v>
      </c>
      <c r="U17" s="61">
        <f t="shared" si="8"/>
        <v>17</v>
      </c>
      <c r="V17" s="60">
        <f>VLOOKUP($A17,'Return Data'!$B$7:$R$2292,17,0)</f>
        <v>4.1163999999999996</v>
      </c>
      <c r="W17" s="61">
        <f t="shared" si="9"/>
        <v>14</v>
      </c>
      <c r="X17" s="60">
        <f>VLOOKUP($A17,'Return Data'!$B$7:$R$2292,14,0)</f>
        <v>4.5129999999999999</v>
      </c>
      <c r="Y17" s="61">
        <f t="shared" si="10"/>
        <v>12</v>
      </c>
      <c r="Z17" s="60">
        <f>VLOOKUP($A17,'Return Data'!$B$7:$R$2292,16,0)</f>
        <v>7.2561</v>
      </c>
      <c r="AA17" s="62">
        <f t="shared" si="11"/>
        <v>2</v>
      </c>
    </row>
    <row r="18" spans="1:27" x14ac:dyDescent="0.3">
      <c r="A18" s="108" t="s">
        <v>1076</v>
      </c>
      <c r="B18" s="59">
        <f>VLOOKUP($A18,'Return Data'!$B$7:$R$2292,3,0)</f>
        <v>45014</v>
      </c>
      <c r="C18" s="60">
        <f>VLOOKUP($A18,'Return Data'!$B$7:$R$2292,4,0)</f>
        <v>3798.8281999999999</v>
      </c>
      <c r="D18" s="60">
        <f>VLOOKUP($A18,'Return Data'!$B$7:$R$2292,5,0)</f>
        <v>26.376300000000001</v>
      </c>
      <c r="E18" s="61">
        <f t="shared" si="0"/>
        <v>7</v>
      </c>
      <c r="F18" s="60">
        <f>VLOOKUP($A18,'Return Data'!$B$7:$R$2292,6,0)</f>
        <v>8.0588999999999995</v>
      </c>
      <c r="G18" s="61">
        <f t="shared" si="1"/>
        <v>10</v>
      </c>
      <c r="H18" s="60">
        <f>VLOOKUP($A18,'Return Data'!$B$7:$R$2292,7,0)</f>
        <v>7.8895999999999997</v>
      </c>
      <c r="I18" s="61">
        <f t="shared" si="2"/>
        <v>12</v>
      </c>
      <c r="J18" s="60">
        <f>VLOOKUP($A18,'Return Data'!$B$7:$R$2292,8,0)</f>
        <v>8.0300999999999991</v>
      </c>
      <c r="K18" s="61">
        <f t="shared" si="3"/>
        <v>10</v>
      </c>
      <c r="L18" s="60">
        <f>VLOOKUP($A18,'Return Data'!$B$7:$R$2292,9,0)</f>
        <v>8.1601999999999997</v>
      </c>
      <c r="M18" s="61">
        <f t="shared" si="4"/>
        <v>7</v>
      </c>
      <c r="N18" s="60">
        <f>VLOOKUP($A18,'Return Data'!$B$7:$R$2292,10,0)</f>
        <v>6.9831000000000003</v>
      </c>
      <c r="O18" s="61">
        <f t="shared" si="5"/>
        <v>4</v>
      </c>
      <c r="P18" s="60">
        <f>VLOOKUP($A18,'Return Data'!$B$7:$R$2292,11,0)</f>
        <v>6.7971000000000004</v>
      </c>
      <c r="Q18" s="61">
        <f t="shared" si="6"/>
        <v>6</v>
      </c>
      <c r="R18" s="60">
        <f>VLOOKUP($A18,'Return Data'!$B$7:$R$2292,12,0)</f>
        <v>6.2157999999999998</v>
      </c>
      <c r="S18" s="61">
        <f t="shared" si="7"/>
        <v>7</v>
      </c>
      <c r="T18" s="60">
        <f>VLOOKUP($A18,'Return Data'!$B$7:$R$2292,13,0)</f>
        <v>5.56</v>
      </c>
      <c r="U18" s="61">
        <f t="shared" si="8"/>
        <v>4</v>
      </c>
      <c r="V18" s="60">
        <f>VLOOKUP($A18,'Return Data'!$B$7:$R$2292,17,0)</f>
        <v>4.6951000000000001</v>
      </c>
      <c r="W18" s="61">
        <f t="shared" si="9"/>
        <v>5</v>
      </c>
      <c r="X18" s="60">
        <f>VLOOKUP($A18,'Return Data'!$B$7:$R$2292,14,0)</f>
        <v>4.8419999999999996</v>
      </c>
      <c r="Y18" s="61">
        <f t="shared" si="10"/>
        <v>8</v>
      </c>
      <c r="Z18" s="60">
        <f>VLOOKUP($A18,'Return Data'!$B$7:$R$2292,16,0)</f>
        <v>7.0023</v>
      </c>
      <c r="AA18" s="62">
        <f t="shared" si="11"/>
        <v>7</v>
      </c>
    </row>
    <row r="19" spans="1:27" x14ac:dyDescent="0.3">
      <c r="A19" s="58" t="s">
        <v>1078</v>
      </c>
      <c r="B19" s="59">
        <f>VLOOKUP($A19,'Return Data'!$B$7:$R$2292,3,0)</f>
        <v>45014</v>
      </c>
      <c r="C19" s="60">
        <f>VLOOKUP($A19,'Return Data'!$B$7:$R$2292,4,0)</f>
        <v>3508.2874999999999</v>
      </c>
      <c r="D19" s="60">
        <f>VLOOKUP($A19,'Return Data'!$B$7:$R$2292,5,0)</f>
        <v>26.766100000000002</v>
      </c>
      <c r="E19" s="61">
        <f t="shared" si="0"/>
        <v>6</v>
      </c>
      <c r="F19" s="60">
        <f>VLOOKUP($A19,'Return Data'!$B$7:$R$2292,6,0)</f>
        <v>8.1663999999999994</v>
      </c>
      <c r="G19" s="61">
        <f t="shared" si="1"/>
        <v>8</v>
      </c>
      <c r="H19" s="60">
        <f>VLOOKUP($A19,'Return Data'!$B$7:$R$2292,7,0)</f>
        <v>8.1151999999999997</v>
      </c>
      <c r="I19" s="61">
        <f t="shared" si="2"/>
        <v>6</v>
      </c>
      <c r="J19" s="60">
        <f>VLOOKUP($A19,'Return Data'!$B$7:$R$2292,8,0)</f>
        <v>8.2548999999999992</v>
      </c>
      <c r="K19" s="61">
        <f t="shared" si="3"/>
        <v>3</v>
      </c>
      <c r="L19" s="60">
        <f>VLOOKUP($A19,'Return Data'!$B$7:$R$2292,9,0)</f>
        <v>8.1541999999999994</v>
      </c>
      <c r="M19" s="61">
        <f t="shared" si="4"/>
        <v>8</v>
      </c>
      <c r="N19" s="60">
        <f>VLOOKUP($A19,'Return Data'!$B$7:$R$2292,10,0)</f>
        <v>7.0382999999999996</v>
      </c>
      <c r="O19" s="61">
        <f t="shared" si="5"/>
        <v>2</v>
      </c>
      <c r="P19" s="60">
        <f>VLOOKUP($A19,'Return Data'!$B$7:$R$2292,11,0)</f>
        <v>6.9055</v>
      </c>
      <c r="Q19" s="61">
        <f t="shared" si="6"/>
        <v>3</v>
      </c>
      <c r="R19" s="60">
        <f>VLOOKUP($A19,'Return Data'!$B$7:$R$2292,12,0)</f>
        <v>6.3631000000000002</v>
      </c>
      <c r="S19" s="61">
        <f t="shared" si="7"/>
        <v>2</v>
      </c>
      <c r="T19" s="60">
        <f>VLOOKUP($A19,'Return Data'!$B$7:$R$2292,13,0)</f>
        <v>5.6723999999999997</v>
      </c>
      <c r="U19" s="61">
        <f t="shared" si="8"/>
        <v>1</v>
      </c>
      <c r="V19" s="60">
        <f>VLOOKUP($A19,'Return Data'!$B$7:$R$2292,17,0)</f>
        <v>4.7895000000000003</v>
      </c>
      <c r="W19" s="61">
        <f t="shared" si="9"/>
        <v>1</v>
      </c>
      <c r="X19" s="60">
        <f>VLOOKUP($A19,'Return Data'!$B$7:$R$2292,14,0)</f>
        <v>5.0227000000000004</v>
      </c>
      <c r="Y19" s="61">
        <f t="shared" si="10"/>
        <v>5</v>
      </c>
      <c r="Z19" s="60">
        <f>VLOOKUP($A19,'Return Data'!$B$7:$R$2292,16,0)</f>
        <v>7.3070000000000004</v>
      </c>
      <c r="AA19" s="62">
        <f t="shared" si="11"/>
        <v>1</v>
      </c>
    </row>
    <row r="20" spans="1:27" x14ac:dyDescent="0.3">
      <c r="A20" s="58" t="s">
        <v>1081</v>
      </c>
      <c r="B20" s="59">
        <f>VLOOKUP($A20,'Return Data'!$B$7:$R$2292,3,0)</f>
        <v>45014</v>
      </c>
      <c r="C20" s="60">
        <f>VLOOKUP($A20,'Return Data'!$B$7:$R$2292,4,0)</f>
        <v>1130.9922999999999</v>
      </c>
      <c r="D20" s="60">
        <f>VLOOKUP($A20,'Return Data'!$B$7:$R$2292,5,0)</f>
        <v>23.2316</v>
      </c>
      <c r="E20" s="61">
        <f t="shared" si="0"/>
        <v>13</v>
      </c>
      <c r="F20" s="60">
        <f>VLOOKUP($A20,'Return Data'!$B$7:$R$2292,6,0)</f>
        <v>8.0441000000000003</v>
      </c>
      <c r="G20" s="61">
        <f t="shared" si="1"/>
        <v>11</v>
      </c>
      <c r="H20" s="60">
        <f>VLOOKUP($A20,'Return Data'!$B$7:$R$2292,7,0)</f>
        <v>8.3185000000000002</v>
      </c>
      <c r="I20" s="61">
        <f t="shared" si="2"/>
        <v>3</v>
      </c>
      <c r="J20" s="60">
        <f>VLOOKUP($A20,'Return Data'!$B$7:$R$2292,8,0)</f>
        <v>8.17</v>
      </c>
      <c r="K20" s="61">
        <f t="shared" si="3"/>
        <v>7</v>
      </c>
      <c r="L20" s="60">
        <f>VLOOKUP($A20,'Return Data'!$B$7:$R$2292,9,0)</f>
        <v>8.1723999999999997</v>
      </c>
      <c r="M20" s="61">
        <f t="shared" si="4"/>
        <v>6</v>
      </c>
      <c r="N20" s="60">
        <f>VLOOKUP($A20,'Return Data'!$B$7:$R$2292,10,0)</f>
        <v>6.8689</v>
      </c>
      <c r="O20" s="61">
        <f t="shared" si="5"/>
        <v>9</v>
      </c>
      <c r="P20" s="60">
        <f>VLOOKUP($A20,'Return Data'!$B$7:$R$2292,11,0)</f>
        <v>6.6279000000000003</v>
      </c>
      <c r="Q20" s="61">
        <f t="shared" si="6"/>
        <v>11</v>
      </c>
      <c r="R20" s="60">
        <f>VLOOKUP($A20,'Return Data'!$B$7:$R$2292,12,0)</f>
        <v>5.8613999999999997</v>
      </c>
      <c r="S20" s="61">
        <f t="shared" si="7"/>
        <v>12</v>
      </c>
      <c r="T20" s="60">
        <f>VLOOKUP($A20,'Return Data'!$B$7:$R$2292,13,0)</f>
        <v>5.2328999999999999</v>
      </c>
      <c r="U20" s="61">
        <f t="shared" si="8"/>
        <v>10</v>
      </c>
      <c r="V20" s="60">
        <f>VLOOKUP($A20,'Return Data'!$B$7:$R$2292,17,0)</f>
        <v>4.1230000000000002</v>
      </c>
      <c r="W20" s="61">
        <f t="shared" si="9"/>
        <v>13</v>
      </c>
      <c r="X20" s="60"/>
      <c r="Y20" s="61"/>
      <c r="Z20" s="60">
        <f>VLOOKUP($A20,'Return Data'!$B$7:$R$2292,16,0)</f>
        <v>4.1006</v>
      </c>
      <c r="AA20" s="62">
        <f t="shared" si="11"/>
        <v>17</v>
      </c>
    </row>
    <row r="21" spans="1:27" x14ac:dyDescent="0.3">
      <c r="A21" s="58" t="s">
        <v>1085</v>
      </c>
      <c r="B21" s="59">
        <f>VLOOKUP($A21,'Return Data'!$B$7:$R$2292,3,0)</f>
        <v>45014</v>
      </c>
      <c r="C21" s="60">
        <f>VLOOKUP($A21,'Return Data'!$B$7:$R$2292,4,0)</f>
        <v>35.367100000000001</v>
      </c>
      <c r="D21" s="60">
        <f>VLOOKUP($A21,'Return Data'!$B$7:$R$2292,5,0)</f>
        <v>27.162700000000001</v>
      </c>
      <c r="E21" s="61">
        <f t="shared" si="0"/>
        <v>4</v>
      </c>
      <c r="F21" s="60">
        <f>VLOOKUP($A21,'Return Data'!$B$7:$R$2292,6,0)</f>
        <v>7.5622999999999996</v>
      </c>
      <c r="G21" s="61">
        <f t="shared" si="1"/>
        <v>14</v>
      </c>
      <c r="H21" s="60">
        <f>VLOOKUP($A21,'Return Data'!$B$7:$R$2292,7,0)</f>
        <v>7.9086999999999996</v>
      </c>
      <c r="I21" s="61">
        <f t="shared" si="2"/>
        <v>11</v>
      </c>
      <c r="J21" s="60">
        <f>VLOOKUP($A21,'Return Data'!$B$7:$R$2292,8,0)</f>
        <v>7.7706999999999997</v>
      </c>
      <c r="K21" s="61">
        <f t="shared" si="3"/>
        <v>15</v>
      </c>
      <c r="L21" s="60">
        <f>VLOOKUP($A21,'Return Data'!$B$7:$R$2292,9,0)</f>
        <v>7.7701000000000002</v>
      </c>
      <c r="M21" s="61">
        <f t="shared" si="4"/>
        <v>15</v>
      </c>
      <c r="N21" s="60">
        <f>VLOOKUP($A21,'Return Data'!$B$7:$R$2292,10,0)</f>
        <v>6.5841000000000003</v>
      </c>
      <c r="O21" s="61">
        <f t="shared" si="5"/>
        <v>13</v>
      </c>
      <c r="P21" s="60">
        <f>VLOOKUP($A21,'Return Data'!$B$7:$R$2292,11,0)</f>
        <v>6.4047000000000001</v>
      </c>
      <c r="Q21" s="61">
        <f t="shared" si="6"/>
        <v>13</v>
      </c>
      <c r="R21" s="60">
        <f>VLOOKUP($A21,'Return Data'!$B$7:$R$2292,12,0)</f>
        <v>5.8356000000000003</v>
      </c>
      <c r="S21" s="61">
        <f t="shared" si="7"/>
        <v>14</v>
      </c>
      <c r="T21" s="60">
        <f>VLOOKUP($A21,'Return Data'!$B$7:$R$2292,13,0)</f>
        <v>5.0194999999999999</v>
      </c>
      <c r="U21" s="61">
        <f t="shared" si="8"/>
        <v>12</v>
      </c>
      <c r="V21" s="60">
        <f>VLOOKUP($A21,'Return Data'!$B$7:$R$2292,17,0)</f>
        <v>4.2225999999999999</v>
      </c>
      <c r="W21" s="61">
        <f t="shared" si="9"/>
        <v>12</v>
      </c>
      <c r="X21" s="60">
        <f>VLOOKUP($A21,'Return Data'!$B$7:$R$2292,14,0)</f>
        <v>4.5385</v>
      </c>
      <c r="Y21" s="61">
        <f>RANK(X21,X$8:X$24,0)</f>
        <v>11</v>
      </c>
      <c r="Z21" s="60">
        <f>VLOOKUP($A21,'Return Data'!$B$7:$R$2292,16,0)</f>
        <v>6.9816000000000003</v>
      </c>
      <c r="AA21" s="62">
        <f t="shared" si="11"/>
        <v>8</v>
      </c>
    </row>
    <row r="22" spans="1:27" x14ac:dyDescent="0.3">
      <c r="A22" s="58" t="s">
        <v>1087</v>
      </c>
      <c r="B22" s="59">
        <f>VLOOKUP($A22,'Return Data'!$B$7:$R$2292,3,0)</f>
        <v>45014</v>
      </c>
      <c r="C22" s="60">
        <f>VLOOKUP($A22,'Return Data'!$B$7:$R$2292,4,0)</f>
        <v>12.723699999999999</v>
      </c>
      <c r="D22" s="60">
        <f>VLOOKUP($A22,'Return Data'!$B$7:$R$2292,5,0)</f>
        <v>10.617100000000001</v>
      </c>
      <c r="E22" s="61">
        <f t="shared" si="0"/>
        <v>17</v>
      </c>
      <c r="F22" s="60">
        <f>VLOOKUP($A22,'Return Data'!$B$7:$R$2292,6,0)</f>
        <v>3.9035000000000002</v>
      </c>
      <c r="G22" s="61">
        <f t="shared" si="1"/>
        <v>17</v>
      </c>
      <c r="H22" s="60">
        <f>VLOOKUP($A22,'Return Data'!$B$7:$R$2292,7,0)</f>
        <v>5.9603000000000002</v>
      </c>
      <c r="I22" s="61">
        <f t="shared" si="2"/>
        <v>17</v>
      </c>
      <c r="J22" s="60">
        <f>VLOOKUP($A22,'Return Data'!$B$7:$R$2292,8,0)</f>
        <v>6.6970000000000001</v>
      </c>
      <c r="K22" s="61">
        <f t="shared" si="3"/>
        <v>17</v>
      </c>
      <c r="L22" s="60">
        <f>VLOOKUP($A22,'Return Data'!$B$7:$R$2292,9,0)</f>
        <v>7.3628999999999998</v>
      </c>
      <c r="M22" s="61">
        <f t="shared" si="4"/>
        <v>17</v>
      </c>
      <c r="N22" s="60">
        <f>VLOOKUP($A22,'Return Data'!$B$7:$R$2292,10,0)</f>
        <v>6.3056000000000001</v>
      </c>
      <c r="O22" s="61">
        <f t="shared" si="5"/>
        <v>17</v>
      </c>
      <c r="P22" s="60">
        <f>VLOOKUP($A22,'Return Data'!$B$7:$R$2292,11,0)</f>
        <v>6.2770999999999999</v>
      </c>
      <c r="Q22" s="61">
        <f t="shared" si="6"/>
        <v>14</v>
      </c>
      <c r="R22" s="60">
        <f>VLOOKUP($A22,'Return Data'!$B$7:$R$2292,12,0)</f>
        <v>5.8570000000000002</v>
      </c>
      <c r="S22" s="61">
        <f t="shared" si="7"/>
        <v>13</v>
      </c>
      <c r="T22" s="60">
        <f>VLOOKUP($A22,'Return Data'!$B$7:$R$2292,13,0)</f>
        <v>5.3426</v>
      </c>
      <c r="U22" s="61">
        <f t="shared" si="8"/>
        <v>9</v>
      </c>
      <c r="V22" s="60">
        <f>VLOOKUP($A22,'Return Data'!$B$7:$R$2292,17,0)</f>
        <v>4.3784999999999998</v>
      </c>
      <c r="W22" s="61">
        <f t="shared" si="9"/>
        <v>10</v>
      </c>
      <c r="X22" s="60">
        <f>VLOOKUP($A22,'Return Data'!$B$7:$R$2292,14,0)</f>
        <v>4.4397000000000002</v>
      </c>
      <c r="Y22" s="61">
        <f>RANK(X22,X$8:X$24,0)</f>
        <v>13</v>
      </c>
      <c r="Z22" s="60">
        <f>VLOOKUP($A22,'Return Data'!$B$7:$R$2292,16,0)</f>
        <v>5.4901999999999997</v>
      </c>
      <c r="AA22" s="62">
        <f t="shared" si="11"/>
        <v>14</v>
      </c>
    </row>
    <row r="23" spans="1:27" x14ac:dyDescent="0.3">
      <c r="A23" s="58" t="s">
        <v>1089</v>
      </c>
      <c r="B23" s="59">
        <f>VLOOKUP($A23,'Return Data'!$B$7:$R$2292,3,0)</f>
        <v>45014</v>
      </c>
      <c r="C23" s="60">
        <f>VLOOKUP($A23,'Return Data'!$B$7:$R$2292,4,0)</f>
        <v>3991.3141999999998</v>
      </c>
      <c r="D23" s="60">
        <f>VLOOKUP($A23,'Return Data'!$B$7:$R$2292,5,0)</f>
        <v>24.633700000000001</v>
      </c>
      <c r="E23" s="61">
        <f t="shared" si="0"/>
        <v>11</v>
      </c>
      <c r="F23" s="60">
        <f>VLOOKUP($A23,'Return Data'!$B$7:$R$2292,6,0)</f>
        <v>8.2893000000000008</v>
      </c>
      <c r="G23" s="61">
        <f t="shared" si="1"/>
        <v>7</v>
      </c>
      <c r="H23" s="60">
        <f>VLOOKUP($A23,'Return Data'!$B$7:$R$2292,7,0)</f>
        <v>8.1113</v>
      </c>
      <c r="I23" s="61">
        <f t="shared" si="2"/>
        <v>7</v>
      </c>
      <c r="J23" s="60">
        <f>VLOOKUP($A23,'Return Data'!$B$7:$R$2292,8,0)</f>
        <v>8.1213999999999995</v>
      </c>
      <c r="K23" s="61">
        <f t="shared" si="3"/>
        <v>9</v>
      </c>
      <c r="L23" s="60">
        <f>VLOOKUP($A23,'Return Data'!$B$7:$R$2292,9,0)</f>
        <v>8.2329000000000008</v>
      </c>
      <c r="M23" s="61">
        <f t="shared" si="4"/>
        <v>3</v>
      </c>
      <c r="N23" s="60">
        <f>VLOOKUP($A23,'Return Data'!$B$7:$R$2292,10,0)</f>
        <v>6.9740000000000002</v>
      </c>
      <c r="O23" s="61">
        <f t="shared" si="5"/>
        <v>5</v>
      </c>
      <c r="P23" s="60">
        <f>VLOOKUP($A23,'Return Data'!$B$7:$R$2292,11,0)</f>
        <v>6.8623000000000003</v>
      </c>
      <c r="Q23" s="61">
        <f t="shared" si="6"/>
        <v>4</v>
      </c>
      <c r="R23" s="60">
        <f>VLOOKUP($A23,'Return Data'!$B$7:$R$2292,12,0)</f>
        <v>6.2919</v>
      </c>
      <c r="S23" s="61">
        <f t="shared" si="7"/>
        <v>4</v>
      </c>
      <c r="T23" s="60">
        <f>VLOOKUP($A23,'Return Data'!$B$7:$R$2292,13,0)</f>
        <v>5.4871999999999996</v>
      </c>
      <c r="U23" s="61">
        <f t="shared" si="8"/>
        <v>5</v>
      </c>
      <c r="V23" s="60">
        <f>VLOOKUP($A23,'Return Data'!$B$7:$R$2292,17,0)</f>
        <v>4.7596999999999996</v>
      </c>
      <c r="W23" s="61">
        <f t="shared" si="9"/>
        <v>3</v>
      </c>
      <c r="X23" s="60">
        <f>VLOOKUP($A23,'Return Data'!$B$7:$R$2292,14,0)</f>
        <v>5.0956000000000001</v>
      </c>
      <c r="Y23" s="61">
        <f>RANK(X23,X$8:X$24,0)</f>
        <v>3</v>
      </c>
      <c r="Z23" s="60">
        <f>VLOOKUP($A23,'Return Data'!$B$7:$R$2292,16,0)</f>
        <v>6.6483999999999996</v>
      </c>
      <c r="AA23" s="62">
        <f t="shared" si="11"/>
        <v>11</v>
      </c>
    </row>
    <row r="24" spans="1:27" x14ac:dyDescent="0.3">
      <c r="A24" s="58" t="s">
        <v>1091</v>
      </c>
      <c r="B24" s="59">
        <f>VLOOKUP($A24,'Return Data'!$B$7:$R$2292,3,0)</f>
        <v>45014</v>
      </c>
      <c r="C24" s="60">
        <f>VLOOKUP($A24,'Return Data'!$B$7:$R$2292,4,0)</f>
        <v>2604.5990999999999</v>
      </c>
      <c r="D24" s="60">
        <f>VLOOKUP($A24,'Return Data'!$B$7:$R$2292,5,0)</f>
        <v>27.119800000000001</v>
      </c>
      <c r="E24" s="61">
        <f t="shared" si="0"/>
        <v>5</v>
      </c>
      <c r="F24" s="60">
        <f>VLOOKUP($A24,'Return Data'!$B$7:$R$2292,6,0)</f>
        <v>8.3055000000000003</v>
      </c>
      <c r="G24" s="61">
        <f t="shared" si="1"/>
        <v>6</v>
      </c>
      <c r="H24" s="60">
        <f>VLOOKUP($A24,'Return Data'!$B$7:$R$2292,7,0)</f>
        <v>8.2410999999999994</v>
      </c>
      <c r="I24" s="61">
        <f t="shared" si="2"/>
        <v>4</v>
      </c>
      <c r="J24" s="60">
        <f>VLOOKUP($A24,'Return Data'!$B$7:$R$2292,8,0)</f>
        <v>8.1583000000000006</v>
      </c>
      <c r="K24" s="61">
        <f t="shared" si="3"/>
        <v>8</v>
      </c>
      <c r="L24" s="60">
        <f>VLOOKUP($A24,'Return Data'!$B$7:$R$2292,9,0)</f>
        <v>8.0742999999999991</v>
      </c>
      <c r="M24" s="61">
        <f t="shared" si="4"/>
        <v>10</v>
      </c>
      <c r="N24" s="60">
        <f>VLOOKUP($A24,'Return Data'!$B$7:$R$2292,10,0)</f>
        <v>7.0346000000000002</v>
      </c>
      <c r="O24" s="61">
        <f t="shared" si="5"/>
        <v>3</v>
      </c>
      <c r="P24" s="60">
        <f>VLOOKUP($A24,'Return Data'!$B$7:$R$2292,11,0)</f>
        <v>6.9154</v>
      </c>
      <c r="Q24" s="61">
        <f t="shared" si="6"/>
        <v>2</v>
      </c>
      <c r="R24" s="60">
        <f>VLOOKUP($A24,'Return Data'!$B$7:$R$2292,12,0)</f>
        <v>6.3327999999999998</v>
      </c>
      <c r="S24" s="61">
        <f t="shared" si="7"/>
        <v>3</v>
      </c>
      <c r="T24" s="60">
        <f>VLOOKUP($A24,'Return Data'!$B$7:$R$2292,13,0)</f>
        <v>5.6189</v>
      </c>
      <c r="U24" s="61">
        <f t="shared" si="8"/>
        <v>2</v>
      </c>
      <c r="V24" s="60">
        <f>VLOOKUP($A24,'Return Data'!$B$7:$R$2292,17,0)</f>
        <v>4.7533000000000003</v>
      </c>
      <c r="W24" s="61">
        <f t="shared" si="9"/>
        <v>4</v>
      </c>
      <c r="X24" s="60">
        <f>VLOOKUP($A24,'Return Data'!$B$7:$R$2292,14,0)</f>
        <v>5.0319000000000003</v>
      </c>
      <c r="Y24" s="61">
        <f>RANK(X24,X$8:X$24,0)</f>
        <v>4</v>
      </c>
      <c r="Z24" s="60">
        <f>VLOOKUP($A24,'Return Data'!$B$7:$R$2292,16,0)</f>
        <v>7.2215999999999996</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24.45631176470588</v>
      </c>
      <c r="E26" s="69"/>
      <c r="F26" s="70">
        <f>AVERAGE(F8:F24)</f>
        <v>7.8695941176470585</v>
      </c>
      <c r="G26" s="69"/>
      <c r="H26" s="70">
        <f>AVERAGE(H8:H24)</f>
        <v>7.862835294117648</v>
      </c>
      <c r="I26" s="69"/>
      <c r="J26" s="70">
        <f>AVERAGE(J8:J24)</f>
        <v>7.9556000000000004</v>
      </c>
      <c r="K26" s="69"/>
      <c r="L26" s="70">
        <f>AVERAGE(L8:L24)</f>
        <v>8.0009764705882347</v>
      </c>
      <c r="M26" s="69"/>
      <c r="N26" s="70">
        <f>AVERAGE(N8:N24)</f>
        <v>6.7807529411764698</v>
      </c>
      <c r="O26" s="69"/>
      <c r="P26" s="70">
        <f>AVERAGE(P8:P24)</f>
        <v>6.6215882352941193</v>
      </c>
      <c r="Q26" s="69"/>
      <c r="R26" s="70">
        <f>AVERAGE(R8:R24)</f>
        <v>6.0344941176470588</v>
      </c>
      <c r="S26" s="69"/>
      <c r="T26" s="70">
        <f>AVERAGE(T8:T24)</f>
        <v>5.2296764705882355</v>
      </c>
      <c r="U26" s="69"/>
      <c r="V26" s="70">
        <f>AVERAGE(V8:V24)</f>
        <v>4.4189764705882348</v>
      </c>
      <c r="W26" s="69"/>
      <c r="X26" s="70">
        <f>AVERAGE(X8:X24)</f>
        <v>4.6981687499999989</v>
      </c>
      <c r="Y26" s="69"/>
      <c r="Z26" s="70">
        <f>AVERAGE(Z8:Z24)</f>
        <v>6.4468235294117644</v>
      </c>
      <c r="AA26" s="71"/>
    </row>
    <row r="27" spans="1:27" x14ac:dyDescent="0.3">
      <c r="A27" s="68" t="s">
        <v>28</v>
      </c>
      <c r="B27" s="69"/>
      <c r="C27" s="69"/>
      <c r="D27" s="70">
        <f>MIN(D8:D24)</f>
        <v>10.617100000000001</v>
      </c>
      <c r="E27" s="69"/>
      <c r="F27" s="70">
        <f>MIN(F8:F24)</f>
        <v>3.9035000000000002</v>
      </c>
      <c r="G27" s="69"/>
      <c r="H27" s="70">
        <f>MIN(H8:H24)</f>
        <v>5.9603000000000002</v>
      </c>
      <c r="I27" s="69"/>
      <c r="J27" s="70">
        <f>MIN(J8:J24)</f>
        <v>6.6970000000000001</v>
      </c>
      <c r="K27" s="69"/>
      <c r="L27" s="70">
        <f>MIN(L8:L24)</f>
        <v>7.3628999999999998</v>
      </c>
      <c r="M27" s="69"/>
      <c r="N27" s="70">
        <f>MIN(N8:N24)</f>
        <v>6.3056000000000001</v>
      </c>
      <c r="O27" s="69"/>
      <c r="P27" s="70">
        <f>MIN(P8:P24)</f>
        <v>6.0872999999999999</v>
      </c>
      <c r="Q27" s="69"/>
      <c r="R27" s="70">
        <f>MIN(R8:R24)</f>
        <v>5.484</v>
      </c>
      <c r="S27" s="69"/>
      <c r="T27" s="70">
        <f>MIN(T8:T24)</f>
        <v>4.6719999999999997</v>
      </c>
      <c r="U27" s="69"/>
      <c r="V27" s="70">
        <f>MIN(V8:V24)</f>
        <v>3.8995000000000002</v>
      </c>
      <c r="W27" s="69"/>
      <c r="X27" s="70">
        <f>MIN(X8:X24)</f>
        <v>3.7945000000000002</v>
      </c>
      <c r="Y27" s="69"/>
      <c r="Z27" s="70">
        <f>MIN(Z8:Z24)</f>
        <v>4.1006</v>
      </c>
      <c r="AA27" s="71"/>
    </row>
    <row r="28" spans="1:27" ht="15" thickBot="1" x14ac:dyDescent="0.35">
      <c r="A28" s="72" t="s">
        <v>29</v>
      </c>
      <c r="B28" s="73"/>
      <c r="C28" s="73"/>
      <c r="D28" s="74">
        <f>MAX(D8:D24)</f>
        <v>31.100899999999999</v>
      </c>
      <c r="E28" s="73"/>
      <c r="F28" s="74">
        <f>MAX(F8:F24)</f>
        <v>9.5175000000000001</v>
      </c>
      <c r="G28" s="73"/>
      <c r="H28" s="74">
        <f>MAX(H8:H24)</f>
        <v>8.5096000000000007</v>
      </c>
      <c r="I28" s="73"/>
      <c r="J28" s="74">
        <f>MAX(J8:J24)</f>
        <v>8.3056999999999999</v>
      </c>
      <c r="K28" s="73"/>
      <c r="L28" s="74">
        <f>MAX(L8:L24)</f>
        <v>8.4152000000000005</v>
      </c>
      <c r="M28" s="73"/>
      <c r="N28" s="74">
        <f>MAX(N8:N24)</f>
        <v>7.1020000000000003</v>
      </c>
      <c r="O28" s="73"/>
      <c r="P28" s="74">
        <f>MAX(P8:P24)</f>
        <v>6.9615</v>
      </c>
      <c r="Q28" s="73"/>
      <c r="R28" s="74">
        <f>MAX(R8:R24)</f>
        <v>6.3964999999999996</v>
      </c>
      <c r="S28" s="73"/>
      <c r="T28" s="74">
        <f>MAX(T8:T24)</f>
        <v>5.6723999999999997</v>
      </c>
      <c r="U28" s="73"/>
      <c r="V28" s="74">
        <f>MAX(V8:V24)</f>
        <v>4.7895000000000003</v>
      </c>
      <c r="W28" s="73"/>
      <c r="X28" s="74">
        <f>MAX(X8:X24)</f>
        <v>5.1635</v>
      </c>
      <c r="Y28" s="73"/>
      <c r="Z28" s="74">
        <f>MAX(Z8:Z24)</f>
        <v>7.3070000000000004</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45014</v>
      </c>
      <c r="C8" s="60">
        <f>VLOOKUP($A8,'Return Data'!$B$7:$R$2292,4,0)</f>
        <v>31.4405</v>
      </c>
      <c r="D8" s="60">
        <f>VLOOKUP($A8,'Return Data'!$B$7:$R$2292,10,0)</f>
        <v>-5.26</v>
      </c>
      <c r="E8" s="61">
        <f t="shared" ref="E8:E15" si="0">RANK(D8,D$8:D$15,0)</f>
        <v>8</v>
      </c>
      <c r="F8" s="60">
        <f>VLOOKUP($A8,'Return Data'!$B$7:$R$2292,11,0)</f>
        <v>-2.2825000000000002</v>
      </c>
      <c r="G8" s="61">
        <f t="shared" ref="G8:G15" si="1">RANK(F8,F$8:F$15,0)</f>
        <v>8</v>
      </c>
      <c r="H8" s="60">
        <f>VLOOKUP($A8,'Return Data'!$B$7:$R$2292,12,0)</f>
        <v>4.0925000000000002</v>
      </c>
      <c r="I8" s="61">
        <f t="shared" ref="I8:I15" si="2">RANK(H8,H$8:H$15,0)</f>
        <v>8</v>
      </c>
      <c r="J8" s="60">
        <f>VLOOKUP($A8,'Return Data'!$B$7:$R$2292,13,0)</f>
        <v>-5.5829000000000004</v>
      </c>
      <c r="K8" s="61">
        <f t="shared" ref="K8:K15" si="3">RANK(J8,J$8:J$15,0)</f>
        <v>8</v>
      </c>
      <c r="L8" s="60">
        <f>VLOOKUP($A8,'Return Data'!$B$7:$R$2292,17,0)</f>
        <v>6.0998999999999999</v>
      </c>
      <c r="M8" s="61">
        <f t="shared" ref="M8:M15" si="4">RANK(L8,L$8:L$15,0)</f>
        <v>8</v>
      </c>
      <c r="N8" s="60">
        <f>VLOOKUP($A8,'Return Data'!$B$7:$R$2292,14,0)</f>
        <v>18.064399999999999</v>
      </c>
      <c r="O8" s="61">
        <f t="shared" ref="O8:O13" si="5">RANK(N8,N$8:N$15,0)</f>
        <v>4</v>
      </c>
      <c r="P8" s="60">
        <f>VLOOKUP($A8,'Return Data'!$B$7:$R$2292,15,0)</f>
        <v>10.1555</v>
      </c>
      <c r="Q8" s="61">
        <f t="shared" ref="Q8:Q13" si="6">RANK(P8,P$8:P$15,0)</f>
        <v>4</v>
      </c>
      <c r="R8" s="60">
        <f>VLOOKUP($A8,'Return Data'!$B$7:$R$2292,16,0)</f>
        <v>9.2629999999999999</v>
      </c>
      <c r="S8" s="62">
        <f t="shared" ref="S8:S15" si="7">RANK(R8,R$8:R$15,0)</f>
        <v>6</v>
      </c>
    </row>
    <row r="9" spans="1:20" x14ac:dyDescent="0.3">
      <c r="A9" s="58" t="s">
        <v>1097</v>
      </c>
      <c r="B9" s="59">
        <f>VLOOKUP($A9,'Return Data'!$B$7:$R$2292,3,0)</f>
        <v>45014</v>
      </c>
      <c r="C9" s="60">
        <f>VLOOKUP($A9,'Return Data'!$B$7:$R$2292,4,0)</f>
        <v>53.765000000000001</v>
      </c>
      <c r="D9" s="60">
        <f>VLOOKUP($A9,'Return Data'!$B$7:$R$2292,10,0)</f>
        <v>-0.72199999999999998</v>
      </c>
      <c r="E9" s="61">
        <f t="shared" si="0"/>
        <v>4</v>
      </c>
      <c r="F9" s="60">
        <f>VLOOKUP($A9,'Return Data'!$B$7:$R$2292,11,0)</f>
        <v>4.9257</v>
      </c>
      <c r="G9" s="61">
        <f t="shared" si="1"/>
        <v>3</v>
      </c>
      <c r="H9" s="60">
        <f>VLOOKUP($A9,'Return Data'!$B$7:$R$2292,12,0)</f>
        <v>9.3651</v>
      </c>
      <c r="I9" s="61">
        <f t="shared" si="2"/>
        <v>7</v>
      </c>
      <c r="J9" s="60">
        <f>VLOOKUP($A9,'Return Data'!$B$7:$R$2292,13,0)</f>
        <v>6.5033000000000003</v>
      </c>
      <c r="K9" s="61">
        <f t="shared" si="3"/>
        <v>2</v>
      </c>
      <c r="L9" s="60">
        <f>VLOOKUP($A9,'Return Data'!$B$7:$R$2292,17,0)</f>
        <v>11.738099999999999</v>
      </c>
      <c r="M9" s="61">
        <f t="shared" si="4"/>
        <v>4</v>
      </c>
      <c r="N9" s="60">
        <f>VLOOKUP($A9,'Return Data'!$B$7:$R$2292,14,0)</f>
        <v>23.241599999999998</v>
      </c>
      <c r="O9" s="61">
        <f t="shared" si="5"/>
        <v>3</v>
      </c>
      <c r="P9" s="60">
        <f>VLOOKUP($A9,'Return Data'!$B$7:$R$2292,15,0)</f>
        <v>10.933199999999999</v>
      </c>
      <c r="Q9" s="61">
        <f t="shared" si="6"/>
        <v>3</v>
      </c>
      <c r="R9" s="60">
        <f>VLOOKUP($A9,'Return Data'!$B$7:$R$2292,16,0)</f>
        <v>10.603199999999999</v>
      </c>
      <c r="S9" s="62">
        <f t="shared" si="7"/>
        <v>4</v>
      </c>
    </row>
    <row r="10" spans="1:20" x14ac:dyDescent="0.3">
      <c r="A10" s="58" t="s">
        <v>1099</v>
      </c>
      <c r="B10" s="59">
        <f>VLOOKUP($A10,'Return Data'!$B$7:$R$2292,3,0)</f>
        <v>45014</v>
      </c>
      <c r="C10" s="60">
        <f>VLOOKUP($A10,'Return Data'!$B$7:$R$2292,4,0)</f>
        <v>512.83579999999995</v>
      </c>
      <c r="D10" s="60">
        <f>VLOOKUP($A10,'Return Data'!$B$7:$R$2292,10,0)</f>
        <v>-1.1646000000000001</v>
      </c>
      <c r="E10" s="61">
        <f t="shared" si="0"/>
        <v>5</v>
      </c>
      <c r="F10" s="60">
        <f>VLOOKUP($A10,'Return Data'!$B$7:$R$2292,11,0)</f>
        <v>7.2834000000000003</v>
      </c>
      <c r="G10" s="61">
        <f t="shared" si="1"/>
        <v>2</v>
      </c>
      <c r="H10" s="60">
        <f>VLOOKUP($A10,'Return Data'!$B$7:$R$2292,12,0)</f>
        <v>13.165800000000001</v>
      </c>
      <c r="I10" s="61">
        <f t="shared" si="2"/>
        <v>2</v>
      </c>
      <c r="J10" s="60">
        <f>VLOOKUP($A10,'Return Data'!$B$7:$R$2292,13,0)</f>
        <v>10.147399999999999</v>
      </c>
      <c r="K10" s="61">
        <f t="shared" si="3"/>
        <v>1</v>
      </c>
      <c r="L10" s="60">
        <f>VLOOKUP($A10,'Return Data'!$B$7:$R$2292,17,0)</f>
        <v>20.782800000000002</v>
      </c>
      <c r="M10" s="61">
        <f t="shared" si="4"/>
        <v>2</v>
      </c>
      <c r="N10" s="60">
        <f>VLOOKUP($A10,'Return Data'!$B$7:$R$2292,14,0)</f>
        <v>32.187800000000003</v>
      </c>
      <c r="O10" s="61">
        <f t="shared" si="5"/>
        <v>2</v>
      </c>
      <c r="P10" s="60">
        <f>VLOOKUP($A10,'Return Data'!$B$7:$R$2292,15,0)</f>
        <v>14.2599</v>
      </c>
      <c r="Q10" s="61">
        <f t="shared" si="6"/>
        <v>2</v>
      </c>
      <c r="R10" s="60">
        <f>VLOOKUP($A10,'Return Data'!$B$7:$R$2292,16,0)</f>
        <v>15.511200000000001</v>
      </c>
      <c r="S10" s="62">
        <f t="shared" si="7"/>
        <v>2</v>
      </c>
    </row>
    <row r="11" spans="1:20" x14ac:dyDescent="0.3">
      <c r="A11" s="58" t="s">
        <v>1101</v>
      </c>
      <c r="B11" s="59">
        <f>VLOOKUP($A11,'Return Data'!$B$7:$R$2292,3,0)</f>
        <v>45014</v>
      </c>
      <c r="C11" s="60">
        <f>VLOOKUP($A11,'Return Data'!$B$7:$R$2292,4,0)</f>
        <v>87.030600000000007</v>
      </c>
      <c r="D11" s="60">
        <f>VLOOKUP($A11,'Return Data'!$B$7:$R$2292,10,0)</f>
        <v>-4.5919999999999996</v>
      </c>
      <c r="E11" s="61">
        <f t="shared" si="0"/>
        <v>7</v>
      </c>
      <c r="F11" s="60">
        <f>VLOOKUP($A11,'Return Data'!$B$7:$R$2292,11,0)</f>
        <v>1.4532</v>
      </c>
      <c r="G11" s="61">
        <f t="shared" si="1"/>
        <v>7</v>
      </c>
      <c r="H11" s="60">
        <f>VLOOKUP($A11,'Return Data'!$B$7:$R$2292,12,0)</f>
        <v>13.9824</v>
      </c>
      <c r="I11" s="61">
        <f t="shared" si="2"/>
        <v>1</v>
      </c>
      <c r="J11" s="60">
        <f>VLOOKUP($A11,'Return Data'!$B$7:$R$2292,13,0)</f>
        <v>6.1904000000000003</v>
      </c>
      <c r="K11" s="61">
        <f t="shared" si="3"/>
        <v>3</v>
      </c>
      <c r="L11" s="60">
        <f>VLOOKUP($A11,'Return Data'!$B$7:$R$2292,17,0)</f>
        <v>26.853899999999999</v>
      </c>
      <c r="M11" s="61">
        <f t="shared" si="4"/>
        <v>1</v>
      </c>
      <c r="N11" s="60">
        <f>VLOOKUP($A11,'Return Data'!$B$7:$R$2292,14,0)</f>
        <v>41.537799999999997</v>
      </c>
      <c r="O11" s="61">
        <f t="shared" si="5"/>
        <v>1</v>
      </c>
      <c r="P11" s="60">
        <f>VLOOKUP($A11,'Return Data'!$B$7:$R$2292,15,0)</f>
        <v>20.041699999999999</v>
      </c>
      <c r="Q11" s="61">
        <f t="shared" si="6"/>
        <v>1</v>
      </c>
      <c r="R11" s="60">
        <f>VLOOKUP($A11,'Return Data'!$B$7:$R$2292,16,0)</f>
        <v>13.225</v>
      </c>
      <c r="S11" s="62">
        <f t="shared" si="7"/>
        <v>3</v>
      </c>
    </row>
    <row r="12" spans="1:20" x14ac:dyDescent="0.3">
      <c r="A12" s="58" t="s">
        <v>703</v>
      </c>
      <c r="B12" s="59">
        <f>VLOOKUP($A12,'Return Data'!$B$7:$R$2292,3,0)</f>
        <v>45014</v>
      </c>
      <c r="C12" s="60">
        <f>VLOOKUP($A12,'Return Data'!$B$7:$R$2292,4,0)</f>
        <v>25.150500000000001</v>
      </c>
      <c r="D12" s="60">
        <f>VLOOKUP($A12,'Return Data'!$B$7:$R$2292,10,0)</f>
        <v>-0.45419999999999999</v>
      </c>
      <c r="E12" s="61">
        <f t="shared" si="0"/>
        <v>3</v>
      </c>
      <c r="F12" s="60">
        <f>VLOOKUP($A12,'Return Data'!$B$7:$R$2292,11,0)</f>
        <v>9.5252999999999997</v>
      </c>
      <c r="G12" s="61">
        <f t="shared" si="1"/>
        <v>1</v>
      </c>
      <c r="H12" s="60">
        <f>VLOOKUP($A12,'Return Data'!$B$7:$R$2292,12,0)</f>
        <v>10.0786</v>
      </c>
      <c r="I12" s="61">
        <f t="shared" si="2"/>
        <v>6</v>
      </c>
      <c r="J12" s="60">
        <f>VLOOKUP($A12,'Return Data'!$B$7:$R$2292,13,0)</f>
        <v>5.2542</v>
      </c>
      <c r="K12" s="61">
        <f t="shared" si="3"/>
        <v>5</v>
      </c>
      <c r="L12" s="60">
        <f>VLOOKUP($A12,'Return Data'!$B$7:$R$2292,17,0)</f>
        <v>7.0065999999999997</v>
      </c>
      <c r="M12" s="61">
        <f t="shared" si="4"/>
        <v>7</v>
      </c>
      <c r="N12" s="60">
        <f>VLOOKUP($A12,'Return Data'!$B$7:$R$2292,14,0)</f>
        <v>12.3467</v>
      </c>
      <c r="O12" s="61">
        <f t="shared" si="5"/>
        <v>7</v>
      </c>
      <c r="P12" s="60">
        <f>VLOOKUP($A12,'Return Data'!$B$7:$R$2292,15,0)</f>
        <v>8.1141000000000005</v>
      </c>
      <c r="Q12" s="61">
        <f t="shared" si="6"/>
        <v>6</v>
      </c>
      <c r="R12" s="60">
        <f>VLOOKUP($A12,'Return Data'!$B$7:$R$2292,16,0)</f>
        <v>8.9839000000000002</v>
      </c>
      <c r="S12" s="62">
        <f t="shared" si="7"/>
        <v>7</v>
      </c>
    </row>
    <row r="13" spans="1:20" x14ac:dyDescent="0.3">
      <c r="A13" s="58" t="s">
        <v>1102</v>
      </c>
      <c r="B13" s="59">
        <f>VLOOKUP($A13,'Return Data'!$B$7:$R$2292,3,0)</f>
        <v>45014</v>
      </c>
      <c r="C13" s="60">
        <f>VLOOKUP($A13,'Return Data'!$B$7:$R$2292,4,0)</f>
        <v>42.546799999999998</v>
      </c>
      <c r="D13" s="60">
        <f>VLOOKUP($A13,'Return Data'!$B$7:$R$2292,10,0)</f>
        <v>-0.44479999999999997</v>
      </c>
      <c r="E13" s="61">
        <f t="shared" si="0"/>
        <v>2</v>
      </c>
      <c r="F13" s="60">
        <f>VLOOKUP($A13,'Return Data'!$B$7:$R$2292,11,0)</f>
        <v>3.0240999999999998</v>
      </c>
      <c r="G13" s="61">
        <f t="shared" si="1"/>
        <v>6</v>
      </c>
      <c r="H13" s="60">
        <f>VLOOKUP($A13,'Return Data'!$B$7:$R$2292,12,0)</f>
        <v>10.358700000000001</v>
      </c>
      <c r="I13" s="61">
        <f t="shared" si="2"/>
        <v>5</v>
      </c>
      <c r="J13" s="60">
        <f>VLOOKUP($A13,'Return Data'!$B$7:$R$2292,13,0)</f>
        <v>5.8198999999999996</v>
      </c>
      <c r="K13" s="61">
        <f t="shared" si="3"/>
        <v>4</v>
      </c>
      <c r="L13" s="60">
        <f>VLOOKUP($A13,'Return Data'!$B$7:$R$2292,17,0)</f>
        <v>10.318</v>
      </c>
      <c r="M13" s="61">
        <f t="shared" si="4"/>
        <v>5</v>
      </c>
      <c r="N13" s="60">
        <f>VLOOKUP($A13,'Return Data'!$B$7:$R$2292,14,0)</f>
        <v>15.9976</v>
      </c>
      <c r="O13" s="61">
        <f t="shared" si="5"/>
        <v>6</v>
      </c>
      <c r="P13" s="60">
        <f>VLOOKUP($A13,'Return Data'!$B$7:$R$2292,15,0)</f>
        <v>9.6188000000000002</v>
      </c>
      <c r="Q13" s="61">
        <f t="shared" si="6"/>
        <v>5</v>
      </c>
      <c r="R13" s="60">
        <f>VLOOKUP($A13,'Return Data'!$B$7:$R$2292,16,0)</f>
        <v>10.562799999999999</v>
      </c>
      <c r="S13" s="62">
        <f t="shared" si="7"/>
        <v>5</v>
      </c>
    </row>
    <row r="14" spans="1:20" x14ac:dyDescent="0.3">
      <c r="A14" s="58" t="s">
        <v>1104</v>
      </c>
      <c r="B14" s="59">
        <f>VLOOKUP($A14,'Return Data'!$B$7:$R$2292,3,0)</f>
        <v>45014</v>
      </c>
      <c r="C14" s="60">
        <f>VLOOKUP($A14,'Return Data'!$B$7:$R$2292,4,0)</f>
        <v>16.869199999999999</v>
      </c>
      <c r="D14" s="60">
        <f>VLOOKUP($A14,'Return Data'!$B$7:$R$2292,10,0)</f>
        <v>-2.6938</v>
      </c>
      <c r="E14" s="61">
        <f t="shared" si="0"/>
        <v>6</v>
      </c>
      <c r="F14" s="60">
        <f>VLOOKUP($A14,'Return Data'!$B$7:$R$2292,11,0)</f>
        <v>3.8149000000000002</v>
      </c>
      <c r="G14" s="61">
        <f t="shared" si="1"/>
        <v>5</v>
      </c>
      <c r="H14" s="60">
        <f>VLOOKUP($A14,'Return Data'!$B$7:$R$2292,12,0)</f>
        <v>10.3796</v>
      </c>
      <c r="I14" s="61">
        <f t="shared" si="2"/>
        <v>4</v>
      </c>
      <c r="J14" s="60">
        <f>VLOOKUP($A14,'Return Data'!$B$7:$R$2292,13,0)</f>
        <v>4.6482999999999999</v>
      </c>
      <c r="K14" s="61">
        <f t="shared" si="3"/>
        <v>7</v>
      </c>
      <c r="L14" s="60">
        <f>VLOOKUP($A14,'Return Data'!$B$7:$R$2292,17,0)</f>
        <v>12.113899999999999</v>
      </c>
      <c r="M14" s="61">
        <f t="shared" si="4"/>
        <v>3</v>
      </c>
      <c r="N14" s="60"/>
      <c r="O14" s="61"/>
      <c r="P14" s="60"/>
      <c r="Q14" s="61"/>
      <c r="R14" s="60">
        <f>VLOOKUP($A14,'Return Data'!$B$7:$R$2292,16,0)</f>
        <v>18.5792</v>
      </c>
      <c r="S14" s="62">
        <f t="shared" si="7"/>
        <v>1</v>
      </c>
    </row>
    <row r="15" spans="1:20" x14ac:dyDescent="0.3">
      <c r="A15" s="58" t="s">
        <v>1106</v>
      </c>
      <c r="B15" s="59">
        <f>VLOOKUP($A15,'Return Data'!$B$7:$R$2292,3,0)</f>
        <v>45014</v>
      </c>
      <c r="C15" s="60">
        <f>VLOOKUP($A15,'Return Data'!$B$7:$R$2292,4,0)</f>
        <v>49.610999999999997</v>
      </c>
      <c r="D15" s="60">
        <f>VLOOKUP($A15,'Return Data'!$B$7:$R$2292,10,0)</f>
        <v>7.2999999999999995E-2</v>
      </c>
      <c r="E15" s="61">
        <f t="shared" si="0"/>
        <v>1</v>
      </c>
      <c r="F15" s="60">
        <f>VLOOKUP($A15,'Return Data'!$B$7:$R$2292,11,0)</f>
        <v>4.7521000000000004</v>
      </c>
      <c r="G15" s="61">
        <f t="shared" si="1"/>
        <v>4</v>
      </c>
      <c r="H15" s="60">
        <f>VLOOKUP($A15,'Return Data'!$B$7:$R$2292,12,0)</f>
        <v>12.3308</v>
      </c>
      <c r="I15" s="61">
        <f t="shared" si="2"/>
        <v>3</v>
      </c>
      <c r="J15" s="60">
        <f>VLOOKUP($A15,'Return Data'!$B$7:$R$2292,13,0)</f>
        <v>5.0412999999999997</v>
      </c>
      <c r="K15" s="61">
        <f t="shared" si="3"/>
        <v>6</v>
      </c>
      <c r="L15" s="60">
        <f>VLOOKUP($A15,'Return Data'!$B$7:$R$2292,17,0)</f>
        <v>8.2045999999999992</v>
      </c>
      <c r="M15" s="61">
        <f t="shared" si="4"/>
        <v>6</v>
      </c>
      <c r="N15" s="60">
        <f>VLOOKUP($A15,'Return Data'!$B$7:$R$2292,14,0)</f>
        <v>17.080500000000001</v>
      </c>
      <c r="O15" s="61">
        <f>RANK(N15,N$8:N$15,0)</f>
        <v>5</v>
      </c>
      <c r="P15" s="60">
        <f>VLOOKUP($A15,'Return Data'!$B$7:$R$2292,15,0)</f>
        <v>7.6334</v>
      </c>
      <c r="Q15" s="61">
        <f>RANK(P15,P$8:P$15,0)</f>
        <v>7</v>
      </c>
      <c r="R15" s="60">
        <f>VLOOKUP($A15,'Return Data'!$B$7:$R$2292,16,0)</f>
        <v>7.5133999999999999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-1.9072999999999998</v>
      </c>
      <c r="E17" s="69"/>
      <c r="F17" s="70">
        <f>AVERAGE(F8:F15)</f>
        <v>4.0620250000000002</v>
      </c>
      <c r="G17" s="69"/>
      <c r="H17" s="70">
        <f>AVERAGE(H8:H15)</f>
        <v>10.4691875</v>
      </c>
      <c r="I17" s="69"/>
      <c r="J17" s="70">
        <f>AVERAGE(J8:J15)</f>
        <v>4.7527375000000003</v>
      </c>
      <c r="K17" s="69"/>
      <c r="L17" s="70">
        <f>AVERAGE(L8:L15)</f>
        <v>12.889725</v>
      </c>
      <c r="M17" s="69"/>
      <c r="N17" s="70">
        <f>AVERAGE(N8:N15)</f>
        <v>22.922342857142858</v>
      </c>
      <c r="O17" s="69"/>
      <c r="P17" s="70">
        <f>AVERAGE(P8:P15)</f>
        <v>11.536657142857141</v>
      </c>
      <c r="Q17" s="69"/>
      <c r="R17" s="70">
        <f>AVERAGE(R8:R15)</f>
        <v>11.780212500000001</v>
      </c>
      <c r="S17" s="71"/>
    </row>
    <row r="18" spans="1:19" x14ac:dyDescent="0.3">
      <c r="A18" s="68" t="s">
        <v>28</v>
      </c>
      <c r="B18" s="69"/>
      <c r="C18" s="69"/>
      <c r="D18" s="70">
        <f>MIN(D8:D15)</f>
        <v>-5.26</v>
      </c>
      <c r="E18" s="69"/>
      <c r="F18" s="70">
        <f>MIN(F8:F15)</f>
        <v>-2.2825000000000002</v>
      </c>
      <c r="G18" s="69"/>
      <c r="H18" s="70">
        <f>MIN(H8:H15)</f>
        <v>4.0925000000000002</v>
      </c>
      <c r="I18" s="69"/>
      <c r="J18" s="70">
        <f>MIN(J8:J15)</f>
        <v>-5.5829000000000004</v>
      </c>
      <c r="K18" s="69"/>
      <c r="L18" s="70">
        <f>MIN(L8:L15)</f>
        <v>6.0998999999999999</v>
      </c>
      <c r="M18" s="69"/>
      <c r="N18" s="70">
        <f>MIN(N8:N15)</f>
        <v>12.3467</v>
      </c>
      <c r="O18" s="69"/>
      <c r="P18" s="70">
        <f>MIN(P8:P15)</f>
        <v>7.6334</v>
      </c>
      <c r="Q18" s="69"/>
      <c r="R18" s="70">
        <f>MIN(R8:R15)</f>
        <v>7.5133999999999999</v>
      </c>
      <c r="S18" s="71"/>
    </row>
    <row r="19" spans="1:19" ht="15" thickBot="1" x14ac:dyDescent="0.35">
      <c r="A19" s="72" t="s">
        <v>29</v>
      </c>
      <c r="B19" s="73"/>
      <c r="C19" s="73"/>
      <c r="D19" s="74">
        <f>MAX(D8:D15)</f>
        <v>7.2999999999999995E-2</v>
      </c>
      <c r="E19" s="73"/>
      <c r="F19" s="74">
        <f>MAX(F8:F15)</f>
        <v>9.5252999999999997</v>
      </c>
      <c r="G19" s="73"/>
      <c r="H19" s="74">
        <f>MAX(H8:H15)</f>
        <v>13.9824</v>
      </c>
      <c r="I19" s="73"/>
      <c r="J19" s="74">
        <f>MAX(J8:J15)</f>
        <v>10.147399999999999</v>
      </c>
      <c r="K19" s="73"/>
      <c r="L19" s="74">
        <f>MAX(L8:L15)</f>
        <v>26.853899999999999</v>
      </c>
      <c r="M19" s="73"/>
      <c r="N19" s="74">
        <f>MAX(N8:N15)</f>
        <v>41.537799999999997</v>
      </c>
      <c r="O19" s="73"/>
      <c r="P19" s="74">
        <f>MAX(P8:P15)</f>
        <v>20.041699999999999</v>
      </c>
      <c r="Q19" s="73"/>
      <c r="R19" s="74">
        <f>MAX(R8:R15)</f>
        <v>18.5792</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45014</v>
      </c>
      <c r="C8" s="60">
        <f>VLOOKUP($A8,'Return Data'!$B$7:$R$2292,4,0)</f>
        <v>299.21249999999998</v>
      </c>
      <c r="D8" s="60">
        <f>VLOOKUP($A8,'Return Data'!$B$7:$R$2292,5,0)</f>
        <v>27.418800000000001</v>
      </c>
      <c r="E8" s="61">
        <f>RANK(D8,D$8:D$14,0)</f>
        <v>6</v>
      </c>
      <c r="F8" s="60">
        <f>VLOOKUP($A8,'Return Data'!$B$7:$R$2292,6,0)</f>
        <v>8.1774000000000004</v>
      </c>
      <c r="G8" s="61">
        <f>RANK(F8,F$8:F$14,0)</f>
        <v>4</v>
      </c>
      <c r="H8" s="60">
        <f>VLOOKUP($A8,'Return Data'!$B$7:$R$2292,7,0)</f>
        <v>8.5489999999999995</v>
      </c>
      <c r="I8" s="61">
        <f>RANK(H8,H$8:H$14,0)</f>
        <v>5</v>
      </c>
      <c r="J8" s="60">
        <f>VLOOKUP($A8,'Return Data'!$B$7:$R$2292,8,0)</f>
        <v>8.048</v>
      </c>
      <c r="K8" s="61">
        <f>RANK(J8,J$8:J$14,0)</f>
        <v>2</v>
      </c>
      <c r="L8" s="60">
        <f>VLOOKUP($A8,'Return Data'!$B$7:$R$2292,9,0)</f>
        <v>8.4060000000000006</v>
      </c>
      <c r="M8" s="61">
        <f>RANK(L8,L$8:L$14,0)</f>
        <v>2</v>
      </c>
      <c r="N8" s="60">
        <f>VLOOKUP($A8,'Return Data'!$B$7:$R$2292,10,0)</f>
        <v>7.1025</v>
      </c>
      <c r="O8" s="61">
        <f>RANK(N8,N$8:N$14,0)</f>
        <v>3</v>
      </c>
      <c r="P8" s="60">
        <f>VLOOKUP($A8,'Return Data'!$B$7:$R$2292,11,0)</f>
        <v>6.9791999999999996</v>
      </c>
      <c r="Q8" s="61">
        <f>RANK(P8,P$8:P$14,0)</f>
        <v>2</v>
      </c>
      <c r="R8" s="60">
        <f>VLOOKUP($A8,'Return Data'!$B$7:$R$2292,12,0)</f>
        <v>6.7248999999999999</v>
      </c>
      <c r="S8" s="61">
        <f>RANK(R8,R$8:R$14,0)</f>
        <v>5</v>
      </c>
      <c r="T8" s="60">
        <f>VLOOKUP($A8,'Return Data'!$B$7:$R$2292,13,0)</f>
        <v>5.6056999999999997</v>
      </c>
      <c r="U8" s="61">
        <f>RANK(T8,T$8:T$14,0)</f>
        <v>4</v>
      </c>
      <c r="V8" s="60">
        <f>VLOOKUP($A8,'Return Data'!$B$7:$R$2292,17,0)</f>
        <v>5.1966000000000001</v>
      </c>
      <c r="W8" s="61">
        <f>RANK(V8,V$8:V$14,0)</f>
        <v>2</v>
      </c>
      <c r="X8" s="60">
        <f>VLOOKUP($A8,'Return Data'!$B$7:$R$2292,14,0)</f>
        <v>5.9108000000000001</v>
      </c>
      <c r="Y8" s="61">
        <f>RANK(X8,X$8:X$14,0)</f>
        <v>4</v>
      </c>
      <c r="Z8" s="60">
        <f>VLOOKUP($A8,'Return Data'!$B$7:$R$2292,16,0)</f>
        <v>7.9603999999999999</v>
      </c>
      <c r="AA8" s="62">
        <f>RANK(Z8,Z$8:Z$14,0)</f>
        <v>2</v>
      </c>
    </row>
    <row r="9" spans="1:27" x14ac:dyDescent="0.3">
      <c r="A9" s="58" t="s">
        <v>741</v>
      </c>
      <c r="B9" s="59">
        <f>VLOOKUP($A9,'Return Data'!$B$7:$R$2292,3,0)</f>
        <v>45014</v>
      </c>
      <c r="C9" s="60">
        <f>VLOOKUP($A9,'Return Data'!$B$7:$R$2292,4,0)</f>
        <v>36.607599999999998</v>
      </c>
      <c r="D9" s="60">
        <f>VLOOKUP($A9,'Return Data'!$B$7:$R$2292,5,0)</f>
        <v>27.439800000000002</v>
      </c>
      <c r="E9" s="61">
        <f t="shared" ref="E9:E14" si="0">RANK(D9,D$8:D$14,0)</f>
        <v>5</v>
      </c>
      <c r="F9" s="60">
        <f>VLOOKUP($A9,'Return Data'!$B$7:$R$2292,6,0)</f>
        <v>7.5056000000000003</v>
      </c>
      <c r="G9" s="61">
        <f t="shared" ref="G9:G14" si="1">RANK(F9,F$8:F$14,0)</f>
        <v>6</v>
      </c>
      <c r="H9" s="60">
        <f>VLOOKUP($A9,'Return Data'!$B$7:$R$2292,7,0)</f>
        <v>7.8029000000000002</v>
      </c>
      <c r="I9" s="61">
        <f t="shared" ref="I9:I14" si="2">RANK(H9,H$8:H$14,0)</f>
        <v>6</v>
      </c>
      <c r="J9" s="60">
        <f>VLOOKUP($A9,'Return Data'!$B$7:$R$2292,8,0)</f>
        <v>7.7502000000000004</v>
      </c>
      <c r="K9" s="61">
        <f t="shared" ref="K9:K14" si="3">RANK(J9,J$8:J$14,0)</f>
        <v>4</v>
      </c>
      <c r="L9" s="60">
        <f>VLOOKUP($A9,'Return Data'!$B$7:$R$2292,9,0)</f>
        <v>8.6265999999999998</v>
      </c>
      <c r="M9" s="61">
        <f t="shared" ref="M9:M14" si="4">RANK(L9,L$8:L$14,0)</f>
        <v>1</v>
      </c>
      <c r="N9" s="60">
        <f>VLOOKUP($A9,'Return Data'!$B$7:$R$2292,10,0)</f>
        <v>7.1246</v>
      </c>
      <c r="O9" s="61">
        <f t="shared" ref="O9:O14" si="5">RANK(N9,N$8:N$14,0)</f>
        <v>1</v>
      </c>
      <c r="P9" s="60">
        <f>VLOOKUP($A9,'Return Data'!$B$7:$R$2292,11,0)</f>
        <v>7.3219000000000003</v>
      </c>
      <c r="Q9" s="61">
        <f t="shared" ref="Q9:Q14" si="6">RANK(P9,P$8:P$14,0)</f>
        <v>1</v>
      </c>
      <c r="R9" s="60">
        <f>VLOOKUP($A9,'Return Data'!$B$7:$R$2292,12,0)</f>
        <v>7.3208000000000002</v>
      </c>
      <c r="S9" s="61">
        <f t="shared" ref="S9:S14" si="7">RANK(R9,R$8:R$14,0)</f>
        <v>3</v>
      </c>
      <c r="T9" s="60">
        <f>VLOOKUP($A9,'Return Data'!$B$7:$R$2292,13,0)</f>
        <v>5.85</v>
      </c>
      <c r="U9" s="61">
        <f t="shared" ref="U9:U14" si="8">RANK(T9,T$8:T$14,0)</f>
        <v>2</v>
      </c>
      <c r="V9" s="60">
        <f>VLOOKUP($A9,'Return Data'!$B$7:$R$2292,17,0)</f>
        <v>4.9675000000000002</v>
      </c>
      <c r="W9" s="61">
        <f t="shared" ref="W9:W13" si="9">RANK(V9,V$8:V$14,0)</f>
        <v>4</v>
      </c>
      <c r="X9" s="60">
        <f>VLOOKUP($A9,'Return Data'!$B$7:$R$2292,14,0)</f>
        <v>5.2816999999999998</v>
      </c>
      <c r="Y9" s="61">
        <f t="shared" ref="Y9:Y13" si="10">RANK(X9,X$8:X$14,0)</f>
        <v>5</v>
      </c>
      <c r="Z9" s="60">
        <f>VLOOKUP($A9,'Return Data'!$B$7:$R$2292,16,0)</f>
        <v>6.7316000000000003</v>
      </c>
      <c r="AA9" s="62">
        <f t="shared" ref="AA9:AA14" si="11">RANK(Z9,Z$8:Z$14,0)</f>
        <v>5</v>
      </c>
    </row>
    <row r="10" spans="1:27" x14ac:dyDescent="0.3">
      <c r="A10" s="58" t="s">
        <v>743</v>
      </c>
      <c r="B10" s="59">
        <f>VLOOKUP($A10,'Return Data'!$B$7:$R$2292,3,0)</f>
        <v>45014</v>
      </c>
      <c r="C10" s="60">
        <f>VLOOKUP($A10,'Return Data'!$B$7:$R$2292,4,0)</f>
        <v>42.324800000000003</v>
      </c>
      <c r="D10" s="60">
        <f>VLOOKUP($A10,'Return Data'!$B$7:$R$2292,5,0)</f>
        <v>37.2928</v>
      </c>
      <c r="E10" s="61">
        <f t="shared" si="0"/>
        <v>3</v>
      </c>
      <c r="F10" s="60">
        <f>VLOOKUP($A10,'Return Data'!$B$7:$R$2292,6,0)</f>
        <v>12.266400000000001</v>
      </c>
      <c r="G10" s="61">
        <f t="shared" si="1"/>
        <v>2</v>
      </c>
      <c r="H10" s="60">
        <f>VLOOKUP($A10,'Return Data'!$B$7:$R$2292,7,0)</f>
        <v>9.3436000000000003</v>
      </c>
      <c r="I10" s="61">
        <f t="shared" si="2"/>
        <v>2</v>
      </c>
      <c r="J10" s="60">
        <f>VLOOKUP($A10,'Return Data'!$B$7:$R$2292,8,0)</f>
        <v>6.8925999999999998</v>
      </c>
      <c r="K10" s="61">
        <f t="shared" si="3"/>
        <v>6</v>
      </c>
      <c r="L10" s="60">
        <f>VLOOKUP($A10,'Return Data'!$B$7:$R$2292,9,0)</f>
        <v>8.1769999999999996</v>
      </c>
      <c r="M10" s="61">
        <f t="shared" si="4"/>
        <v>6</v>
      </c>
      <c r="N10" s="60">
        <f>VLOOKUP($A10,'Return Data'!$B$7:$R$2292,10,0)</f>
        <v>6.8548999999999998</v>
      </c>
      <c r="O10" s="61">
        <f t="shared" si="5"/>
        <v>4</v>
      </c>
      <c r="P10" s="60">
        <f>VLOOKUP($A10,'Return Data'!$B$7:$R$2292,11,0)</f>
        <v>6.7009999999999996</v>
      </c>
      <c r="Q10" s="61">
        <f t="shared" si="6"/>
        <v>4</v>
      </c>
      <c r="R10" s="60">
        <f>VLOOKUP($A10,'Return Data'!$B$7:$R$2292,12,0)</f>
        <v>7.3285</v>
      </c>
      <c r="S10" s="61">
        <f t="shared" si="7"/>
        <v>2</v>
      </c>
      <c r="T10" s="60">
        <f>VLOOKUP($A10,'Return Data'!$B$7:$R$2292,13,0)</f>
        <v>5.6456</v>
      </c>
      <c r="U10" s="61">
        <f t="shared" si="8"/>
        <v>3</v>
      </c>
      <c r="V10" s="60">
        <f>VLOOKUP($A10,'Return Data'!$B$7:$R$2292,17,0)</f>
        <v>5.1521999999999997</v>
      </c>
      <c r="W10" s="61">
        <f t="shared" si="9"/>
        <v>3</v>
      </c>
      <c r="X10" s="60">
        <f>VLOOKUP($A10,'Return Data'!$B$7:$R$2292,14,0)</f>
        <v>6.2018000000000004</v>
      </c>
      <c r="Y10" s="61">
        <f t="shared" si="10"/>
        <v>3</v>
      </c>
      <c r="Z10" s="60">
        <f>VLOOKUP($A10,'Return Data'!$B$7:$R$2292,16,0)</f>
        <v>7.7885999999999997</v>
      </c>
      <c r="AA10" s="62">
        <f t="shared" si="11"/>
        <v>4</v>
      </c>
    </row>
    <row r="11" spans="1:27" x14ac:dyDescent="0.3">
      <c r="A11" s="58" t="s">
        <v>745</v>
      </c>
      <c r="B11" s="59">
        <f>VLOOKUP($A11,'Return Data'!$B$7:$R$2292,3,0)</f>
        <v>45014</v>
      </c>
      <c r="C11" s="60">
        <f>VLOOKUP($A11,'Return Data'!$B$7:$R$2292,4,0)</f>
        <v>382.90449999999998</v>
      </c>
      <c r="D11" s="60">
        <f>VLOOKUP($A11,'Return Data'!$B$7:$R$2292,5,0)</f>
        <v>40.232900000000001</v>
      </c>
      <c r="E11" s="61">
        <f t="shared" si="0"/>
        <v>2</v>
      </c>
      <c r="F11" s="60">
        <f>VLOOKUP($A11,'Return Data'!$B$7:$R$2292,6,0)</f>
        <v>18.647099999999998</v>
      </c>
      <c r="G11" s="61">
        <f t="shared" si="1"/>
        <v>1</v>
      </c>
      <c r="H11" s="60">
        <f>VLOOKUP($A11,'Return Data'!$B$7:$R$2292,7,0)</f>
        <v>11.216200000000001</v>
      </c>
      <c r="I11" s="61">
        <f t="shared" si="2"/>
        <v>1</v>
      </c>
      <c r="J11" s="60">
        <f>VLOOKUP($A11,'Return Data'!$B$7:$R$2292,8,0)</f>
        <v>7.3169000000000004</v>
      </c>
      <c r="K11" s="61">
        <f t="shared" si="3"/>
        <v>5</v>
      </c>
      <c r="L11" s="60">
        <f>VLOOKUP($A11,'Return Data'!$B$7:$R$2292,9,0)</f>
        <v>8.3857999999999997</v>
      </c>
      <c r="M11" s="61">
        <f t="shared" si="4"/>
        <v>3</v>
      </c>
      <c r="N11" s="60">
        <f>VLOOKUP($A11,'Return Data'!$B$7:$R$2292,10,0)</f>
        <v>7.1092000000000004</v>
      </c>
      <c r="O11" s="61">
        <f t="shared" si="5"/>
        <v>2</v>
      </c>
      <c r="P11" s="60">
        <f>VLOOKUP($A11,'Return Data'!$B$7:$R$2292,11,0)</f>
        <v>6.8884999999999996</v>
      </c>
      <c r="Q11" s="61">
        <f t="shared" si="6"/>
        <v>3</v>
      </c>
      <c r="R11" s="60">
        <f>VLOOKUP($A11,'Return Data'!$B$7:$R$2292,12,0)</f>
        <v>9.1426999999999996</v>
      </c>
      <c r="S11" s="61">
        <f t="shared" si="7"/>
        <v>1</v>
      </c>
      <c r="T11" s="60">
        <f>VLOOKUP($A11,'Return Data'!$B$7:$R$2292,13,0)</f>
        <v>6.3689</v>
      </c>
      <c r="U11" s="61">
        <f t="shared" si="8"/>
        <v>1</v>
      </c>
      <c r="V11" s="60">
        <f>VLOOKUP($A11,'Return Data'!$B$7:$R$2292,17,0)</f>
        <v>5.4032</v>
      </c>
      <c r="W11" s="61">
        <f t="shared" si="9"/>
        <v>1</v>
      </c>
      <c r="X11" s="60">
        <f>VLOOKUP($A11,'Return Data'!$B$7:$R$2292,14,0)</f>
        <v>6.6307999999999998</v>
      </c>
      <c r="Y11" s="61">
        <f t="shared" si="10"/>
        <v>1</v>
      </c>
      <c r="Z11" s="60">
        <f>VLOOKUP($A11,'Return Data'!$B$7:$R$2292,16,0)</f>
        <v>8.2126000000000001</v>
      </c>
      <c r="AA11" s="62">
        <f t="shared" si="11"/>
        <v>1</v>
      </c>
    </row>
    <row r="12" spans="1:27" x14ac:dyDescent="0.3">
      <c r="A12" s="58" t="s">
        <v>746</v>
      </c>
      <c r="B12" s="59">
        <f>VLOOKUP($A12,'Return Data'!$B$7:$R$2292,3,0)</f>
        <v>45014</v>
      </c>
      <c r="C12" s="60">
        <f>VLOOKUP($A12,'Return Data'!$B$7:$R$2292,4,0)</f>
        <v>1282.3281999999999</v>
      </c>
      <c r="D12" s="60">
        <f>VLOOKUP($A12,'Return Data'!$B$7:$R$2292,5,0)</f>
        <v>33.142099999999999</v>
      </c>
      <c r="E12" s="61">
        <f t="shared" si="0"/>
        <v>4</v>
      </c>
      <c r="F12" s="60">
        <f>VLOOKUP($A12,'Return Data'!$B$7:$R$2292,6,0)</f>
        <v>9.1318000000000001</v>
      </c>
      <c r="G12" s="61">
        <f t="shared" si="1"/>
        <v>3</v>
      </c>
      <c r="H12" s="60">
        <f>VLOOKUP($A12,'Return Data'!$B$7:$R$2292,7,0)</f>
        <v>9.2752999999999997</v>
      </c>
      <c r="I12" s="61">
        <f t="shared" si="2"/>
        <v>3</v>
      </c>
      <c r="J12" s="60">
        <f>VLOOKUP($A12,'Return Data'!$B$7:$R$2292,8,0)</f>
        <v>6.6698000000000004</v>
      </c>
      <c r="K12" s="61">
        <f t="shared" si="3"/>
        <v>7</v>
      </c>
      <c r="L12" s="60">
        <f>VLOOKUP($A12,'Return Data'!$B$7:$R$2292,9,0)</f>
        <v>8.2657000000000007</v>
      </c>
      <c r="M12" s="61">
        <f t="shared" si="4"/>
        <v>5</v>
      </c>
      <c r="N12" s="60">
        <f>VLOOKUP($A12,'Return Data'!$B$7:$R$2292,10,0)</f>
        <v>6.4965999999999999</v>
      </c>
      <c r="O12" s="61">
        <f t="shared" si="5"/>
        <v>6</v>
      </c>
      <c r="P12" s="60">
        <f>VLOOKUP($A12,'Return Data'!$B$7:$R$2292,11,0)</f>
        <v>6.6721000000000004</v>
      </c>
      <c r="Q12" s="61">
        <f t="shared" si="6"/>
        <v>5</v>
      </c>
      <c r="R12" s="60">
        <f>VLOOKUP($A12,'Return Data'!$B$7:$R$2292,12,0)</f>
        <v>6.8807</v>
      </c>
      <c r="S12" s="61">
        <f t="shared" si="7"/>
        <v>4</v>
      </c>
      <c r="T12" s="60">
        <f>VLOOKUP($A12,'Return Data'!$B$7:$R$2292,13,0)</f>
        <v>4.5998999999999999</v>
      </c>
      <c r="U12" s="61">
        <f t="shared" si="8"/>
        <v>7</v>
      </c>
      <c r="V12" s="60"/>
      <c r="W12" s="61"/>
      <c r="X12" s="60"/>
      <c r="Y12" s="61"/>
      <c r="Z12" s="60">
        <f>VLOOKUP($A12,'Return Data'!$B$7:$R$2292,16,0)</f>
        <v>6.6249000000000002</v>
      </c>
      <c r="AA12" s="62">
        <f t="shared" si="11"/>
        <v>6</v>
      </c>
    </row>
    <row r="13" spans="1:27" x14ac:dyDescent="0.3">
      <c r="A13" s="58" t="s">
        <v>749</v>
      </c>
      <c r="B13" s="59">
        <f>VLOOKUP($A13,'Return Data'!$B$7:$R$2292,3,0)</f>
        <v>45014</v>
      </c>
      <c r="C13" s="60">
        <f>VLOOKUP($A13,'Return Data'!$B$7:$R$2292,4,0)</f>
        <v>39.469299999999997</v>
      </c>
      <c r="D13" s="60">
        <f>VLOOKUP($A13,'Return Data'!$B$7:$R$2292,5,0)</f>
        <v>47.224299999999999</v>
      </c>
      <c r="E13" s="61">
        <f t="shared" si="0"/>
        <v>1</v>
      </c>
      <c r="F13" s="60">
        <f>VLOOKUP($A13,'Return Data'!$B$7:$R$2292,6,0)</f>
        <v>6.5347</v>
      </c>
      <c r="G13" s="61">
        <f t="shared" si="1"/>
        <v>7</v>
      </c>
      <c r="H13" s="60">
        <f>VLOOKUP($A13,'Return Data'!$B$7:$R$2292,7,0)</f>
        <v>9.1387999999999998</v>
      </c>
      <c r="I13" s="61">
        <f t="shared" si="2"/>
        <v>4</v>
      </c>
      <c r="J13" s="60">
        <f>VLOOKUP($A13,'Return Data'!$B$7:$R$2292,8,0)</f>
        <v>8.8017000000000003</v>
      </c>
      <c r="K13" s="61">
        <f t="shared" si="3"/>
        <v>1</v>
      </c>
      <c r="L13" s="60">
        <f>VLOOKUP($A13,'Return Data'!$B$7:$R$2292,9,0)</f>
        <v>8.3719000000000001</v>
      </c>
      <c r="M13" s="61">
        <f t="shared" si="4"/>
        <v>4</v>
      </c>
      <c r="N13" s="60">
        <f>VLOOKUP($A13,'Return Data'!$B$7:$R$2292,10,0)</f>
        <v>6.1353</v>
      </c>
      <c r="O13" s="61">
        <f t="shared" si="5"/>
        <v>7</v>
      </c>
      <c r="P13" s="60">
        <f>VLOOKUP($A13,'Return Data'!$B$7:$R$2292,11,0)</f>
        <v>6.5682</v>
      </c>
      <c r="Q13" s="61">
        <f t="shared" si="6"/>
        <v>6</v>
      </c>
      <c r="R13" s="60">
        <f>VLOOKUP($A13,'Return Data'!$B$7:$R$2292,12,0)</f>
        <v>6.0297000000000001</v>
      </c>
      <c r="S13" s="61">
        <f t="shared" si="7"/>
        <v>7</v>
      </c>
      <c r="T13" s="60">
        <f>VLOOKUP($A13,'Return Data'!$B$7:$R$2292,13,0)</f>
        <v>4.6109999999999998</v>
      </c>
      <c r="U13" s="61">
        <f t="shared" si="8"/>
        <v>6</v>
      </c>
      <c r="V13" s="60">
        <f>VLOOKUP($A13,'Return Data'!$B$7:$R$2292,17,0)</f>
        <v>4.7906000000000004</v>
      </c>
      <c r="W13" s="61">
        <f t="shared" si="9"/>
        <v>5</v>
      </c>
      <c r="X13" s="60">
        <f>VLOOKUP($A13,'Return Data'!$B$7:$R$2292,14,0)</f>
        <v>6.3028000000000004</v>
      </c>
      <c r="Y13" s="61">
        <f t="shared" si="10"/>
        <v>2</v>
      </c>
      <c r="Z13" s="60">
        <f>VLOOKUP($A13,'Return Data'!$B$7:$R$2292,16,0)</f>
        <v>7.8898999999999999</v>
      </c>
      <c r="AA13" s="62">
        <f t="shared" si="11"/>
        <v>3</v>
      </c>
    </row>
    <row r="14" spans="1:27" x14ac:dyDescent="0.3">
      <c r="A14" s="58" t="s">
        <v>750</v>
      </c>
      <c r="B14" s="59">
        <f>VLOOKUP($A14,'Return Data'!$B$7:$R$2292,3,0)</f>
        <v>45014</v>
      </c>
      <c r="C14" s="60">
        <f>VLOOKUP($A14,'Return Data'!$B$7:$R$2292,4,0)</f>
        <v>1322.7862</v>
      </c>
      <c r="D14" s="60">
        <f>VLOOKUP($A14,'Return Data'!$B$7:$R$2292,5,0)</f>
        <v>18.137799999999999</v>
      </c>
      <c r="E14" s="61">
        <f t="shared" si="0"/>
        <v>7</v>
      </c>
      <c r="F14" s="60">
        <f>VLOOKUP($A14,'Return Data'!$B$7:$R$2292,6,0)</f>
        <v>7.6795999999999998</v>
      </c>
      <c r="G14" s="61">
        <f t="shared" si="1"/>
        <v>5</v>
      </c>
      <c r="H14" s="60">
        <f>VLOOKUP($A14,'Return Data'!$B$7:$R$2292,7,0)</f>
        <v>7.6135999999999999</v>
      </c>
      <c r="I14" s="61">
        <f t="shared" si="2"/>
        <v>7</v>
      </c>
      <c r="J14" s="60">
        <f>VLOOKUP($A14,'Return Data'!$B$7:$R$2292,8,0)</f>
        <v>7.8818999999999999</v>
      </c>
      <c r="K14" s="61">
        <f t="shared" si="3"/>
        <v>3</v>
      </c>
      <c r="L14" s="60">
        <f>VLOOKUP($A14,'Return Data'!$B$7:$R$2292,9,0)</f>
        <v>7.8005000000000004</v>
      </c>
      <c r="M14" s="61">
        <f t="shared" si="4"/>
        <v>7</v>
      </c>
      <c r="N14" s="60">
        <f>VLOOKUP($A14,'Return Data'!$B$7:$R$2292,10,0)</f>
        <v>6.7114000000000003</v>
      </c>
      <c r="O14" s="61">
        <f t="shared" si="5"/>
        <v>5</v>
      </c>
      <c r="P14" s="60">
        <f>VLOOKUP($A14,'Return Data'!$B$7:$R$2292,11,0)</f>
        <v>6.5621999999999998</v>
      </c>
      <c r="Q14" s="61">
        <f t="shared" si="6"/>
        <v>7</v>
      </c>
      <c r="R14" s="60">
        <f>VLOOKUP($A14,'Return Data'!$B$7:$R$2292,12,0)</f>
        <v>6.2153999999999998</v>
      </c>
      <c r="S14" s="61">
        <f t="shared" si="7"/>
        <v>6</v>
      </c>
      <c r="T14" s="60">
        <f>VLOOKUP($A14,'Return Data'!$B$7:$R$2292,13,0)</f>
        <v>5.1909999999999998</v>
      </c>
      <c r="U14" s="61">
        <f t="shared" si="8"/>
        <v>5</v>
      </c>
      <c r="V14" s="60">
        <f>VLOOKUP($A14,'Return Data'!$B$7:$R$2292,17,0)</f>
        <v>4.6035000000000004</v>
      </c>
      <c r="W14" s="61">
        <f t="shared" ref="W14" si="12">RANK(V14,V$8:V$14,0)</f>
        <v>6</v>
      </c>
      <c r="X14" s="60"/>
      <c r="Y14" s="61"/>
      <c r="Z14" s="60">
        <f>VLOOKUP($A14,'Return Data'!$B$7:$R$2292,16,0)</f>
        <v>6.5431999999999997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32.984071428571426</v>
      </c>
      <c r="E16" s="69"/>
      <c r="F16" s="70">
        <f>AVERAGE(F8:F14)</f>
        <v>9.9917999999999996</v>
      </c>
      <c r="G16" s="69"/>
      <c r="H16" s="70">
        <f>AVERAGE(H8:H14)</f>
        <v>8.9913428571428575</v>
      </c>
      <c r="I16" s="69"/>
      <c r="J16" s="70">
        <f>AVERAGE(J8:J14)</f>
        <v>7.6230142857142864</v>
      </c>
      <c r="K16" s="69"/>
      <c r="L16" s="70">
        <f>AVERAGE(L8:L14)</f>
        <v>8.2904999999999998</v>
      </c>
      <c r="M16" s="69"/>
      <c r="N16" s="70">
        <f>AVERAGE(N8:N14)</f>
        <v>6.7906428571428572</v>
      </c>
      <c r="O16" s="69"/>
      <c r="P16" s="70">
        <f>AVERAGE(P8:P14)</f>
        <v>6.813299999999999</v>
      </c>
      <c r="Q16" s="69"/>
      <c r="R16" s="70">
        <f>AVERAGE(R8:R14)</f>
        <v>7.0918142857142854</v>
      </c>
      <c r="S16" s="69"/>
      <c r="T16" s="70">
        <f>AVERAGE(T8:T14)</f>
        <v>5.4103000000000003</v>
      </c>
      <c r="U16" s="69"/>
      <c r="V16" s="70">
        <f>AVERAGE(V8:V14)</f>
        <v>5.0189333333333339</v>
      </c>
      <c r="W16" s="69"/>
      <c r="X16" s="70">
        <f>AVERAGE(X8:X14)</f>
        <v>6.0655800000000006</v>
      </c>
      <c r="Y16" s="69"/>
      <c r="Z16" s="70">
        <f>AVERAGE(Z8:Z14)</f>
        <v>7.3930285714285713</v>
      </c>
      <c r="AA16" s="71"/>
    </row>
    <row r="17" spans="1:27" x14ac:dyDescent="0.3">
      <c r="A17" s="68" t="s">
        <v>28</v>
      </c>
      <c r="B17" s="69"/>
      <c r="C17" s="69"/>
      <c r="D17" s="70">
        <f>MIN(D8:D14)</f>
        <v>18.137799999999999</v>
      </c>
      <c r="E17" s="69"/>
      <c r="F17" s="70">
        <f>MIN(F8:F14)</f>
        <v>6.5347</v>
      </c>
      <c r="G17" s="69"/>
      <c r="H17" s="70">
        <f>MIN(H8:H14)</f>
        <v>7.6135999999999999</v>
      </c>
      <c r="I17" s="69"/>
      <c r="J17" s="70">
        <f>MIN(J8:J14)</f>
        <v>6.6698000000000004</v>
      </c>
      <c r="K17" s="69"/>
      <c r="L17" s="70">
        <f>MIN(L8:L14)</f>
        <v>7.8005000000000004</v>
      </c>
      <c r="M17" s="69"/>
      <c r="N17" s="70">
        <f>MIN(N8:N14)</f>
        <v>6.1353</v>
      </c>
      <c r="O17" s="69"/>
      <c r="P17" s="70">
        <f>MIN(P8:P14)</f>
        <v>6.5621999999999998</v>
      </c>
      <c r="Q17" s="69"/>
      <c r="R17" s="70">
        <f>MIN(R8:R14)</f>
        <v>6.0297000000000001</v>
      </c>
      <c r="S17" s="69"/>
      <c r="T17" s="70">
        <f>MIN(T8:T14)</f>
        <v>4.5998999999999999</v>
      </c>
      <c r="U17" s="69"/>
      <c r="V17" s="70">
        <f>MIN(V8:V14)</f>
        <v>4.6035000000000004</v>
      </c>
      <c r="W17" s="69"/>
      <c r="X17" s="70">
        <f>MIN(X8:X14)</f>
        <v>5.2816999999999998</v>
      </c>
      <c r="Y17" s="69"/>
      <c r="Z17" s="70">
        <f>MIN(Z8:Z14)</f>
        <v>6.5431999999999997</v>
      </c>
      <c r="AA17" s="71"/>
    </row>
    <row r="18" spans="1:27" ht="15" thickBot="1" x14ac:dyDescent="0.35">
      <c r="A18" s="72" t="s">
        <v>29</v>
      </c>
      <c r="B18" s="73"/>
      <c r="C18" s="73"/>
      <c r="D18" s="74">
        <f>MAX(D8:D14)</f>
        <v>47.224299999999999</v>
      </c>
      <c r="E18" s="73"/>
      <c r="F18" s="74">
        <f>MAX(F8:F14)</f>
        <v>18.647099999999998</v>
      </c>
      <c r="G18" s="73"/>
      <c r="H18" s="74">
        <f>MAX(H8:H14)</f>
        <v>11.216200000000001</v>
      </c>
      <c r="I18" s="73"/>
      <c r="J18" s="74">
        <f>MAX(J8:J14)</f>
        <v>8.8017000000000003</v>
      </c>
      <c r="K18" s="73"/>
      <c r="L18" s="74">
        <f>MAX(L8:L14)</f>
        <v>8.6265999999999998</v>
      </c>
      <c r="M18" s="73"/>
      <c r="N18" s="74">
        <f>MAX(N8:N14)</f>
        <v>7.1246</v>
      </c>
      <c r="O18" s="73"/>
      <c r="P18" s="74">
        <f>MAX(P8:P14)</f>
        <v>7.3219000000000003</v>
      </c>
      <c r="Q18" s="73"/>
      <c r="R18" s="74">
        <f>MAX(R8:R14)</f>
        <v>9.1426999999999996</v>
      </c>
      <c r="S18" s="73"/>
      <c r="T18" s="74">
        <f>MAX(T8:T14)</f>
        <v>6.3689</v>
      </c>
      <c r="U18" s="73"/>
      <c r="V18" s="74">
        <f>MAX(V8:V14)</f>
        <v>5.4032</v>
      </c>
      <c r="W18" s="73"/>
      <c r="X18" s="74">
        <f>MAX(X8:X14)</f>
        <v>6.6307999999999998</v>
      </c>
      <c r="Y18" s="73"/>
      <c r="Z18" s="74">
        <f>MAX(Z8:Z14)</f>
        <v>8.2126000000000001</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45014</v>
      </c>
      <c r="C8" s="60">
        <f>VLOOKUP($A8,'Return Data'!$B$7:$R$2292,4,0)</f>
        <v>292.58370000000002</v>
      </c>
      <c r="D8" s="60">
        <f>VLOOKUP($A8,'Return Data'!$B$7:$R$2292,5,0)</f>
        <v>27.203399999999998</v>
      </c>
      <c r="E8" s="61">
        <f>RANK(D8,D$8:D$14,0)</f>
        <v>5</v>
      </c>
      <c r="F8" s="60">
        <f>VLOOKUP($A8,'Return Data'!$B$7:$R$2292,6,0)</f>
        <v>7.9527999999999999</v>
      </c>
      <c r="G8" s="61">
        <f>RANK(F8,F$8:F$14,0)</f>
        <v>4</v>
      </c>
      <c r="H8" s="60">
        <f>VLOOKUP($A8,'Return Data'!$B$7:$R$2292,7,0)</f>
        <v>8.3234999999999992</v>
      </c>
      <c r="I8" s="61">
        <f>RANK(H8,H$8:H$14,0)</f>
        <v>5</v>
      </c>
      <c r="J8" s="60">
        <f>VLOOKUP($A8,'Return Data'!$B$7:$R$2292,8,0)</f>
        <v>7.8230000000000004</v>
      </c>
      <c r="K8" s="61">
        <f>RANK(J8,J$8:J$14,0)</f>
        <v>2</v>
      </c>
      <c r="L8" s="60">
        <f>VLOOKUP($A8,'Return Data'!$B$7:$R$2292,9,0)</f>
        <v>8.1797000000000004</v>
      </c>
      <c r="M8" s="61">
        <f>RANK(L8,L$8:L$14,0)</f>
        <v>1</v>
      </c>
      <c r="N8" s="60">
        <f>VLOOKUP($A8,'Return Data'!$B$7:$R$2292,10,0)</f>
        <v>6.8737000000000004</v>
      </c>
      <c r="O8" s="61">
        <f>RANK(N8,N$8:N$14,0)</f>
        <v>1</v>
      </c>
      <c r="P8" s="60">
        <f>VLOOKUP($A8,'Return Data'!$B$7:$R$2292,11,0)</f>
        <v>6.7465000000000002</v>
      </c>
      <c r="Q8" s="61">
        <f>RANK(P8,P$8:P$14,0)</f>
        <v>1</v>
      </c>
      <c r="R8" s="60">
        <f>VLOOKUP($A8,'Return Data'!$B$7:$R$2292,12,0)</f>
        <v>6.4865000000000004</v>
      </c>
      <c r="S8" s="61">
        <f>RANK(R8,R$8:R$14,0)</f>
        <v>4</v>
      </c>
      <c r="T8" s="60">
        <f>VLOOKUP($A8,'Return Data'!$B$7:$R$2292,13,0)</f>
        <v>5.3586</v>
      </c>
      <c r="U8" s="61">
        <f>RANK(T8,T$8:T$14,0)</f>
        <v>3</v>
      </c>
      <c r="V8" s="60">
        <f>VLOOKUP($A8,'Return Data'!$B$7:$R$2292,17,0)</f>
        <v>4.9728000000000003</v>
      </c>
      <c r="W8" s="61">
        <f>RANK(V8,V$8:V$14,0)</f>
        <v>1</v>
      </c>
      <c r="X8" s="60">
        <f>VLOOKUP($A8,'Return Data'!$B$7:$R$2292,14,0)</f>
        <v>5.7</v>
      </c>
      <c r="Y8" s="61">
        <f>RANK(X8,X$8:X$14,0)</f>
        <v>4</v>
      </c>
      <c r="Z8" s="60">
        <f>VLOOKUP($A8,'Return Data'!$B$7:$R$2292,16,0)</f>
        <v>7.9572000000000003</v>
      </c>
      <c r="AA8" s="62">
        <f>RANK(Z8,Z$8:Z$14,0)</f>
        <v>1</v>
      </c>
    </row>
    <row r="9" spans="1:27" x14ac:dyDescent="0.3">
      <c r="A9" s="58" t="s">
        <v>740</v>
      </c>
      <c r="B9" s="59">
        <f>VLOOKUP($A9,'Return Data'!$B$7:$R$2292,3,0)</f>
        <v>45014</v>
      </c>
      <c r="C9" s="60">
        <f>VLOOKUP($A9,'Return Data'!$B$7:$R$2292,4,0)</f>
        <v>34.0839</v>
      </c>
      <c r="D9" s="60">
        <f>VLOOKUP($A9,'Return Data'!$B$7:$R$2292,5,0)</f>
        <v>26.6846</v>
      </c>
      <c r="E9" s="61">
        <f t="shared" ref="E9:E14" si="0">RANK(D9,D$8:D$14,0)</f>
        <v>6</v>
      </c>
      <c r="F9" s="60">
        <f>VLOOKUP($A9,'Return Data'!$B$7:$R$2292,6,0)</f>
        <v>6.7099000000000002</v>
      </c>
      <c r="G9" s="61">
        <f t="shared" ref="G9:G14" si="1">RANK(F9,F$8:F$14,0)</f>
        <v>6</v>
      </c>
      <c r="H9" s="60">
        <f>VLOOKUP($A9,'Return Data'!$B$7:$R$2292,7,0)</f>
        <v>6.9983000000000004</v>
      </c>
      <c r="I9" s="61">
        <f t="shared" ref="I9:I14" si="2">RANK(H9,H$8:H$14,0)</f>
        <v>7</v>
      </c>
      <c r="J9" s="60">
        <f>VLOOKUP($A9,'Return Data'!$B$7:$R$2292,8,0)</f>
        <v>6.9409000000000001</v>
      </c>
      <c r="K9" s="61">
        <f t="shared" ref="K9:K14" si="3">RANK(J9,J$8:J$14,0)</f>
        <v>4</v>
      </c>
      <c r="L9" s="60">
        <f>VLOOKUP($A9,'Return Data'!$B$7:$R$2292,9,0)</f>
        <v>7.8102999999999998</v>
      </c>
      <c r="M9" s="61">
        <f t="shared" ref="M9:M14" si="4">RANK(L9,L$8:L$14,0)</f>
        <v>5</v>
      </c>
      <c r="N9" s="60">
        <f>VLOOKUP($A9,'Return Data'!$B$7:$R$2292,10,0)</f>
        <v>6.3273999999999999</v>
      </c>
      <c r="O9" s="61">
        <f t="shared" ref="O9:O14" si="5">RANK(N9,N$8:N$14,0)</f>
        <v>4</v>
      </c>
      <c r="P9" s="60">
        <f>VLOOKUP($A9,'Return Data'!$B$7:$R$2292,11,0)</f>
        <v>6.5465999999999998</v>
      </c>
      <c r="Q9" s="61">
        <f t="shared" ref="Q9:Q14" si="6">RANK(P9,P$8:P$14,0)</f>
        <v>2</v>
      </c>
      <c r="R9" s="60">
        <f>VLOOKUP($A9,'Return Data'!$B$7:$R$2292,12,0)</f>
        <v>6.5509000000000004</v>
      </c>
      <c r="S9" s="61">
        <f t="shared" ref="S9:S14" si="7">RANK(R9,R$8:R$14,0)</f>
        <v>3</v>
      </c>
      <c r="T9" s="60">
        <f>VLOOKUP($A9,'Return Data'!$B$7:$R$2292,13,0)</f>
        <v>5.0879000000000003</v>
      </c>
      <c r="U9" s="61">
        <f t="shared" ref="U9:U14" si="8">RANK(T9,T$8:T$14,0)</f>
        <v>4</v>
      </c>
      <c r="V9" s="60">
        <f>VLOOKUP($A9,'Return Data'!$B$7:$R$2292,17,0)</f>
        <v>4.2419000000000002</v>
      </c>
      <c r="W9" s="61">
        <f t="shared" ref="W9:W11" si="9">RANK(V9,V$8:V$14,0)</f>
        <v>5</v>
      </c>
      <c r="X9" s="60">
        <f>VLOOKUP($A9,'Return Data'!$B$7:$R$2292,14,0)</f>
        <v>4.5437000000000003</v>
      </c>
      <c r="Y9" s="61">
        <f t="shared" ref="Y9:Y11" si="10">RANK(X9,X$8:X$14,0)</f>
        <v>5</v>
      </c>
      <c r="Z9" s="60">
        <f>VLOOKUP($A9,'Return Data'!$B$7:$R$2292,16,0)</f>
        <v>5.7468000000000004</v>
      </c>
      <c r="AA9" s="62">
        <f t="shared" ref="AA9:AA14" si="11">RANK(Z9,Z$8:Z$14,0)</f>
        <v>6</v>
      </c>
    </row>
    <row r="10" spans="1:27" x14ac:dyDescent="0.3">
      <c r="A10" s="58" t="s">
        <v>742</v>
      </c>
      <c r="B10" s="59">
        <f>VLOOKUP($A10,'Return Data'!$B$7:$R$2292,3,0)</f>
        <v>45014</v>
      </c>
      <c r="C10" s="60">
        <f>VLOOKUP($A10,'Return Data'!$B$7:$R$2292,4,0)</f>
        <v>41.707999999999998</v>
      </c>
      <c r="D10" s="60">
        <f>VLOOKUP($A10,'Return Data'!$B$7:$R$2292,5,0)</f>
        <v>37.1434</v>
      </c>
      <c r="E10" s="61">
        <f t="shared" si="0"/>
        <v>3</v>
      </c>
      <c r="F10" s="60">
        <f>VLOOKUP($A10,'Return Data'!$B$7:$R$2292,6,0)</f>
        <v>12.0617</v>
      </c>
      <c r="G10" s="61">
        <f t="shared" si="1"/>
        <v>2</v>
      </c>
      <c r="H10" s="60">
        <f>VLOOKUP($A10,'Return Data'!$B$7:$R$2292,7,0)</f>
        <v>9.1304999999999996</v>
      </c>
      <c r="I10" s="61">
        <f t="shared" si="2"/>
        <v>2</v>
      </c>
      <c r="J10" s="60">
        <f>VLOOKUP($A10,'Return Data'!$B$7:$R$2292,8,0)</f>
        <v>6.6742999999999997</v>
      </c>
      <c r="K10" s="61">
        <f t="shared" si="3"/>
        <v>5</v>
      </c>
      <c r="L10" s="60">
        <f>VLOOKUP($A10,'Return Data'!$B$7:$R$2292,9,0)</f>
        <v>7.9562999999999997</v>
      </c>
      <c r="M10" s="61">
        <f t="shared" si="4"/>
        <v>3</v>
      </c>
      <c r="N10" s="60">
        <f>VLOOKUP($A10,'Return Data'!$B$7:$R$2292,10,0)</f>
        <v>6.6313000000000004</v>
      </c>
      <c r="O10" s="61">
        <f t="shared" si="5"/>
        <v>2</v>
      </c>
      <c r="P10" s="60">
        <f>VLOOKUP($A10,'Return Data'!$B$7:$R$2292,11,0)</f>
        <v>6.4733000000000001</v>
      </c>
      <c r="Q10" s="61">
        <f t="shared" si="6"/>
        <v>3</v>
      </c>
      <c r="R10" s="60">
        <f>VLOOKUP($A10,'Return Data'!$B$7:$R$2292,12,0)</f>
        <v>7.0944000000000003</v>
      </c>
      <c r="S10" s="61">
        <f t="shared" si="7"/>
        <v>2</v>
      </c>
      <c r="T10" s="60">
        <f>VLOOKUP($A10,'Return Data'!$B$7:$R$2292,13,0)</f>
        <v>5.4086999999999996</v>
      </c>
      <c r="U10" s="61">
        <f t="shared" si="8"/>
        <v>2</v>
      </c>
      <c r="V10" s="60">
        <f>VLOOKUP($A10,'Return Data'!$B$7:$R$2292,17,0)</f>
        <v>4.9029999999999996</v>
      </c>
      <c r="W10" s="61">
        <f t="shared" si="9"/>
        <v>2</v>
      </c>
      <c r="X10" s="60">
        <f>VLOOKUP($A10,'Return Data'!$B$7:$R$2292,14,0)</f>
        <v>5.9532999999999996</v>
      </c>
      <c r="Y10" s="61">
        <f t="shared" si="10"/>
        <v>1</v>
      </c>
      <c r="Z10" s="60">
        <f>VLOOKUP($A10,'Return Data'!$B$7:$R$2292,16,0)</f>
        <v>7.7447999999999997</v>
      </c>
      <c r="AA10" s="62">
        <f t="shared" si="11"/>
        <v>2</v>
      </c>
    </row>
    <row r="11" spans="1:27" x14ac:dyDescent="0.3">
      <c r="A11" s="58" t="s">
        <v>744</v>
      </c>
      <c r="B11" s="59">
        <f>VLOOKUP($A11,'Return Data'!$B$7:$R$2292,3,0)</f>
        <v>45014</v>
      </c>
      <c r="C11" s="60">
        <f>VLOOKUP($A11,'Return Data'!$B$7:$R$2292,4,0)</f>
        <v>355.68430000000001</v>
      </c>
      <c r="D11" s="60">
        <f>VLOOKUP($A11,'Return Data'!$B$7:$R$2292,5,0)</f>
        <v>39.5717</v>
      </c>
      <c r="E11" s="61">
        <f t="shared" si="0"/>
        <v>2</v>
      </c>
      <c r="F11" s="60">
        <f>VLOOKUP($A11,'Return Data'!$B$7:$R$2292,6,0)</f>
        <v>17.9861</v>
      </c>
      <c r="G11" s="61">
        <f t="shared" si="1"/>
        <v>1</v>
      </c>
      <c r="H11" s="60">
        <f>VLOOKUP($A11,'Return Data'!$B$7:$R$2292,7,0)</f>
        <v>10.554399999999999</v>
      </c>
      <c r="I11" s="61">
        <f t="shared" si="2"/>
        <v>1</v>
      </c>
      <c r="J11" s="60">
        <f>VLOOKUP($A11,'Return Data'!$B$7:$R$2292,8,0)</f>
        <v>6.6548999999999996</v>
      </c>
      <c r="K11" s="61">
        <f t="shared" si="3"/>
        <v>6</v>
      </c>
      <c r="L11" s="60">
        <f>VLOOKUP($A11,'Return Data'!$B$7:$R$2292,9,0)</f>
        <v>7.7215999999999996</v>
      </c>
      <c r="M11" s="61">
        <f t="shared" si="4"/>
        <v>6</v>
      </c>
      <c r="N11" s="60">
        <f>VLOOKUP($A11,'Return Data'!$B$7:$R$2292,10,0)</f>
        <v>6.4379999999999997</v>
      </c>
      <c r="O11" s="61">
        <f t="shared" si="5"/>
        <v>3</v>
      </c>
      <c r="P11" s="60">
        <f>VLOOKUP($A11,'Return Data'!$B$7:$R$2292,11,0)</f>
        <v>6.1901999999999999</v>
      </c>
      <c r="Q11" s="61">
        <f t="shared" si="6"/>
        <v>6</v>
      </c>
      <c r="R11" s="60">
        <f>VLOOKUP($A11,'Return Data'!$B$7:$R$2292,12,0)</f>
        <v>8.4133999999999993</v>
      </c>
      <c r="S11" s="61">
        <f t="shared" si="7"/>
        <v>1</v>
      </c>
      <c r="T11" s="60">
        <f>VLOOKUP($A11,'Return Data'!$B$7:$R$2292,13,0)</f>
        <v>5.6356000000000002</v>
      </c>
      <c r="U11" s="61">
        <f t="shared" si="8"/>
        <v>1</v>
      </c>
      <c r="V11" s="60">
        <f>VLOOKUP($A11,'Return Data'!$B$7:$R$2292,17,0)</f>
        <v>4.6616999999999997</v>
      </c>
      <c r="W11" s="61">
        <f t="shared" si="9"/>
        <v>3</v>
      </c>
      <c r="X11" s="60">
        <f>VLOOKUP($A11,'Return Data'!$B$7:$R$2292,14,0)</f>
        <v>5.8750999999999998</v>
      </c>
      <c r="Y11" s="61">
        <f t="shared" si="10"/>
        <v>3</v>
      </c>
      <c r="Z11" s="60">
        <f>VLOOKUP($A11,'Return Data'!$B$7:$R$2292,16,0)</f>
        <v>7.5772000000000004</v>
      </c>
      <c r="AA11" s="62">
        <f t="shared" si="11"/>
        <v>3</v>
      </c>
    </row>
    <row r="12" spans="1:27" x14ac:dyDescent="0.3">
      <c r="A12" s="58" t="s">
        <v>747</v>
      </c>
      <c r="B12" s="59">
        <f>VLOOKUP($A12,'Return Data'!$B$7:$R$2292,3,0)</f>
        <v>45014</v>
      </c>
      <c r="C12" s="60">
        <f>VLOOKUP($A12,'Return Data'!$B$7:$R$2292,4,0)</f>
        <v>1264.1824999999999</v>
      </c>
      <c r="D12" s="60">
        <f>VLOOKUP($A12,'Return Data'!$B$7:$R$2292,5,0)</f>
        <v>32.730200000000004</v>
      </c>
      <c r="E12" s="61">
        <f t="shared" si="0"/>
        <v>4</v>
      </c>
      <c r="F12" s="60">
        <f>VLOOKUP($A12,'Return Data'!$B$7:$R$2292,6,0)</f>
        <v>8.7234999999999996</v>
      </c>
      <c r="G12" s="61">
        <f t="shared" si="1"/>
        <v>3</v>
      </c>
      <c r="H12" s="60">
        <f>VLOOKUP($A12,'Return Data'!$B$7:$R$2292,7,0)</f>
        <v>8.8651</v>
      </c>
      <c r="I12" s="61">
        <f t="shared" si="2"/>
        <v>3</v>
      </c>
      <c r="J12" s="60">
        <f>VLOOKUP($A12,'Return Data'!$B$7:$R$2292,8,0)</f>
        <v>6.2591000000000001</v>
      </c>
      <c r="K12" s="61">
        <f t="shared" si="3"/>
        <v>7</v>
      </c>
      <c r="L12" s="60">
        <f>VLOOKUP($A12,'Return Data'!$B$7:$R$2292,9,0)</f>
        <v>7.8531000000000004</v>
      </c>
      <c r="M12" s="61">
        <f t="shared" si="4"/>
        <v>4</v>
      </c>
      <c r="N12" s="60">
        <f>VLOOKUP($A12,'Return Data'!$B$7:$R$2292,10,0)</f>
        <v>6.0819000000000001</v>
      </c>
      <c r="O12" s="61">
        <f t="shared" si="5"/>
        <v>6</v>
      </c>
      <c r="P12" s="60">
        <f>VLOOKUP($A12,'Return Data'!$B$7:$R$2292,11,0)</f>
        <v>6.2535999999999996</v>
      </c>
      <c r="Q12" s="61">
        <f t="shared" si="6"/>
        <v>4</v>
      </c>
      <c r="R12" s="60">
        <f>VLOOKUP($A12,'Return Data'!$B$7:$R$2292,12,0)</f>
        <v>6.4568000000000003</v>
      </c>
      <c r="S12" s="61">
        <f t="shared" si="7"/>
        <v>5</v>
      </c>
      <c r="T12" s="60">
        <f>VLOOKUP($A12,'Return Data'!$B$7:$R$2292,13,0)</f>
        <v>4.1794000000000002</v>
      </c>
      <c r="U12" s="61">
        <f t="shared" si="8"/>
        <v>7</v>
      </c>
      <c r="V12" s="60"/>
      <c r="W12" s="61"/>
      <c r="X12" s="60"/>
      <c r="Y12" s="61"/>
      <c r="Z12" s="60">
        <f>VLOOKUP($A12,'Return Data'!$B$7:$R$2292,16,0)</f>
        <v>6.2336</v>
      </c>
      <c r="AA12" s="62">
        <f t="shared" si="11"/>
        <v>5</v>
      </c>
    </row>
    <row r="13" spans="1:27" x14ac:dyDescent="0.3">
      <c r="A13" s="58" t="s">
        <v>748</v>
      </c>
      <c r="B13" s="59">
        <f>VLOOKUP($A13,'Return Data'!$B$7:$R$2292,3,0)</f>
        <v>45014</v>
      </c>
      <c r="C13" s="60">
        <f>VLOOKUP($A13,'Return Data'!$B$7:$R$2292,4,0)</f>
        <v>37.761299999999999</v>
      </c>
      <c r="D13" s="60">
        <f>VLOOKUP($A13,'Return Data'!$B$7:$R$2292,5,0)</f>
        <v>46.843400000000003</v>
      </c>
      <c r="E13" s="61">
        <f t="shared" si="0"/>
        <v>1</v>
      </c>
      <c r="F13" s="60">
        <f>VLOOKUP($A13,'Return Data'!$B$7:$R$2292,6,0)</f>
        <v>6.1914999999999996</v>
      </c>
      <c r="G13" s="61">
        <f t="shared" si="1"/>
        <v>7</v>
      </c>
      <c r="H13" s="60">
        <f>VLOOKUP($A13,'Return Data'!$B$7:$R$2292,7,0)</f>
        <v>8.8009000000000004</v>
      </c>
      <c r="I13" s="61">
        <f t="shared" si="2"/>
        <v>4</v>
      </c>
      <c r="J13" s="60">
        <f>VLOOKUP($A13,'Return Data'!$B$7:$R$2292,8,0)</f>
        <v>8.4643999999999995</v>
      </c>
      <c r="K13" s="61">
        <f t="shared" si="3"/>
        <v>1</v>
      </c>
      <c r="L13" s="60">
        <f>VLOOKUP($A13,'Return Data'!$B$7:$R$2292,9,0)</f>
        <v>8.0404999999999998</v>
      </c>
      <c r="M13" s="61">
        <f t="shared" si="4"/>
        <v>2</v>
      </c>
      <c r="N13" s="60">
        <f>VLOOKUP($A13,'Return Data'!$B$7:$R$2292,10,0)</f>
        <v>5.7996999999999996</v>
      </c>
      <c r="O13" s="61">
        <f t="shared" si="5"/>
        <v>7</v>
      </c>
      <c r="P13" s="60">
        <f>VLOOKUP($A13,'Return Data'!$B$7:$R$2292,11,0)</f>
        <v>6.2275</v>
      </c>
      <c r="Q13" s="61">
        <f t="shared" si="6"/>
        <v>5</v>
      </c>
      <c r="R13" s="60">
        <f>VLOOKUP($A13,'Return Data'!$B$7:$R$2292,12,0)</f>
        <v>5.6852</v>
      </c>
      <c r="S13" s="61">
        <f t="shared" si="7"/>
        <v>7</v>
      </c>
      <c r="T13" s="60">
        <f>VLOOKUP($A13,'Return Data'!$B$7:$R$2292,13,0)</f>
        <v>4.2663000000000002</v>
      </c>
      <c r="U13" s="61">
        <f t="shared" si="8"/>
        <v>6</v>
      </c>
      <c r="V13" s="60">
        <f>VLOOKUP($A13,'Return Data'!$B$7:$R$2292,17,0)</f>
        <v>4.4452999999999996</v>
      </c>
      <c r="W13" s="61">
        <f t="shared" ref="W13:W14" si="12">RANK(V13,V$8:V$14,0)</f>
        <v>4</v>
      </c>
      <c r="X13" s="60">
        <f>VLOOKUP($A13,'Return Data'!$B$7:$R$2292,14,0)</f>
        <v>5.9473000000000003</v>
      </c>
      <c r="Y13" s="61">
        <f t="shared" ref="Y13" si="13">RANK(X13,X$8:X$14,0)</f>
        <v>2</v>
      </c>
      <c r="Z13" s="60">
        <f>VLOOKUP($A13,'Return Data'!$B$7:$R$2292,16,0)</f>
        <v>7.4127999999999998</v>
      </c>
      <c r="AA13" s="62">
        <f t="shared" si="11"/>
        <v>4</v>
      </c>
    </row>
    <row r="14" spans="1:27" x14ac:dyDescent="0.3">
      <c r="A14" s="58" t="s">
        <v>751</v>
      </c>
      <c r="B14" s="59">
        <f>VLOOKUP($A14,'Return Data'!$B$7:$R$2292,3,0)</f>
        <v>45014</v>
      </c>
      <c r="C14" s="60">
        <f>VLOOKUP($A14,'Return Data'!$B$7:$R$2292,4,0)</f>
        <v>1277.4038</v>
      </c>
      <c r="D14" s="60">
        <f>VLOOKUP($A14,'Return Data'!$B$7:$R$2292,5,0)</f>
        <v>17.6356</v>
      </c>
      <c r="E14" s="61">
        <f t="shared" si="0"/>
        <v>7</v>
      </c>
      <c r="F14" s="60">
        <f>VLOOKUP($A14,'Return Data'!$B$7:$R$2292,6,0)</f>
        <v>7.1790000000000003</v>
      </c>
      <c r="G14" s="61">
        <f t="shared" si="1"/>
        <v>5</v>
      </c>
      <c r="H14" s="60">
        <f>VLOOKUP($A14,'Return Data'!$B$7:$R$2292,7,0)</f>
        <v>7.1127000000000002</v>
      </c>
      <c r="I14" s="61">
        <f t="shared" si="2"/>
        <v>6</v>
      </c>
      <c r="J14" s="60">
        <f>VLOOKUP($A14,'Return Data'!$B$7:$R$2292,8,0)</f>
        <v>7.3806000000000003</v>
      </c>
      <c r="K14" s="61">
        <f t="shared" si="3"/>
        <v>3</v>
      </c>
      <c r="L14" s="60">
        <f>VLOOKUP($A14,'Return Data'!$B$7:$R$2292,9,0)</f>
        <v>7.2975000000000003</v>
      </c>
      <c r="M14" s="61">
        <f t="shared" si="4"/>
        <v>7</v>
      </c>
      <c r="N14" s="60">
        <f>VLOOKUP($A14,'Return Data'!$B$7:$R$2292,10,0)</f>
        <v>6.2035</v>
      </c>
      <c r="O14" s="61">
        <f t="shared" si="5"/>
        <v>5</v>
      </c>
      <c r="P14" s="60">
        <f>VLOOKUP($A14,'Return Data'!$B$7:$R$2292,11,0)</f>
        <v>6.0465999999999998</v>
      </c>
      <c r="Q14" s="61">
        <f t="shared" si="6"/>
        <v>7</v>
      </c>
      <c r="R14" s="60">
        <f>VLOOKUP($A14,'Return Data'!$B$7:$R$2292,12,0)</f>
        <v>5.6931000000000003</v>
      </c>
      <c r="S14" s="61">
        <f t="shared" si="7"/>
        <v>6</v>
      </c>
      <c r="T14" s="60">
        <f>VLOOKUP($A14,'Return Data'!$B$7:$R$2292,13,0)</f>
        <v>4.6664000000000003</v>
      </c>
      <c r="U14" s="61">
        <f t="shared" si="8"/>
        <v>5</v>
      </c>
      <c r="V14" s="60">
        <f>VLOOKUP($A14,'Return Data'!$B$7:$R$2292,17,0)</f>
        <v>4.0011000000000001</v>
      </c>
      <c r="W14" s="61">
        <f t="shared" si="12"/>
        <v>6</v>
      </c>
      <c r="X14" s="60"/>
      <c r="Y14" s="61"/>
      <c r="Z14" s="60">
        <f>VLOOKUP($A14,'Return Data'!$B$7:$R$2292,16,0)</f>
        <v>5.7038000000000002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32.544614285714282</v>
      </c>
      <c r="E16" s="69"/>
      <c r="F16" s="70">
        <f>AVERAGE(F8:F14)</f>
        <v>9.5434999999999999</v>
      </c>
      <c r="G16" s="69"/>
      <c r="H16" s="70">
        <f>AVERAGE(H8:H14)</f>
        <v>8.5407714285714285</v>
      </c>
      <c r="I16" s="69"/>
      <c r="J16" s="70">
        <f>AVERAGE(J8:J14)</f>
        <v>7.1710285714285709</v>
      </c>
      <c r="K16" s="69"/>
      <c r="L16" s="70">
        <f>AVERAGE(L8:L14)</f>
        <v>7.8370000000000006</v>
      </c>
      <c r="M16" s="69"/>
      <c r="N16" s="70">
        <f>AVERAGE(N8:N14)</f>
        <v>6.3365</v>
      </c>
      <c r="O16" s="69"/>
      <c r="P16" s="70">
        <f>AVERAGE(P8:P14)</f>
        <v>6.3548999999999998</v>
      </c>
      <c r="Q16" s="69"/>
      <c r="R16" s="70">
        <f>AVERAGE(R8:R14)</f>
        <v>6.625757142857144</v>
      </c>
      <c r="S16" s="69"/>
      <c r="T16" s="70">
        <f>AVERAGE(T8:T14)</f>
        <v>4.9432714285714292</v>
      </c>
      <c r="U16" s="69"/>
      <c r="V16" s="70">
        <f>AVERAGE(V8:V14)</f>
        <v>4.537633333333333</v>
      </c>
      <c r="W16" s="69"/>
      <c r="X16" s="70">
        <f>AVERAGE(X8:X14)</f>
        <v>5.6038799999999993</v>
      </c>
      <c r="Y16" s="69"/>
      <c r="Z16" s="70">
        <f>AVERAGE(Z8:Z14)</f>
        <v>6.9108857142857136</v>
      </c>
      <c r="AA16" s="71"/>
    </row>
    <row r="17" spans="1:27" x14ac:dyDescent="0.3">
      <c r="A17" s="68" t="s">
        <v>28</v>
      </c>
      <c r="B17" s="69"/>
      <c r="C17" s="69"/>
      <c r="D17" s="70">
        <f>MIN(D8:D14)</f>
        <v>17.6356</v>
      </c>
      <c r="E17" s="69"/>
      <c r="F17" s="70">
        <f>MIN(F8:F14)</f>
        <v>6.1914999999999996</v>
      </c>
      <c r="G17" s="69"/>
      <c r="H17" s="70">
        <f>MIN(H8:H14)</f>
        <v>6.9983000000000004</v>
      </c>
      <c r="I17" s="69"/>
      <c r="J17" s="70">
        <f>MIN(J8:J14)</f>
        <v>6.2591000000000001</v>
      </c>
      <c r="K17" s="69"/>
      <c r="L17" s="70">
        <f>MIN(L8:L14)</f>
        <v>7.2975000000000003</v>
      </c>
      <c r="M17" s="69"/>
      <c r="N17" s="70">
        <f>MIN(N8:N14)</f>
        <v>5.7996999999999996</v>
      </c>
      <c r="O17" s="69"/>
      <c r="P17" s="70">
        <f>MIN(P8:P14)</f>
        <v>6.0465999999999998</v>
      </c>
      <c r="Q17" s="69"/>
      <c r="R17" s="70">
        <f>MIN(R8:R14)</f>
        <v>5.6852</v>
      </c>
      <c r="S17" s="69"/>
      <c r="T17" s="70">
        <f>MIN(T8:T14)</f>
        <v>4.1794000000000002</v>
      </c>
      <c r="U17" s="69"/>
      <c r="V17" s="70">
        <f>MIN(V8:V14)</f>
        <v>4.0011000000000001</v>
      </c>
      <c r="W17" s="69"/>
      <c r="X17" s="70">
        <f>MIN(X8:X14)</f>
        <v>4.5437000000000003</v>
      </c>
      <c r="Y17" s="69"/>
      <c r="Z17" s="70">
        <f>MIN(Z8:Z14)</f>
        <v>5.7038000000000002</v>
      </c>
      <c r="AA17" s="71"/>
    </row>
    <row r="18" spans="1:27" ht="15" thickBot="1" x14ac:dyDescent="0.35">
      <c r="A18" s="72" t="s">
        <v>29</v>
      </c>
      <c r="B18" s="73"/>
      <c r="C18" s="73"/>
      <c r="D18" s="74">
        <f>MAX(D8:D14)</f>
        <v>46.843400000000003</v>
      </c>
      <c r="E18" s="73"/>
      <c r="F18" s="74">
        <f>MAX(F8:F14)</f>
        <v>17.9861</v>
      </c>
      <c r="G18" s="73"/>
      <c r="H18" s="74">
        <f>MAX(H8:H14)</f>
        <v>10.554399999999999</v>
      </c>
      <c r="I18" s="73"/>
      <c r="J18" s="74">
        <f>MAX(J8:J14)</f>
        <v>8.4643999999999995</v>
      </c>
      <c r="K18" s="73"/>
      <c r="L18" s="74">
        <f>MAX(L8:L14)</f>
        <v>8.1797000000000004</v>
      </c>
      <c r="M18" s="73"/>
      <c r="N18" s="74">
        <f>MAX(N8:N14)</f>
        <v>6.8737000000000004</v>
      </c>
      <c r="O18" s="73"/>
      <c r="P18" s="74">
        <f>MAX(P8:P14)</f>
        <v>6.7465000000000002</v>
      </c>
      <c r="Q18" s="73"/>
      <c r="R18" s="74">
        <f>MAX(R8:R14)</f>
        <v>8.4133999999999993</v>
      </c>
      <c r="S18" s="73"/>
      <c r="T18" s="74">
        <f>MAX(T8:T14)</f>
        <v>5.6356000000000002</v>
      </c>
      <c r="U18" s="73"/>
      <c r="V18" s="74">
        <f>MAX(V8:V14)</f>
        <v>4.9728000000000003</v>
      </c>
      <c r="W18" s="73"/>
      <c r="X18" s="74">
        <f>MAX(X8:X14)</f>
        <v>5.9532999999999996</v>
      </c>
      <c r="Y18" s="73"/>
      <c r="Z18" s="74">
        <f>MAX(Z8:Z14)</f>
        <v>7.9572000000000003</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45014</v>
      </c>
      <c r="C8" s="60">
        <f>VLOOKUP($A8,'Return Data'!$B$7:$R$2292,4,0)</f>
        <v>362.74700000000001</v>
      </c>
      <c r="D8" s="60">
        <f>VLOOKUP($A8,'Return Data'!$B$7:$R$2292,5,0)</f>
        <v>33.719099999999997</v>
      </c>
      <c r="E8" s="61">
        <f t="shared" ref="E8:E43" si="0">RANK(D8,D$8:D$43,0)</f>
        <v>1</v>
      </c>
      <c r="F8" s="60">
        <f>VLOOKUP($A8,'Return Data'!$B$7:$R$2292,6,0)</f>
        <v>6.9870999999999999</v>
      </c>
      <c r="G8" s="61">
        <f t="shared" ref="G8:G43" si="1">RANK(F8,F$8:F$43,0)</f>
        <v>5</v>
      </c>
      <c r="H8" s="60">
        <f>VLOOKUP($A8,'Return Data'!$B$7:$R$2292,7,0)</f>
        <v>6.8929999999999998</v>
      </c>
      <c r="I8" s="61">
        <f t="shared" ref="I8:I43" si="2">RANK(H8,H$8:H$43,0)</f>
        <v>8</v>
      </c>
      <c r="J8" s="60">
        <f>VLOOKUP($A8,'Return Data'!$B$7:$R$2292,8,0)</f>
        <v>7.6531000000000002</v>
      </c>
      <c r="K8" s="61">
        <f t="shared" ref="K8:K43" si="3">RANK(J8,J$8:J$43,0)</f>
        <v>1</v>
      </c>
      <c r="L8" s="60">
        <f>VLOOKUP($A8,'Return Data'!$B$7:$R$2292,9,0)</f>
        <v>7.53</v>
      </c>
      <c r="M8" s="61">
        <f t="shared" ref="M8:M43" si="4">RANK(L8,L$8:L$43,0)</f>
        <v>1</v>
      </c>
      <c r="N8" s="60">
        <f>VLOOKUP($A8,'Return Data'!$B$7:$R$2292,10,0)</f>
        <v>6.8753000000000002</v>
      </c>
      <c r="O8" s="61">
        <f t="shared" ref="O8:O43" si="5">RANK(N8,N$8:N$43,0)</f>
        <v>1</v>
      </c>
      <c r="P8" s="60">
        <f>VLOOKUP($A8,'Return Data'!$B$7:$R$2292,11,0)</f>
        <v>6.7568999999999999</v>
      </c>
      <c r="Q8" s="61">
        <f t="shared" ref="Q8:Q43" si="6">RANK(P8,P$8:P$43,0)</f>
        <v>1</v>
      </c>
      <c r="R8" s="60">
        <f>VLOOKUP($A8,'Return Data'!$B$7:$R$2292,12,0)</f>
        <v>6.2603999999999997</v>
      </c>
      <c r="S8" s="61">
        <f t="shared" ref="S8:S43" si="7">RANK(R8,R$8:R$43,0)</f>
        <v>1</v>
      </c>
      <c r="T8" s="60">
        <f>VLOOKUP($A8,'Return Data'!$B$7:$R$2292,13,0)</f>
        <v>5.7529000000000003</v>
      </c>
      <c r="U8" s="61">
        <f t="shared" ref="U8:U43" si="8">RANK(T8,T$8:T$43,0)</f>
        <v>3</v>
      </c>
      <c r="V8" s="60">
        <f>VLOOKUP($A8,'Return Data'!$B$7:$R$2292,17,0)</f>
        <v>4.6139999999999999</v>
      </c>
      <c r="W8" s="61">
        <f t="shared" ref="W8:W43" si="9">RANK(V8,V$8:V$43,0)</f>
        <v>5</v>
      </c>
      <c r="X8" s="60">
        <f>VLOOKUP($A8,'Return Data'!$B$7:$R$2292,14,0)</f>
        <v>4.3459000000000003</v>
      </c>
      <c r="Y8" s="61">
        <f t="shared" ref="Y8:Y23" si="10">RANK(X8,X$8:X$43,0)</f>
        <v>4</v>
      </c>
      <c r="Z8" s="60">
        <f>VLOOKUP($A8,'Return Data'!$B$7:$R$2292,16,0)</f>
        <v>6.8503999999999996</v>
      </c>
      <c r="AA8" s="62">
        <f t="shared" ref="AA8:AA43" si="11">RANK(Z8,Z$8:Z$43,0)</f>
        <v>3</v>
      </c>
    </row>
    <row r="9" spans="1:27" x14ac:dyDescent="0.3">
      <c r="A9" s="58" t="s">
        <v>119</v>
      </c>
      <c r="B9" s="59">
        <f>VLOOKUP($A9,'Return Data'!$B$7:$R$2292,3,0)</f>
        <v>45014</v>
      </c>
      <c r="C9" s="60">
        <f>VLOOKUP($A9,'Return Data'!$B$7:$R$2292,4,0)</f>
        <v>2498.9095000000002</v>
      </c>
      <c r="D9" s="60">
        <f>VLOOKUP($A9,'Return Data'!$B$7:$R$2292,5,0)</f>
        <v>26.471299999999999</v>
      </c>
      <c r="E9" s="61">
        <f t="shared" si="0"/>
        <v>13</v>
      </c>
      <c r="F9" s="60">
        <f>VLOOKUP($A9,'Return Data'!$B$7:$R$2292,6,0)</f>
        <v>6.69</v>
      </c>
      <c r="G9" s="61">
        <f t="shared" si="1"/>
        <v>11</v>
      </c>
      <c r="H9" s="60">
        <f>VLOOKUP($A9,'Return Data'!$B$7:$R$2292,7,0)</f>
        <v>6.8006000000000002</v>
      </c>
      <c r="I9" s="61">
        <f t="shared" si="2"/>
        <v>11</v>
      </c>
      <c r="J9" s="60">
        <f>VLOOKUP($A9,'Return Data'!$B$7:$R$2292,8,0)</f>
        <v>7.4066999999999998</v>
      </c>
      <c r="K9" s="61">
        <f t="shared" si="3"/>
        <v>6</v>
      </c>
      <c r="L9" s="60">
        <f>VLOOKUP($A9,'Return Data'!$B$7:$R$2292,9,0)</f>
        <v>7.3460999999999999</v>
      </c>
      <c r="M9" s="61">
        <f t="shared" si="4"/>
        <v>3</v>
      </c>
      <c r="N9" s="60">
        <f>VLOOKUP($A9,'Return Data'!$B$7:$R$2292,10,0)</f>
        <v>6.7786</v>
      </c>
      <c r="O9" s="61">
        <f t="shared" si="5"/>
        <v>4</v>
      </c>
      <c r="P9" s="60">
        <f>VLOOKUP($A9,'Return Data'!$B$7:$R$2292,11,0)</f>
        <v>6.7015000000000002</v>
      </c>
      <c r="Q9" s="61">
        <f t="shared" si="6"/>
        <v>4</v>
      </c>
      <c r="R9" s="60">
        <f>VLOOKUP($A9,'Return Data'!$B$7:$R$2292,12,0)</f>
        <v>6.2244000000000002</v>
      </c>
      <c r="S9" s="61">
        <f t="shared" si="7"/>
        <v>4</v>
      </c>
      <c r="T9" s="60">
        <f>VLOOKUP($A9,'Return Data'!$B$7:$R$2292,13,0)</f>
        <v>5.7370000000000001</v>
      </c>
      <c r="U9" s="61">
        <f t="shared" si="8"/>
        <v>5</v>
      </c>
      <c r="V9" s="60">
        <f>VLOOKUP($A9,'Return Data'!$B$7:$R$2292,17,0)</f>
        <v>4.5925000000000002</v>
      </c>
      <c r="W9" s="61">
        <f t="shared" si="9"/>
        <v>8</v>
      </c>
      <c r="X9" s="60">
        <f>VLOOKUP($A9,'Return Data'!$B$7:$R$2292,14,0)</f>
        <v>4.2912999999999997</v>
      </c>
      <c r="Y9" s="61">
        <f t="shared" si="10"/>
        <v>11</v>
      </c>
      <c r="Z9" s="60">
        <f>VLOOKUP($A9,'Return Data'!$B$7:$R$2292,16,0)</f>
        <v>6.8041999999999998</v>
      </c>
      <c r="AA9" s="62">
        <f t="shared" si="11"/>
        <v>10</v>
      </c>
    </row>
    <row r="10" spans="1:27" x14ac:dyDescent="0.3">
      <c r="A10" s="58" t="s">
        <v>2054</v>
      </c>
      <c r="B10" s="59">
        <f>VLOOKUP($A10,'Return Data'!$B$7:$R$2292,3,0)</f>
        <v>45014</v>
      </c>
      <c r="C10" s="60">
        <f>VLOOKUP($A10,'Return Data'!$B$7:$R$2292,4,0)</f>
        <v>2716.509</v>
      </c>
      <c r="D10" s="60">
        <f>VLOOKUP($A10,'Return Data'!$B$7:$R$2292,5,0)</f>
        <v>26.3704</v>
      </c>
      <c r="E10" s="61">
        <f t="shared" si="0"/>
        <v>14</v>
      </c>
      <c r="F10" s="60">
        <f>VLOOKUP($A10,'Return Data'!$B$7:$R$2292,6,0)</f>
        <v>6.9276999999999997</v>
      </c>
      <c r="G10" s="61">
        <f t="shared" si="1"/>
        <v>6</v>
      </c>
      <c r="H10" s="60">
        <f>VLOOKUP($A10,'Return Data'!$B$7:$R$2292,7,0)</f>
        <v>7.1067999999999998</v>
      </c>
      <c r="I10" s="61">
        <f t="shared" si="2"/>
        <v>5</v>
      </c>
      <c r="J10" s="60">
        <f>VLOOKUP($A10,'Return Data'!$B$7:$R$2292,8,0)</f>
        <v>7.4424000000000001</v>
      </c>
      <c r="K10" s="61">
        <f t="shared" si="3"/>
        <v>4</v>
      </c>
      <c r="L10" s="60">
        <f>VLOOKUP($A10,'Return Data'!$B$7:$R$2292,9,0)</f>
        <v>7.3768000000000002</v>
      </c>
      <c r="M10" s="61">
        <f t="shared" si="4"/>
        <v>2</v>
      </c>
      <c r="N10" s="60">
        <f>VLOOKUP($A10,'Return Data'!$B$7:$R$2292,10,0)</f>
        <v>6.7286999999999999</v>
      </c>
      <c r="O10" s="61">
        <f t="shared" si="5"/>
        <v>13</v>
      </c>
      <c r="P10" s="60">
        <f>VLOOKUP($A10,'Return Data'!$B$7:$R$2292,11,0)</f>
        <v>6.6524000000000001</v>
      </c>
      <c r="Q10" s="61">
        <f t="shared" si="6"/>
        <v>14</v>
      </c>
      <c r="R10" s="60">
        <f>VLOOKUP($A10,'Return Data'!$B$7:$R$2292,12,0)</f>
        <v>6.1717000000000004</v>
      </c>
      <c r="S10" s="61">
        <f t="shared" si="7"/>
        <v>15</v>
      </c>
      <c r="T10" s="60">
        <f>VLOOKUP($A10,'Return Data'!$B$7:$R$2292,13,0)</f>
        <v>5.6920000000000002</v>
      </c>
      <c r="U10" s="61">
        <f t="shared" si="8"/>
        <v>13</v>
      </c>
      <c r="V10" s="60">
        <f>VLOOKUP($A10,'Return Data'!$B$7:$R$2292,17,0)</f>
        <v>4.5458999999999996</v>
      </c>
      <c r="W10" s="61">
        <f t="shared" si="9"/>
        <v>22</v>
      </c>
      <c r="X10" s="60">
        <f>VLOOKUP($A10,'Return Data'!$B$7:$R$2292,14,0)</f>
        <v>4.2133000000000003</v>
      </c>
      <c r="Y10" s="61">
        <f t="shared" si="10"/>
        <v>25</v>
      </c>
      <c r="Z10" s="60">
        <f>VLOOKUP($A10,'Return Data'!$B$7:$R$2292,16,0)</f>
        <v>6.7091000000000003</v>
      </c>
      <c r="AA10" s="62">
        <f t="shared" si="11"/>
        <v>25</v>
      </c>
    </row>
    <row r="11" spans="1:27" x14ac:dyDescent="0.3">
      <c r="A11" s="58" t="s">
        <v>1902</v>
      </c>
      <c r="B11" s="59">
        <f>VLOOKUP($A11,'Return Data'!$B$7:$R$2292,3,0)</f>
        <v>45014</v>
      </c>
      <c r="C11" s="60">
        <f>VLOOKUP($A11,'Return Data'!$B$7:$R$2292,4,0)</f>
        <v>2588.9434999999999</v>
      </c>
      <c r="D11" s="60">
        <f>VLOOKUP($A11,'Return Data'!$B$7:$R$2292,5,0)</f>
        <v>24.002800000000001</v>
      </c>
      <c r="E11" s="61">
        <f t="shared" si="0"/>
        <v>18</v>
      </c>
      <c r="F11" s="60">
        <f>VLOOKUP($A11,'Return Data'!$B$7:$R$2292,6,0)</f>
        <v>5.0423</v>
      </c>
      <c r="G11" s="61">
        <f t="shared" si="1"/>
        <v>32</v>
      </c>
      <c r="H11" s="60">
        <f>VLOOKUP($A11,'Return Data'!$B$7:$R$2292,7,0)</f>
        <v>6.2576999999999998</v>
      </c>
      <c r="I11" s="61">
        <f t="shared" si="2"/>
        <v>30</v>
      </c>
      <c r="J11" s="60">
        <f>VLOOKUP($A11,'Return Data'!$B$7:$R$2292,8,0)</f>
        <v>7.2043999999999997</v>
      </c>
      <c r="K11" s="61">
        <f t="shared" si="3"/>
        <v>17</v>
      </c>
      <c r="L11" s="60">
        <f>VLOOKUP($A11,'Return Data'!$B$7:$R$2292,9,0)</f>
        <v>7.0961999999999996</v>
      </c>
      <c r="M11" s="61">
        <f t="shared" si="4"/>
        <v>22</v>
      </c>
      <c r="N11" s="60">
        <f>VLOOKUP($A11,'Return Data'!$B$7:$R$2292,10,0)</f>
        <v>6.6738</v>
      </c>
      <c r="O11" s="61">
        <f t="shared" si="5"/>
        <v>21</v>
      </c>
      <c r="P11" s="60">
        <f>VLOOKUP($A11,'Return Data'!$B$7:$R$2292,11,0)</f>
        <v>6.6753999999999998</v>
      </c>
      <c r="Q11" s="61">
        <f t="shared" si="6"/>
        <v>9</v>
      </c>
      <c r="R11" s="60">
        <f>VLOOKUP($A11,'Return Data'!$B$7:$R$2292,12,0)</f>
        <v>6.2175000000000002</v>
      </c>
      <c r="S11" s="61">
        <f t="shared" si="7"/>
        <v>8</v>
      </c>
      <c r="T11" s="60">
        <f>VLOOKUP($A11,'Return Data'!$B$7:$R$2292,13,0)</f>
        <v>5.7439</v>
      </c>
      <c r="U11" s="61">
        <f t="shared" si="8"/>
        <v>4</v>
      </c>
      <c r="V11" s="60">
        <f>VLOOKUP($A11,'Return Data'!$B$7:$R$2292,17,0)</f>
        <v>4.5911999999999997</v>
      </c>
      <c r="W11" s="61">
        <f t="shared" si="9"/>
        <v>9</v>
      </c>
      <c r="X11" s="60">
        <f>VLOOKUP($A11,'Return Data'!$B$7:$R$2292,14,0)</f>
        <v>4.2870999999999997</v>
      </c>
      <c r="Y11" s="61">
        <f t="shared" si="10"/>
        <v>14</v>
      </c>
      <c r="Z11" s="60">
        <f>VLOOKUP($A11,'Return Data'!$B$7:$R$2292,16,0)</f>
        <v>6.7785000000000002</v>
      </c>
      <c r="AA11" s="62">
        <f t="shared" si="11"/>
        <v>14</v>
      </c>
    </row>
    <row r="12" spans="1:27" x14ac:dyDescent="0.3">
      <c r="A12" s="58" t="s">
        <v>1847</v>
      </c>
      <c r="B12" s="59">
        <f>VLOOKUP($A12,'Return Data'!$B$7:$R$2292,3,0)</f>
        <v>45014</v>
      </c>
      <c r="C12" s="60">
        <f>VLOOKUP($A12,'Return Data'!$B$7:$R$2292,4,0)</f>
        <v>2593.5216</v>
      </c>
      <c r="D12" s="60">
        <f>VLOOKUP($A12,'Return Data'!$B$7:$R$2292,5,0)</f>
        <v>27.214600000000001</v>
      </c>
      <c r="E12" s="61">
        <f t="shared" si="0"/>
        <v>9</v>
      </c>
      <c r="F12" s="60">
        <f>VLOOKUP($A12,'Return Data'!$B$7:$R$2292,6,0)</f>
        <v>6.9276</v>
      </c>
      <c r="G12" s="61">
        <f t="shared" si="1"/>
        <v>7</v>
      </c>
      <c r="H12" s="60">
        <f>VLOOKUP($A12,'Return Data'!$B$7:$R$2292,7,0)</f>
        <v>7.1787000000000001</v>
      </c>
      <c r="I12" s="61">
        <f t="shared" si="2"/>
        <v>3</v>
      </c>
      <c r="J12" s="60">
        <f>VLOOKUP($A12,'Return Data'!$B$7:$R$2292,8,0)</f>
        <v>7.4035000000000002</v>
      </c>
      <c r="K12" s="61">
        <f t="shared" si="3"/>
        <v>7</v>
      </c>
      <c r="L12" s="60">
        <f>VLOOKUP($A12,'Return Data'!$B$7:$R$2292,9,0)</f>
        <v>7.3197999999999999</v>
      </c>
      <c r="M12" s="61">
        <f t="shared" si="4"/>
        <v>4</v>
      </c>
      <c r="N12" s="60">
        <f>VLOOKUP($A12,'Return Data'!$B$7:$R$2292,10,0)</f>
        <v>6.7961</v>
      </c>
      <c r="O12" s="61">
        <f t="shared" si="5"/>
        <v>2</v>
      </c>
      <c r="P12" s="60">
        <f>VLOOKUP($A12,'Return Data'!$B$7:$R$2292,11,0)</f>
        <v>6.7267999999999999</v>
      </c>
      <c r="Q12" s="61">
        <f t="shared" si="6"/>
        <v>2</v>
      </c>
      <c r="R12" s="60">
        <f>VLOOKUP($A12,'Return Data'!$B$7:$R$2292,12,0)</f>
        <v>6.2382999999999997</v>
      </c>
      <c r="S12" s="61">
        <f t="shared" si="7"/>
        <v>3</v>
      </c>
      <c r="T12" s="60">
        <f>VLOOKUP($A12,'Return Data'!$B$7:$R$2292,13,0)</f>
        <v>5.7679999999999998</v>
      </c>
      <c r="U12" s="61">
        <f t="shared" si="8"/>
        <v>1</v>
      </c>
      <c r="V12" s="60">
        <f>VLOOKUP($A12,'Return Data'!$B$7:$R$2292,17,0)</f>
        <v>4.6338999999999997</v>
      </c>
      <c r="W12" s="61">
        <f t="shared" si="9"/>
        <v>3</v>
      </c>
      <c r="X12" s="60">
        <f>VLOOKUP($A12,'Return Data'!$B$7:$R$2292,14,0)</f>
        <v>4.2708000000000004</v>
      </c>
      <c r="Y12" s="61">
        <f t="shared" si="10"/>
        <v>17</v>
      </c>
      <c r="Z12" s="60">
        <f>VLOOKUP($A12,'Return Data'!$B$7:$R$2292,16,0)</f>
        <v>6.8436000000000003</v>
      </c>
      <c r="AA12" s="62">
        <f t="shared" si="11"/>
        <v>4</v>
      </c>
    </row>
    <row r="13" spans="1:27" x14ac:dyDescent="0.3">
      <c r="A13" s="58" t="s">
        <v>123</v>
      </c>
      <c r="B13" s="59">
        <f>VLOOKUP($A13,'Return Data'!$B$7:$R$2292,3,0)</f>
        <v>45014</v>
      </c>
      <c r="C13" s="60">
        <f>VLOOKUP($A13,'Return Data'!$B$7:$R$2292,4,0)</f>
        <v>2694.7467000000001</v>
      </c>
      <c r="D13" s="60">
        <f>VLOOKUP($A13,'Return Data'!$B$7:$R$2292,5,0)</f>
        <v>26.761199999999999</v>
      </c>
      <c r="E13" s="61">
        <f t="shared" si="0"/>
        <v>12</v>
      </c>
      <c r="F13" s="60">
        <f>VLOOKUP($A13,'Return Data'!$B$7:$R$2292,6,0)</f>
        <v>6.4051</v>
      </c>
      <c r="G13" s="61">
        <f t="shared" si="1"/>
        <v>17</v>
      </c>
      <c r="H13" s="60">
        <f>VLOOKUP($A13,'Return Data'!$B$7:$R$2292,7,0)</f>
        <v>6.7561999999999998</v>
      </c>
      <c r="I13" s="61">
        <f t="shared" si="2"/>
        <v>13</v>
      </c>
      <c r="J13" s="60">
        <f>VLOOKUP($A13,'Return Data'!$B$7:$R$2292,8,0)</f>
        <v>7.2651000000000003</v>
      </c>
      <c r="K13" s="61">
        <f t="shared" si="3"/>
        <v>12</v>
      </c>
      <c r="L13" s="60">
        <f>VLOOKUP($A13,'Return Data'!$B$7:$R$2292,9,0)</f>
        <v>7.2949000000000002</v>
      </c>
      <c r="M13" s="61">
        <f t="shared" si="4"/>
        <v>7</v>
      </c>
      <c r="N13" s="60">
        <f>VLOOKUP($A13,'Return Data'!$B$7:$R$2292,10,0)</f>
        <v>6.7614999999999998</v>
      </c>
      <c r="O13" s="61">
        <f t="shared" si="5"/>
        <v>9</v>
      </c>
      <c r="P13" s="60">
        <f>VLOOKUP($A13,'Return Data'!$B$7:$R$2292,11,0)</f>
        <v>6.6925999999999997</v>
      </c>
      <c r="Q13" s="61">
        <f t="shared" si="6"/>
        <v>6</v>
      </c>
      <c r="R13" s="60">
        <f>VLOOKUP($A13,'Return Data'!$B$7:$R$2292,12,0)</f>
        <v>6.2133000000000003</v>
      </c>
      <c r="S13" s="61">
        <f t="shared" si="7"/>
        <v>9</v>
      </c>
      <c r="T13" s="60">
        <f>VLOOKUP($A13,'Return Data'!$B$7:$R$2292,13,0)</f>
        <v>5.7140000000000004</v>
      </c>
      <c r="U13" s="61">
        <f t="shared" si="8"/>
        <v>10</v>
      </c>
      <c r="V13" s="60">
        <f>VLOOKUP($A13,'Return Data'!$B$7:$R$2292,17,0)</f>
        <v>4.5265000000000004</v>
      </c>
      <c r="W13" s="61">
        <f t="shared" si="9"/>
        <v>28</v>
      </c>
      <c r="X13" s="60">
        <f>VLOOKUP($A13,'Return Data'!$B$7:$R$2292,14,0)</f>
        <v>4.0881999999999996</v>
      </c>
      <c r="Y13" s="61">
        <f t="shared" si="10"/>
        <v>28</v>
      </c>
      <c r="Z13" s="60">
        <f>VLOOKUP($A13,'Return Data'!$B$7:$R$2292,16,0)</f>
        <v>6.6227999999999998</v>
      </c>
      <c r="AA13" s="62">
        <f t="shared" si="11"/>
        <v>26</v>
      </c>
    </row>
    <row r="14" spans="1:27" x14ac:dyDescent="0.3">
      <c r="A14" s="58" t="s">
        <v>124</v>
      </c>
      <c r="B14" s="59">
        <f>VLOOKUP($A14,'Return Data'!$B$7:$R$2292,3,0)</f>
        <v>45014</v>
      </c>
      <c r="C14" s="60">
        <f>VLOOKUP($A14,'Return Data'!$B$7:$R$2292,4,0)</f>
        <v>3214.8279000000002</v>
      </c>
      <c r="D14" s="60">
        <f>VLOOKUP($A14,'Return Data'!$B$7:$R$2292,5,0)</f>
        <v>24.2834</v>
      </c>
      <c r="E14" s="61">
        <f t="shared" si="0"/>
        <v>17</v>
      </c>
      <c r="F14" s="60">
        <f>VLOOKUP($A14,'Return Data'!$B$7:$R$2292,6,0)</f>
        <v>6.5796000000000001</v>
      </c>
      <c r="G14" s="61">
        <f t="shared" si="1"/>
        <v>12</v>
      </c>
      <c r="H14" s="60">
        <f>VLOOKUP($A14,'Return Data'!$B$7:$R$2292,7,0)</f>
        <v>6.8369</v>
      </c>
      <c r="I14" s="61">
        <f t="shared" si="2"/>
        <v>10</v>
      </c>
      <c r="J14" s="60">
        <f>VLOOKUP($A14,'Return Data'!$B$7:$R$2292,8,0)</f>
        <v>7.1460999999999997</v>
      </c>
      <c r="K14" s="61">
        <f t="shared" si="3"/>
        <v>21</v>
      </c>
      <c r="L14" s="60">
        <f>VLOOKUP($A14,'Return Data'!$B$7:$R$2292,9,0)</f>
        <v>7.1390000000000002</v>
      </c>
      <c r="M14" s="61">
        <f t="shared" si="4"/>
        <v>19</v>
      </c>
      <c r="N14" s="60">
        <f>VLOOKUP($A14,'Return Data'!$B$7:$R$2292,10,0)</f>
        <v>6.6614000000000004</v>
      </c>
      <c r="O14" s="61">
        <f t="shared" si="5"/>
        <v>22</v>
      </c>
      <c r="P14" s="60">
        <f>VLOOKUP($A14,'Return Data'!$B$7:$R$2292,11,0)</f>
        <v>6.6044999999999998</v>
      </c>
      <c r="Q14" s="61">
        <f t="shared" si="6"/>
        <v>21</v>
      </c>
      <c r="R14" s="60">
        <f>VLOOKUP($A14,'Return Data'!$B$7:$R$2292,12,0)</f>
        <v>6.1665999999999999</v>
      </c>
      <c r="S14" s="61">
        <f t="shared" si="7"/>
        <v>16</v>
      </c>
      <c r="T14" s="60">
        <f>VLOOKUP($A14,'Return Data'!$B$7:$R$2292,13,0)</f>
        <v>5.6788999999999996</v>
      </c>
      <c r="U14" s="61">
        <f t="shared" si="8"/>
        <v>18</v>
      </c>
      <c r="V14" s="60">
        <f>VLOOKUP($A14,'Return Data'!$B$7:$R$2292,17,0)</f>
        <v>4.5598999999999998</v>
      </c>
      <c r="W14" s="61">
        <f t="shared" si="9"/>
        <v>17</v>
      </c>
      <c r="X14" s="60">
        <f>VLOOKUP($A14,'Return Data'!$B$7:$R$2292,14,0)</f>
        <v>4.2362000000000002</v>
      </c>
      <c r="Y14" s="61">
        <f t="shared" si="10"/>
        <v>22</v>
      </c>
      <c r="Z14" s="60">
        <f>VLOOKUP($A14,'Return Data'!$B$7:$R$2292,16,0)</f>
        <v>6.7662000000000004</v>
      </c>
      <c r="AA14" s="62">
        <f t="shared" si="11"/>
        <v>16</v>
      </c>
    </row>
    <row r="15" spans="1:27" x14ac:dyDescent="0.3">
      <c r="A15" s="58" t="s">
        <v>125</v>
      </c>
      <c r="B15" s="59">
        <f>VLOOKUP($A15,'Return Data'!$B$7:$R$2292,3,0)</f>
        <v>45014</v>
      </c>
      <c r="C15" s="60">
        <f>VLOOKUP($A15,'Return Data'!$B$7:$R$2292,4,0)</f>
        <v>2902.9034999999999</v>
      </c>
      <c r="D15" s="60">
        <f>VLOOKUP($A15,'Return Data'!$B$7:$R$2292,5,0)</f>
        <v>24.978200000000001</v>
      </c>
      <c r="E15" s="61">
        <f t="shared" si="0"/>
        <v>16</v>
      </c>
      <c r="F15" s="60">
        <f>VLOOKUP($A15,'Return Data'!$B$7:$R$2292,6,0)</f>
        <v>6.3962000000000003</v>
      </c>
      <c r="G15" s="61">
        <f t="shared" si="1"/>
        <v>18</v>
      </c>
      <c r="H15" s="60">
        <f>VLOOKUP($A15,'Return Data'!$B$7:$R$2292,7,0)</f>
        <v>6.7870999999999997</v>
      </c>
      <c r="I15" s="61">
        <f t="shared" si="2"/>
        <v>12</v>
      </c>
      <c r="J15" s="60">
        <f>VLOOKUP($A15,'Return Data'!$B$7:$R$2292,8,0)</f>
        <v>7.0830000000000002</v>
      </c>
      <c r="K15" s="61">
        <f t="shared" si="3"/>
        <v>22</v>
      </c>
      <c r="L15" s="60">
        <f>VLOOKUP($A15,'Return Data'!$B$7:$R$2292,9,0)</f>
        <v>7.0797999999999996</v>
      </c>
      <c r="M15" s="61">
        <f t="shared" si="4"/>
        <v>24</v>
      </c>
      <c r="N15" s="60">
        <f>VLOOKUP($A15,'Return Data'!$B$7:$R$2292,10,0)</f>
        <v>6.6768999999999998</v>
      </c>
      <c r="O15" s="61">
        <f t="shared" si="5"/>
        <v>20</v>
      </c>
      <c r="P15" s="60">
        <f>VLOOKUP($A15,'Return Data'!$B$7:$R$2292,11,0)</f>
        <v>6.6721000000000004</v>
      </c>
      <c r="Q15" s="61">
        <f t="shared" si="6"/>
        <v>10</v>
      </c>
      <c r="R15" s="60">
        <f>VLOOKUP($A15,'Return Data'!$B$7:$R$2292,12,0)</f>
        <v>6.2229999999999999</v>
      </c>
      <c r="S15" s="61">
        <f t="shared" si="7"/>
        <v>5</v>
      </c>
      <c r="T15" s="60">
        <f>VLOOKUP($A15,'Return Data'!$B$7:$R$2292,13,0)</f>
        <v>5.6818</v>
      </c>
      <c r="U15" s="61">
        <f t="shared" si="8"/>
        <v>15</v>
      </c>
      <c r="V15" s="60">
        <f>VLOOKUP($A15,'Return Data'!$B$7:$R$2292,17,0)</f>
        <v>4.6028000000000002</v>
      </c>
      <c r="W15" s="61">
        <f t="shared" si="9"/>
        <v>6</v>
      </c>
      <c r="X15" s="60">
        <f>VLOOKUP($A15,'Return Data'!$B$7:$R$2292,14,0)</f>
        <v>4.3311000000000002</v>
      </c>
      <c r="Y15" s="61">
        <f t="shared" si="10"/>
        <v>5</v>
      </c>
      <c r="Z15" s="60">
        <f>VLOOKUP($A15,'Return Data'!$B$7:$R$2292,16,0)</f>
        <v>6.7321</v>
      </c>
      <c r="AA15" s="62">
        <f t="shared" si="11"/>
        <v>24</v>
      </c>
    </row>
    <row r="16" spans="1:27" x14ac:dyDescent="0.3">
      <c r="A16" s="58" t="s">
        <v>127</v>
      </c>
      <c r="B16" s="59">
        <f>VLOOKUP($A16,'Return Data'!$B$7:$R$2292,3,0)</f>
        <v>45014</v>
      </c>
      <c r="C16" s="60">
        <f>VLOOKUP($A16,'Return Data'!$B$7:$R$2292,4,0)</f>
        <v>3379.3438000000001</v>
      </c>
      <c r="D16" s="60">
        <f>VLOOKUP($A16,'Return Data'!$B$7:$R$2292,5,0)</f>
        <v>22.658200000000001</v>
      </c>
      <c r="E16" s="61">
        <f t="shared" si="0"/>
        <v>24</v>
      </c>
      <c r="F16" s="60">
        <f>VLOOKUP($A16,'Return Data'!$B$7:$R$2292,6,0)</f>
        <v>6.1224999999999996</v>
      </c>
      <c r="G16" s="61">
        <f t="shared" si="1"/>
        <v>24</v>
      </c>
      <c r="H16" s="60">
        <f>VLOOKUP($A16,'Return Data'!$B$7:$R$2292,7,0)</f>
        <v>6.3689999999999998</v>
      </c>
      <c r="I16" s="61">
        <f t="shared" si="2"/>
        <v>29</v>
      </c>
      <c r="J16" s="60">
        <f>VLOOKUP($A16,'Return Data'!$B$7:$R$2292,8,0)</f>
        <v>6.8611000000000004</v>
      </c>
      <c r="K16" s="61">
        <f t="shared" si="3"/>
        <v>29</v>
      </c>
      <c r="L16" s="60">
        <f>VLOOKUP($A16,'Return Data'!$B$7:$R$2292,9,0)</f>
        <v>6.9249000000000001</v>
      </c>
      <c r="M16" s="61">
        <f t="shared" si="4"/>
        <v>31</v>
      </c>
      <c r="N16" s="60">
        <f>VLOOKUP($A16,'Return Data'!$B$7:$R$2292,10,0)</f>
        <v>6.6440999999999999</v>
      </c>
      <c r="O16" s="61">
        <f t="shared" si="5"/>
        <v>24</v>
      </c>
      <c r="P16" s="60">
        <f>VLOOKUP($A16,'Return Data'!$B$7:$R$2292,11,0)</f>
        <v>6.6059000000000001</v>
      </c>
      <c r="Q16" s="61">
        <f t="shared" si="6"/>
        <v>20</v>
      </c>
      <c r="R16" s="60">
        <f>VLOOKUP($A16,'Return Data'!$B$7:$R$2292,12,0)</f>
        <v>6.1631</v>
      </c>
      <c r="S16" s="61">
        <f t="shared" si="7"/>
        <v>18</v>
      </c>
      <c r="T16" s="60">
        <f>VLOOKUP($A16,'Return Data'!$B$7:$R$2292,13,0)</f>
        <v>5.6733000000000002</v>
      </c>
      <c r="U16" s="61">
        <f t="shared" si="8"/>
        <v>19</v>
      </c>
      <c r="V16" s="60">
        <f>VLOOKUP($A16,'Return Data'!$B$7:$R$2292,17,0)</f>
        <v>4.5590000000000002</v>
      </c>
      <c r="W16" s="61">
        <f t="shared" si="9"/>
        <v>19</v>
      </c>
      <c r="X16" s="60">
        <f>VLOOKUP($A16,'Return Data'!$B$7:$R$2292,14,0)</f>
        <v>4.2683</v>
      </c>
      <c r="Y16" s="61">
        <f t="shared" si="10"/>
        <v>18</v>
      </c>
      <c r="Z16" s="60">
        <f>VLOOKUP($A16,'Return Data'!$B$7:$R$2292,16,0)</f>
        <v>6.8769</v>
      </c>
      <c r="AA16" s="62">
        <f t="shared" si="11"/>
        <v>2</v>
      </c>
    </row>
    <row r="17" spans="1:27" x14ac:dyDescent="0.3">
      <c r="A17" s="58" t="s">
        <v>128</v>
      </c>
      <c r="B17" s="59">
        <f>VLOOKUP($A17,'Return Data'!$B$7:$R$2292,3,0)</f>
        <v>45014</v>
      </c>
      <c r="C17" s="60">
        <f>VLOOKUP($A17,'Return Data'!$B$7:$R$2292,4,0)</f>
        <v>4419.3621999999996</v>
      </c>
      <c r="D17" s="60">
        <f>VLOOKUP($A17,'Return Data'!$B$7:$R$2292,5,0)</f>
        <v>27.1447</v>
      </c>
      <c r="E17" s="61">
        <f t="shared" si="0"/>
        <v>10</v>
      </c>
      <c r="F17" s="60">
        <f>VLOOKUP($A17,'Return Data'!$B$7:$R$2292,6,0)</f>
        <v>6.0567000000000002</v>
      </c>
      <c r="G17" s="61">
        <f t="shared" si="1"/>
        <v>26</v>
      </c>
      <c r="H17" s="60">
        <f>VLOOKUP($A17,'Return Data'!$B$7:$R$2292,7,0)</f>
        <v>6.3830999999999998</v>
      </c>
      <c r="I17" s="61">
        <f t="shared" si="2"/>
        <v>28</v>
      </c>
      <c r="J17" s="60">
        <f>VLOOKUP($A17,'Return Data'!$B$7:$R$2292,8,0)</f>
        <v>7.0075000000000003</v>
      </c>
      <c r="K17" s="61">
        <f t="shared" si="3"/>
        <v>24</v>
      </c>
      <c r="L17" s="60">
        <f>VLOOKUP($A17,'Return Data'!$B$7:$R$2292,9,0)</f>
        <v>7.1207000000000003</v>
      </c>
      <c r="M17" s="61">
        <f t="shared" si="4"/>
        <v>20</v>
      </c>
      <c r="N17" s="60">
        <f>VLOOKUP($A17,'Return Data'!$B$7:$R$2292,10,0)</f>
        <v>6.6562999999999999</v>
      </c>
      <c r="O17" s="61">
        <f t="shared" si="5"/>
        <v>23</v>
      </c>
      <c r="P17" s="60">
        <f>VLOOKUP($A17,'Return Data'!$B$7:$R$2292,11,0)</f>
        <v>6.6016000000000004</v>
      </c>
      <c r="Q17" s="61">
        <f t="shared" si="6"/>
        <v>23</v>
      </c>
      <c r="R17" s="60">
        <f>VLOOKUP($A17,'Return Data'!$B$7:$R$2292,12,0)</f>
        <v>6.1295999999999999</v>
      </c>
      <c r="S17" s="61">
        <f t="shared" si="7"/>
        <v>24</v>
      </c>
      <c r="T17" s="60">
        <f>VLOOKUP($A17,'Return Data'!$B$7:$R$2292,13,0)</f>
        <v>5.6413000000000002</v>
      </c>
      <c r="U17" s="61">
        <f t="shared" si="8"/>
        <v>27</v>
      </c>
      <c r="V17" s="60">
        <f>VLOOKUP($A17,'Return Data'!$B$7:$R$2292,17,0)</f>
        <v>4.5308999999999999</v>
      </c>
      <c r="W17" s="61">
        <f t="shared" si="9"/>
        <v>27</v>
      </c>
      <c r="X17" s="60">
        <f>VLOOKUP($A17,'Return Data'!$B$7:$R$2292,14,0)</f>
        <v>4.2319000000000004</v>
      </c>
      <c r="Y17" s="61">
        <f t="shared" si="10"/>
        <v>23</v>
      </c>
      <c r="Z17" s="60">
        <f>VLOOKUP($A17,'Return Data'!$B$7:$R$2292,16,0)</f>
        <v>6.7397</v>
      </c>
      <c r="AA17" s="62">
        <f t="shared" si="11"/>
        <v>20</v>
      </c>
    </row>
    <row r="18" spans="1:27" x14ac:dyDescent="0.3">
      <c r="A18" s="58" t="s">
        <v>1960</v>
      </c>
      <c r="B18" s="59">
        <f>VLOOKUP($A18,'Return Data'!$B$7:$R$2292,3,0)</f>
        <v>45014</v>
      </c>
      <c r="C18" s="60">
        <f>VLOOKUP($A18,'Return Data'!$B$7:$R$2292,4,0)</f>
        <v>2240.3998000000001</v>
      </c>
      <c r="D18" s="60">
        <f>VLOOKUP($A18,'Return Data'!$B$7:$R$2292,5,0)</f>
        <v>27.028400000000001</v>
      </c>
      <c r="E18" s="61">
        <f t="shared" si="0"/>
        <v>11</v>
      </c>
      <c r="F18" s="60">
        <f>VLOOKUP($A18,'Return Data'!$B$7:$R$2292,6,0)</f>
        <v>7.0068000000000001</v>
      </c>
      <c r="G18" s="61">
        <f t="shared" si="1"/>
        <v>4</v>
      </c>
      <c r="H18" s="60">
        <f>VLOOKUP($A18,'Return Data'!$B$7:$R$2292,7,0)</f>
        <v>7.1523000000000003</v>
      </c>
      <c r="I18" s="61">
        <f t="shared" si="2"/>
        <v>4</v>
      </c>
      <c r="J18" s="60">
        <f>VLOOKUP($A18,'Return Data'!$B$7:$R$2292,8,0)</f>
        <v>7.5061999999999998</v>
      </c>
      <c r="K18" s="61">
        <f t="shared" si="3"/>
        <v>2</v>
      </c>
      <c r="L18" s="60">
        <f>VLOOKUP($A18,'Return Data'!$B$7:$R$2292,9,0)</f>
        <v>7.3047000000000004</v>
      </c>
      <c r="M18" s="61">
        <f t="shared" si="4"/>
        <v>6</v>
      </c>
      <c r="N18" s="60">
        <f>VLOOKUP($A18,'Return Data'!$B$7:$R$2292,10,0)</f>
        <v>6.7712000000000003</v>
      </c>
      <c r="O18" s="61">
        <f t="shared" si="5"/>
        <v>6</v>
      </c>
      <c r="P18" s="60">
        <f>VLOOKUP($A18,'Return Data'!$B$7:$R$2292,11,0)</f>
        <v>6.6801000000000004</v>
      </c>
      <c r="Q18" s="61">
        <f t="shared" si="6"/>
        <v>7</v>
      </c>
      <c r="R18" s="60">
        <f>VLOOKUP($A18,'Return Data'!$B$7:$R$2292,12,0)</f>
        <v>6.2096</v>
      </c>
      <c r="S18" s="61">
        <f t="shared" si="7"/>
        <v>10</v>
      </c>
      <c r="T18" s="60">
        <f>VLOOKUP($A18,'Return Data'!$B$7:$R$2292,13,0)</f>
        <v>5.7263000000000002</v>
      </c>
      <c r="U18" s="61">
        <f t="shared" si="8"/>
        <v>8</v>
      </c>
      <c r="V18" s="60">
        <f>VLOOKUP($A18,'Return Data'!$B$7:$R$2292,17,0)</f>
        <v>4.5823</v>
      </c>
      <c r="W18" s="61">
        <f t="shared" si="9"/>
        <v>14</v>
      </c>
      <c r="X18" s="60">
        <f>VLOOKUP($A18,'Return Data'!$B$7:$R$2292,14,0)</f>
        <v>4.2717999999999998</v>
      </c>
      <c r="Y18" s="61">
        <f t="shared" si="10"/>
        <v>16</v>
      </c>
      <c r="Z18" s="60">
        <f>VLOOKUP($A18,'Return Data'!$B$7:$R$2292,16,0)</f>
        <v>6.7659000000000002</v>
      </c>
      <c r="AA18" s="62">
        <f t="shared" si="11"/>
        <v>17</v>
      </c>
    </row>
    <row r="19" spans="1:27" x14ac:dyDescent="0.3">
      <c r="A19" s="58" t="s">
        <v>130</v>
      </c>
      <c r="B19" s="59">
        <f>VLOOKUP($A19,'Return Data'!$B$7:$R$2292,3,0)</f>
        <v>45014</v>
      </c>
      <c r="C19" s="60">
        <f>VLOOKUP($A19,'Return Data'!$B$7:$R$2292,4,0)</f>
        <v>332.90179999999998</v>
      </c>
      <c r="D19" s="60">
        <f>VLOOKUP($A19,'Return Data'!$B$7:$R$2292,5,0)</f>
        <v>28.7818</v>
      </c>
      <c r="E19" s="61">
        <f t="shared" si="0"/>
        <v>6</v>
      </c>
      <c r="F19" s="60">
        <f>VLOOKUP($A19,'Return Data'!$B$7:$R$2292,6,0)</f>
        <v>6.4687000000000001</v>
      </c>
      <c r="G19" s="61">
        <f t="shared" si="1"/>
        <v>16</v>
      </c>
      <c r="H19" s="60">
        <f>VLOOKUP($A19,'Return Data'!$B$7:$R$2292,7,0)</f>
        <v>6.6433999999999997</v>
      </c>
      <c r="I19" s="61">
        <f t="shared" si="2"/>
        <v>20</v>
      </c>
      <c r="J19" s="60">
        <f>VLOOKUP($A19,'Return Data'!$B$7:$R$2292,8,0)</f>
        <v>7.2998000000000003</v>
      </c>
      <c r="K19" s="61">
        <f t="shared" si="3"/>
        <v>10</v>
      </c>
      <c r="L19" s="60">
        <f>VLOOKUP($A19,'Return Data'!$B$7:$R$2292,9,0)</f>
        <v>7.2491000000000003</v>
      </c>
      <c r="M19" s="61">
        <f t="shared" si="4"/>
        <v>12</v>
      </c>
      <c r="N19" s="60">
        <f>VLOOKUP($A19,'Return Data'!$B$7:$R$2292,10,0)</f>
        <v>6.72</v>
      </c>
      <c r="O19" s="61">
        <f t="shared" si="5"/>
        <v>14</v>
      </c>
      <c r="P19" s="60">
        <f>VLOOKUP($A19,'Return Data'!$B$7:$R$2292,11,0)</f>
        <v>6.6044</v>
      </c>
      <c r="Q19" s="61">
        <f t="shared" si="6"/>
        <v>22</v>
      </c>
      <c r="R19" s="60">
        <f>VLOOKUP($A19,'Return Data'!$B$7:$R$2292,12,0)</f>
        <v>6.1269</v>
      </c>
      <c r="S19" s="61">
        <f t="shared" si="7"/>
        <v>26</v>
      </c>
      <c r="T19" s="60">
        <f>VLOOKUP($A19,'Return Data'!$B$7:$R$2292,13,0)</f>
        <v>5.6342999999999996</v>
      </c>
      <c r="U19" s="61">
        <f t="shared" si="8"/>
        <v>28</v>
      </c>
      <c r="V19" s="60">
        <f>VLOOKUP($A19,'Return Data'!$B$7:$R$2292,17,0)</f>
        <v>4.532</v>
      </c>
      <c r="W19" s="61">
        <f t="shared" si="9"/>
        <v>26</v>
      </c>
      <c r="X19" s="60">
        <f>VLOOKUP($A19,'Return Data'!$B$7:$R$2292,14,0)</f>
        <v>4.2906000000000004</v>
      </c>
      <c r="Y19" s="61">
        <f t="shared" si="10"/>
        <v>12</v>
      </c>
      <c r="Z19" s="60">
        <f>VLOOKUP($A19,'Return Data'!$B$7:$R$2292,16,0)</f>
        <v>6.7869000000000002</v>
      </c>
      <c r="AA19" s="62">
        <f t="shared" si="11"/>
        <v>12</v>
      </c>
    </row>
    <row r="20" spans="1:27" x14ac:dyDescent="0.3">
      <c r="A20" s="58" t="s">
        <v>131</v>
      </c>
      <c r="B20" s="59">
        <f>VLOOKUP($A20,'Return Data'!$B$7:$R$2292,3,0)</f>
        <v>45014</v>
      </c>
      <c r="C20" s="60">
        <f>VLOOKUP($A20,'Return Data'!$B$7:$R$2292,4,0)</f>
        <v>2420.3092999999999</v>
      </c>
      <c r="D20" s="60">
        <f>VLOOKUP($A20,'Return Data'!$B$7:$R$2292,5,0)</f>
        <v>21.279199999999999</v>
      </c>
      <c r="E20" s="61">
        <f t="shared" si="0"/>
        <v>27</v>
      </c>
      <c r="F20" s="60">
        <f>VLOOKUP($A20,'Return Data'!$B$7:$R$2292,6,0)</f>
        <v>6.8514999999999997</v>
      </c>
      <c r="G20" s="61">
        <f t="shared" si="1"/>
        <v>9</v>
      </c>
      <c r="H20" s="60">
        <f>VLOOKUP($A20,'Return Data'!$B$7:$R$2292,7,0)</f>
        <v>6.6033999999999997</v>
      </c>
      <c r="I20" s="61">
        <f t="shared" si="2"/>
        <v>21</v>
      </c>
      <c r="J20" s="60">
        <f>VLOOKUP($A20,'Return Data'!$B$7:$R$2292,8,0)</f>
        <v>6.9058000000000002</v>
      </c>
      <c r="K20" s="61">
        <f t="shared" si="3"/>
        <v>28</v>
      </c>
      <c r="L20" s="60">
        <f>VLOOKUP($A20,'Return Data'!$B$7:$R$2292,9,0)</f>
        <v>7.0586000000000002</v>
      </c>
      <c r="M20" s="61">
        <f t="shared" si="4"/>
        <v>27</v>
      </c>
      <c r="N20" s="60">
        <f>VLOOKUP($A20,'Return Data'!$B$7:$R$2292,10,0)</f>
        <v>6.6089000000000002</v>
      </c>
      <c r="O20" s="61">
        <f t="shared" si="5"/>
        <v>27</v>
      </c>
      <c r="P20" s="60">
        <f>VLOOKUP($A20,'Return Data'!$B$7:$R$2292,11,0)</f>
        <v>6.5819999999999999</v>
      </c>
      <c r="Q20" s="61">
        <f t="shared" si="6"/>
        <v>26</v>
      </c>
      <c r="R20" s="60">
        <f>VLOOKUP($A20,'Return Data'!$B$7:$R$2292,12,0)</f>
        <v>6.1624999999999996</v>
      </c>
      <c r="S20" s="61">
        <f t="shared" si="7"/>
        <v>19</v>
      </c>
      <c r="T20" s="60">
        <f>VLOOKUP($A20,'Return Data'!$B$7:$R$2292,13,0)</f>
        <v>5.6729000000000003</v>
      </c>
      <c r="U20" s="61">
        <f t="shared" si="8"/>
        <v>20</v>
      </c>
      <c r="V20" s="60">
        <f>VLOOKUP($A20,'Return Data'!$B$7:$R$2292,17,0)</f>
        <v>4.5854999999999997</v>
      </c>
      <c r="W20" s="61">
        <f t="shared" si="9"/>
        <v>12</v>
      </c>
      <c r="X20" s="60">
        <f>VLOOKUP($A20,'Return Data'!$B$7:$R$2292,14,0)</f>
        <v>4.3616999999999999</v>
      </c>
      <c r="Y20" s="61">
        <f t="shared" si="10"/>
        <v>2</v>
      </c>
      <c r="Z20" s="60">
        <f>VLOOKUP($A20,'Return Data'!$B$7:$R$2292,16,0)</f>
        <v>6.8061999999999996</v>
      </c>
      <c r="AA20" s="62">
        <f t="shared" si="11"/>
        <v>9</v>
      </c>
    </row>
    <row r="21" spans="1:27" x14ac:dyDescent="0.3">
      <c r="A21" s="58" t="s">
        <v>133</v>
      </c>
      <c r="B21" s="59">
        <f>VLOOKUP($A21,'Return Data'!$B$7:$R$2292,3,0)</f>
        <v>45014</v>
      </c>
      <c r="C21" s="60">
        <f>VLOOKUP($A21,'Return Data'!$B$7:$R$2292,4,0)</f>
        <v>1732.0208</v>
      </c>
      <c r="D21" s="60">
        <f>VLOOKUP($A21,'Return Data'!$B$7:$R$2292,5,0)</f>
        <v>16.419499999999999</v>
      </c>
      <c r="E21" s="61">
        <f t="shared" si="0"/>
        <v>32</v>
      </c>
      <c r="F21" s="60">
        <f>VLOOKUP($A21,'Return Data'!$B$7:$R$2292,6,0)</f>
        <v>6.8731999999999998</v>
      </c>
      <c r="G21" s="61">
        <f t="shared" si="1"/>
        <v>8</v>
      </c>
      <c r="H21" s="60">
        <f>VLOOKUP($A21,'Return Data'!$B$7:$R$2292,7,0)</f>
        <v>6.9606000000000003</v>
      </c>
      <c r="I21" s="61">
        <f t="shared" si="2"/>
        <v>7</v>
      </c>
      <c r="J21" s="60">
        <f>VLOOKUP($A21,'Return Data'!$B$7:$R$2292,8,0)</f>
        <v>7.0377999999999998</v>
      </c>
      <c r="K21" s="61">
        <f t="shared" si="3"/>
        <v>23</v>
      </c>
      <c r="L21" s="60">
        <f>VLOOKUP($A21,'Return Data'!$B$7:$R$2292,9,0)</f>
        <v>7.0129000000000001</v>
      </c>
      <c r="M21" s="61">
        <f t="shared" si="4"/>
        <v>28</v>
      </c>
      <c r="N21" s="60">
        <f>VLOOKUP($A21,'Return Data'!$B$7:$R$2292,10,0)</f>
        <v>6.6197999999999997</v>
      </c>
      <c r="O21" s="61">
        <f t="shared" si="5"/>
        <v>26</v>
      </c>
      <c r="P21" s="60">
        <f>VLOOKUP($A21,'Return Data'!$B$7:$R$2292,11,0)</f>
        <v>6.5472999999999999</v>
      </c>
      <c r="Q21" s="61">
        <f t="shared" si="6"/>
        <v>27</v>
      </c>
      <c r="R21" s="60">
        <f>VLOOKUP($A21,'Return Data'!$B$7:$R$2292,12,0)</f>
        <v>6.0709</v>
      </c>
      <c r="S21" s="61">
        <f t="shared" si="7"/>
        <v>28</v>
      </c>
      <c r="T21" s="60">
        <f>VLOOKUP($A21,'Return Data'!$B$7:$R$2292,13,0)</f>
        <v>5.5719000000000003</v>
      </c>
      <c r="U21" s="61">
        <f t="shared" si="8"/>
        <v>29</v>
      </c>
      <c r="V21" s="60">
        <f>VLOOKUP($A21,'Return Data'!$B$7:$R$2292,17,0)</f>
        <v>4.3811</v>
      </c>
      <c r="W21" s="61">
        <f t="shared" si="9"/>
        <v>30</v>
      </c>
      <c r="X21" s="60">
        <f>VLOOKUP($A21,'Return Data'!$B$7:$R$2292,14,0)</f>
        <v>3.9266999999999999</v>
      </c>
      <c r="Y21" s="61">
        <f t="shared" si="10"/>
        <v>32</v>
      </c>
      <c r="Z21" s="60">
        <f>VLOOKUP($A21,'Return Data'!$B$7:$R$2292,16,0)</f>
        <v>6.0294999999999996</v>
      </c>
      <c r="AA21" s="62">
        <f t="shared" si="11"/>
        <v>29</v>
      </c>
    </row>
    <row r="22" spans="1:27" x14ac:dyDescent="0.3">
      <c r="A22" s="58" t="s">
        <v>134</v>
      </c>
      <c r="B22" s="59">
        <f>VLOOKUP($A22,'Return Data'!$B$7:$R$2292,3,0)</f>
        <v>45014</v>
      </c>
      <c r="C22" s="60">
        <f>VLOOKUP($A22,'Return Data'!$B$7:$R$2292,4,0)</f>
        <v>2181.3110999999999</v>
      </c>
      <c r="D22" s="60">
        <f>VLOOKUP($A22,'Return Data'!$B$7:$R$2292,5,0)</f>
        <v>21.652000000000001</v>
      </c>
      <c r="E22" s="61">
        <f t="shared" si="0"/>
        <v>25</v>
      </c>
      <c r="F22" s="60">
        <f>VLOOKUP($A22,'Return Data'!$B$7:$R$2292,6,0)</f>
        <v>2.2080000000000002</v>
      </c>
      <c r="G22" s="61">
        <f t="shared" si="1"/>
        <v>35</v>
      </c>
      <c r="H22" s="60">
        <f>VLOOKUP($A22,'Return Data'!$B$7:$R$2292,7,0)</f>
        <v>4.4637000000000002</v>
      </c>
      <c r="I22" s="61">
        <f t="shared" si="2"/>
        <v>35</v>
      </c>
      <c r="J22" s="60">
        <f>VLOOKUP($A22,'Return Data'!$B$7:$R$2292,8,0)</f>
        <v>5.7466999999999997</v>
      </c>
      <c r="K22" s="61">
        <f t="shared" si="3"/>
        <v>35</v>
      </c>
      <c r="L22" s="60">
        <f>VLOOKUP($A22,'Return Data'!$B$7:$R$2292,9,0)</f>
        <v>6.2751999999999999</v>
      </c>
      <c r="M22" s="61">
        <f t="shared" si="4"/>
        <v>35</v>
      </c>
      <c r="N22" s="60">
        <f>VLOOKUP($A22,'Return Data'!$B$7:$R$2292,10,0)</f>
        <v>6.2965</v>
      </c>
      <c r="O22" s="61">
        <f t="shared" si="5"/>
        <v>33</v>
      </c>
      <c r="P22" s="60">
        <f>VLOOKUP($A22,'Return Data'!$B$7:$R$2292,11,0)</f>
        <v>6.3468</v>
      </c>
      <c r="Q22" s="61">
        <f t="shared" si="6"/>
        <v>33</v>
      </c>
      <c r="R22" s="60">
        <f>VLOOKUP($A22,'Return Data'!$B$7:$R$2292,12,0)</f>
        <v>5.9169999999999998</v>
      </c>
      <c r="S22" s="61">
        <f t="shared" si="7"/>
        <v>33</v>
      </c>
      <c r="T22" s="60">
        <f>VLOOKUP($A22,'Return Data'!$B$7:$R$2292,13,0)</f>
        <v>5.4314999999999998</v>
      </c>
      <c r="U22" s="61">
        <f t="shared" si="8"/>
        <v>31</v>
      </c>
      <c r="V22" s="60">
        <f>VLOOKUP($A22,'Return Data'!$B$7:$R$2292,17,0)</f>
        <v>4.2812999999999999</v>
      </c>
      <c r="W22" s="61">
        <f t="shared" si="9"/>
        <v>33</v>
      </c>
      <c r="X22" s="60">
        <f>VLOOKUP($A22,'Return Data'!$B$7:$R$2292,14,0)</f>
        <v>4.0141999999999998</v>
      </c>
      <c r="Y22" s="61">
        <f t="shared" si="10"/>
        <v>29</v>
      </c>
      <c r="Z22" s="60">
        <f>VLOOKUP($A22,'Return Data'!$B$7:$R$2292,16,0)</f>
        <v>6.7485999999999997</v>
      </c>
      <c r="AA22" s="62">
        <f t="shared" si="11"/>
        <v>19</v>
      </c>
    </row>
    <row r="23" spans="1:27" x14ac:dyDescent="0.3">
      <c r="A23" s="58" t="s">
        <v>139</v>
      </c>
      <c r="B23" s="59">
        <f>VLOOKUP($A23,'Return Data'!$B$7:$R$2292,3,0)</f>
        <v>45014</v>
      </c>
      <c r="C23" s="60">
        <f>VLOOKUP($A23,'Return Data'!$B$7:$R$2292,4,0)</f>
        <v>3087.7892000000002</v>
      </c>
      <c r="D23" s="60">
        <f>VLOOKUP($A23,'Return Data'!$B$7:$R$2292,5,0)</f>
        <v>23.604800000000001</v>
      </c>
      <c r="E23" s="61">
        <f t="shared" si="0"/>
        <v>20</v>
      </c>
      <c r="F23" s="60">
        <f>VLOOKUP($A23,'Return Data'!$B$7:$R$2292,6,0)</f>
        <v>5.6757999999999997</v>
      </c>
      <c r="G23" s="61">
        <f t="shared" si="1"/>
        <v>30</v>
      </c>
      <c r="H23" s="60">
        <f>VLOOKUP($A23,'Return Data'!$B$7:$R$2292,7,0)</f>
        <v>6.2492000000000001</v>
      </c>
      <c r="I23" s="61">
        <f t="shared" si="2"/>
        <v>31</v>
      </c>
      <c r="J23" s="60">
        <f>VLOOKUP($A23,'Return Data'!$B$7:$R$2292,8,0)</f>
        <v>6.9720000000000004</v>
      </c>
      <c r="K23" s="61">
        <f t="shared" si="3"/>
        <v>26</v>
      </c>
      <c r="L23" s="60">
        <f>VLOOKUP($A23,'Return Data'!$B$7:$R$2292,9,0)</f>
        <v>7.0933999999999999</v>
      </c>
      <c r="M23" s="61">
        <f t="shared" si="4"/>
        <v>23</v>
      </c>
      <c r="N23" s="60">
        <f>VLOOKUP($A23,'Return Data'!$B$7:$R$2292,10,0)</f>
        <v>6.6284000000000001</v>
      </c>
      <c r="O23" s="61">
        <f t="shared" si="5"/>
        <v>25</v>
      </c>
      <c r="P23" s="60">
        <f>VLOOKUP($A23,'Return Data'!$B$7:$R$2292,11,0)</f>
        <v>6.5938999999999997</v>
      </c>
      <c r="Q23" s="61">
        <f t="shared" si="6"/>
        <v>25</v>
      </c>
      <c r="R23" s="60">
        <f>VLOOKUP($A23,'Return Data'!$B$7:$R$2292,12,0)</f>
        <v>6.1387</v>
      </c>
      <c r="S23" s="61">
        <f t="shared" si="7"/>
        <v>23</v>
      </c>
      <c r="T23" s="60">
        <f>VLOOKUP($A23,'Return Data'!$B$7:$R$2292,13,0)</f>
        <v>5.6596000000000002</v>
      </c>
      <c r="U23" s="61">
        <f t="shared" si="8"/>
        <v>22</v>
      </c>
      <c r="V23" s="60">
        <f>VLOOKUP($A23,'Return Data'!$B$7:$R$2292,17,0)</f>
        <v>4.5401999999999996</v>
      </c>
      <c r="W23" s="61">
        <f t="shared" si="9"/>
        <v>25</v>
      </c>
      <c r="X23" s="60">
        <f>VLOOKUP($A23,'Return Data'!$B$7:$R$2292,14,0)</f>
        <v>4.2365000000000004</v>
      </c>
      <c r="Y23" s="61">
        <f t="shared" si="10"/>
        <v>21</v>
      </c>
      <c r="Z23" s="60">
        <f>VLOOKUP($A23,'Return Data'!$B$7:$R$2292,16,0)</f>
        <v>6.7634999999999996</v>
      </c>
      <c r="AA23" s="62">
        <f t="shared" si="11"/>
        <v>18</v>
      </c>
    </row>
    <row r="24" spans="1:27" x14ac:dyDescent="0.3">
      <c r="A24" s="58" t="s">
        <v>140</v>
      </c>
      <c r="B24" s="59">
        <f>VLOOKUP($A24,'Return Data'!$B$7:$R$2292,3,0)</f>
        <v>45014</v>
      </c>
      <c r="C24" s="60">
        <f>VLOOKUP($A24,'Return Data'!$B$7:$R$2292,4,0)</f>
        <v>1176.72</v>
      </c>
      <c r="D24" s="60">
        <f>VLOOKUP($A24,'Return Data'!$B$7:$R$2292,5,0)</f>
        <v>11.530099999999999</v>
      </c>
      <c r="E24" s="61">
        <f t="shared" si="0"/>
        <v>35</v>
      </c>
      <c r="F24" s="60">
        <f>VLOOKUP($A24,'Return Data'!$B$7:$R$2292,6,0)</f>
        <v>6.1871999999999998</v>
      </c>
      <c r="G24" s="61">
        <f t="shared" si="1"/>
        <v>22</v>
      </c>
      <c r="H24" s="60">
        <f>VLOOKUP($A24,'Return Data'!$B$7:$R$2292,7,0)</f>
        <v>6.5965999999999996</v>
      </c>
      <c r="I24" s="61">
        <f t="shared" si="2"/>
        <v>22</v>
      </c>
      <c r="J24" s="60">
        <f>VLOOKUP($A24,'Return Data'!$B$7:$R$2292,8,0)</f>
        <v>6.6691000000000003</v>
      </c>
      <c r="K24" s="61">
        <f t="shared" si="3"/>
        <v>32</v>
      </c>
      <c r="L24" s="60">
        <f>VLOOKUP($A24,'Return Data'!$B$7:$R$2292,9,0)</f>
        <v>6.5553999999999997</v>
      </c>
      <c r="M24" s="61">
        <f t="shared" si="4"/>
        <v>33</v>
      </c>
      <c r="N24" s="60">
        <f>VLOOKUP($A24,'Return Data'!$B$7:$R$2292,10,0)</f>
        <v>6.4878999999999998</v>
      </c>
      <c r="O24" s="61">
        <f t="shared" si="5"/>
        <v>30</v>
      </c>
      <c r="P24" s="60">
        <f>VLOOKUP($A24,'Return Data'!$B$7:$R$2292,11,0)</f>
        <v>6.3627000000000002</v>
      </c>
      <c r="Q24" s="61">
        <f t="shared" si="6"/>
        <v>32</v>
      </c>
      <c r="R24" s="60">
        <f>VLOOKUP($A24,'Return Data'!$B$7:$R$2292,12,0)</f>
        <v>5.9730999999999996</v>
      </c>
      <c r="S24" s="61">
        <f t="shared" si="7"/>
        <v>30</v>
      </c>
      <c r="T24" s="60">
        <f>VLOOKUP($A24,'Return Data'!$B$7:$R$2292,13,0)</f>
        <v>5.5465</v>
      </c>
      <c r="U24" s="61">
        <f t="shared" si="8"/>
        <v>30</v>
      </c>
      <c r="V24" s="60">
        <f>VLOOKUP($A24,'Return Data'!$B$7:$R$2292,17,0)</f>
        <v>4.3912000000000004</v>
      </c>
      <c r="W24" s="61">
        <f t="shared" si="9"/>
        <v>29</v>
      </c>
      <c r="X24" s="60"/>
      <c r="Y24" s="61"/>
      <c r="Z24" s="60">
        <f>VLOOKUP($A24,'Return Data'!$B$7:$R$2292,16,0)</f>
        <v>4.2237</v>
      </c>
      <c r="AA24" s="62">
        <f t="shared" si="11"/>
        <v>35</v>
      </c>
    </row>
    <row r="25" spans="1:27" x14ac:dyDescent="0.3">
      <c r="A25" s="58" t="s">
        <v>141</v>
      </c>
      <c r="B25" s="59">
        <f>VLOOKUP($A25,'Return Data'!$B$7:$R$2292,3,0)</f>
        <v>45014</v>
      </c>
      <c r="C25" s="60">
        <f>VLOOKUP($A25,'Return Data'!$B$7:$R$2292,4,0)</f>
        <v>61.5045</v>
      </c>
      <c r="D25" s="60">
        <f>VLOOKUP($A25,'Return Data'!$B$7:$R$2292,5,0)</f>
        <v>20.129100000000001</v>
      </c>
      <c r="E25" s="61">
        <f t="shared" si="0"/>
        <v>29</v>
      </c>
      <c r="F25" s="60">
        <f>VLOOKUP($A25,'Return Data'!$B$7:$R$2292,6,0)</f>
        <v>7.5811000000000002</v>
      </c>
      <c r="G25" s="61">
        <f t="shared" si="1"/>
        <v>2</v>
      </c>
      <c r="H25" s="60">
        <f>VLOOKUP($A25,'Return Data'!$B$7:$R$2292,7,0)</f>
        <v>7.2587000000000002</v>
      </c>
      <c r="I25" s="61">
        <f t="shared" si="2"/>
        <v>1</v>
      </c>
      <c r="J25" s="60">
        <f>VLOOKUP($A25,'Return Data'!$B$7:$R$2292,8,0)</f>
        <v>7.2431999999999999</v>
      </c>
      <c r="K25" s="61">
        <f t="shared" si="3"/>
        <v>14</v>
      </c>
      <c r="L25" s="60">
        <f>VLOOKUP($A25,'Return Data'!$B$7:$R$2292,9,0)</f>
        <v>7.0750000000000002</v>
      </c>
      <c r="M25" s="61">
        <f t="shared" si="4"/>
        <v>25</v>
      </c>
      <c r="N25" s="60">
        <f>VLOOKUP($A25,'Return Data'!$B$7:$R$2292,10,0)</f>
        <v>6.6852</v>
      </c>
      <c r="O25" s="61">
        <f t="shared" si="5"/>
        <v>18</v>
      </c>
      <c r="P25" s="60">
        <f>VLOOKUP($A25,'Return Data'!$B$7:$R$2292,11,0)</f>
        <v>6.6001000000000003</v>
      </c>
      <c r="Q25" s="61">
        <f t="shared" si="6"/>
        <v>24</v>
      </c>
      <c r="R25" s="60">
        <f>VLOOKUP($A25,'Return Data'!$B$7:$R$2292,12,0)</f>
        <v>6.1642000000000001</v>
      </c>
      <c r="S25" s="61">
        <f t="shared" si="7"/>
        <v>17</v>
      </c>
      <c r="T25" s="60">
        <f>VLOOKUP($A25,'Return Data'!$B$7:$R$2292,13,0)</f>
        <v>5.6893000000000002</v>
      </c>
      <c r="U25" s="61">
        <f t="shared" si="8"/>
        <v>14</v>
      </c>
      <c r="V25" s="60">
        <f>VLOOKUP($A25,'Return Data'!$B$7:$R$2292,17,0)</f>
        <v>4.5810000000000004</v>
      </c>
      <c r="W25" s="61">
        <f t="shared" si="9"/>
        <v>15</v>
      </c>
      <c r="X25" s="60">
        <f>VLOOKUP($A25,'Return Data'!$B$7:$R$2292,14,0)</f>
        <v>4.2313000000000001</v>
      </c>
      <c r="Y25" s="61">
        <f t="shared" ref="Y25:Y43" si="12">RANK(X25,X$8:X$43,0)</f>
        <v>24</v>
      </c>
      <c r="Z25" s="60">
        <f>VLOOKUP($A25,'Return Data'!$B$7:$R$2292,16,0)</f>
        <v>6.8101000000000003</v>
      </c>
      <c r="AA25" s="62">
        <f t="shared" si="11"/>
        <v>7</v>
      </c>
    </row>
    <row r="26" spans="1:27" x14ac:dyDescent="0.3">
      <c r="A26" s="58" t="s">
        <v>142</v>
      </c>
      <c r="B26" s="59">
        <f>VLOOKUP($A26,'Return Data'!$B$7:$R$2292,3,0)</f>
        <v>45014</v>
      </c>
      <c r="C26" s="60">
        <f>VLOOKUP($A26,'Return Data'!$B$7:$R$2292,4,0)</f>
        <v>4544.5087999999996</v>
      </c>
      <c r="D26" s="60">
        <f>VLOOKUP($A26,'Return Data'!$B$7:$R$2292,5,0)</f>
        <v>29.5532</v>
      </c>
      <c r="E26" s="61">
        <f t="shared" si="0"/>
        <v>4</v>
      </c>
      <c r="F26" s="60">
        <f>VLOOKUP($A26,'Return Data'!$B$7:$R$2292,6,0)</f>
        <v>6.0347999999999997</v>
      </c>
      <c r="G26" s="61">
        <f t="shared" si="1"/>
        <v>27</v>
      </c>
      <c r="H26" s="60">
        <f>VLOOKUP($A26,'Return Data'!$B$7:$R$2292,7,0)</f>
        <v>6.4443000000000001</v>
      </c>
      <c r="I26" s="61">
        <f t="shared" si="2"/>
        <v>27</v>
      </c>
      <c r="J26" s="60">
        <f>VLOOKUP($A26,'Return Data'!$B$7:$R$2292,8,0)</f>
        <v>7.1745999999999999</v>
      </c>
      <c r="K26" s="61">
        <f t="shared" si="3"/>
        <v>18</v>
      </c>
      <c r="L26" s="60">
        <f>VLOOKUP($A26,'Return Data'!$B$7:$R$2292,9,0)</f>
        <v>7.2648999999999999</v>
      </c>
      <c r="M26" s="61">
        <f t="shared" si="4"/>
        <v>11</v>
      </c>
      <c r="N26" s="60">
        <f>VLOOKUP($A26,'Return Data'!$B$7:$R$2292,10,0)</f>
        <v>6.6936</v>
      </c>
      <c r="O26" s="61">
        <f t="shared" si="5"/>
        <v>17</v>
      </c>
      <c r="P26" s="60">
        <f>VLOOKUP($A26,'Return Data'!$B$7:$R$2292,11,0)</f>
        <v>6.6257000000000001</v>
      </c>
      <c r="Q26" s="61">
        <f t="shared" si="6"/>
        <v>18</v>
      </c>
      <c r="R26" s="60">
        <f>VLOOKUP($A26,'Return Data'!$B$7:$R$2292,12,0)</f>
        <v>6.1276999999999999</v>
      </c>
      <c r="S26" s="61">
        <f t="shared" si="7"/>
        <v>25</v>
      </c>
      <c r="T26" s="60">
        <f>VLOOKUP($A26,'Return Data'!$B$7:$R$2292,13,0)</f>
        <v>5.6454000000000004</v>
      </c>
      <c r="U26" s="61">
        <f t="shared" si="8"/>
        <v>26</v>
      </c>
      <c r="V26" s="60">
        <f>VLOOKUP($A26,'Return Data'!$B$7:$R$2292,17,0)</f>
        <v>4.5438999999999998</v>
      </c>
      <c r="W26" s="61">
        <f t="shared" si="9"/>
        <v>24</v>
      </c>
      <c r="X26" s="60">
        <f>VLOOKUP($A26,'Return Data'!$B$7:$R$2292,14,0)</f>
        <v>4.2416</v>
      </c>
      <c r="Y26" s="61">
        <f t="shared" si="12"/>
        <v>20</v>
      </c>
      <c r="Z26" s="60">
        <f>VLOOKUP($A26,'Return Data'!$B$7:$R$2292,16,0)</f>
        <v>6.7371999999999996</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45014</v>
      </c>
      <c r="C28" s="60">
        <f>VLOOKUP($A28,'Return Data'!$B$7:$R$2292,4,0)</f>
        <v>4084.5441000000001</v>
      </c>
      <c r="D28" s="60">
        <f>VLOOKUP($A28,'Return Data'!$B$7:$R$2292,5,0)</f>
        <v>23.811499999999999</v>
      </c>
      <c r="E28" s="61">
        <f t="shared" si="0"/>
        <v>19</v>
      </c>
      <c r="F28" s="60">
        <f>VLOOKUP($A28,'Return Data'!$B$7:$R$2292,6,0)</f>
        <v>6.1714000000000002</v>
      </c>
      <c r="G28" s="61">
        <f t="shared" si="1"/>
        <v>23</v>
      </c>
      <c r="H28" s="60">
        <f>VLOOKUP($A28,'Return Data'!$B$7:$R$2292,7,0)</f>
        <v>6.6707999999999998</v>
      </c>
      <c r="I28" s="61">
        <f t="shared" si="2"/>
        <v>17</v>
      </c>
      <c r="J28" s="60">
        <f>VLOOKUP($A28,'Return Data'!$B$7:$R$2292,8,0)</f>
        <v>7.1490999999999998</v>
      </c>
      <c r="K28" s="61">
        <f t="shared" si="3"/>
        <v>19</v>
      </c>
      <c r="L28" s="60">
        <f>VLOOKUP($A28,'Return Data'!$B$7:$R$2292,9,0)</f>
        <v>7.1993999999999998</v>
      </c>
      <c r="M28" s="61">
        <f t="shared" si="4"/>
        <v>16</v>
      </c>
      <c r="N28" s="60">
        <f>VLOOKUP($A28,'Return Data'!$B$7:$R$2292,10,0)</f>
        <v>6.7359</v>
      </c>
      <c r="O28" s="61">
        <f t="shared" si="5"/>
        <v>11</v>
      </c>
      <c r="P28" s="60">
        <f>VLOOKUP($A28,'Return Data'!$B$7:$R$2292,11,0)</f>
        <v>6.6490999999999998</v>
      </c>
      <c r="Q28" s="61">
        <f t="shared" si="6"/>
        <v>15</v>
      </c>
      <c r="R28" s="60">
        <f>VLOOKUP($A28,'Return Data'!$B$7:$R$2292,12,0)</f>
        <v>6.1609999999999996</v>
      </c>
      <c r="S28" s="61">
        <f t="shared" si="7"/>
        <v>20</v>
      </c>
      <c r="T28" s="60">
        <f>VLOOKUP($A28,'Return Data'!$B$7:$R$2292,13,0)</f>
        <v>5.6651999999999996</v>
      </c>
      <c r="U28" s="61">
        <f t="shared" si="8"/>
        <v>21</v>
      </c>
      <c r="V28" s="60">
        <f>VLOOKUP($A28,'Return Data'!$B$7:$R$2292,17,0)</f>
        <v>4.5594999999999999</v>
      </c>
      <c r="W28" s="61">
        <f t="shared" si="9"/>
        <v>18</v>
      </c>
      <c r="X28" s="60">
        <f>VLOOKUP($A28,'Return Data'!$B$7:$R$2292,14,0)</f>
        <v>4.2887000000000004</v>
      </c>
      <c r="Y28" s="61">
        <f t="shared" si="12"/>
        <v>13</v>
      </c>
      <c r="Z28" s="60">
        <f>VLOOKUP($A28,'Return Data'!$B$7:$R$2292,16,0)</f>
        <v>6.7834000000000003</v>
      </c>
      <c r="AA28" s="62">
        <f t="shared" si="11"/>
        <v>13</v>
      </c>
    </row>
    <row r="29" spans="1:27" x14ac:dyDescent="0.3">
      <c r="A29" s="58" t="s">
        <v>430</v>
      </c>
      <c r="B29" s="59">
        <f>VLOOKUP($A29,'Return Data'!$B$7:$R$2292,3,0)</f>
        <v>45014</v>
      </c>
      <c r="C29" s="60">
        <f>VLOOKUP($A29,'Return Data'!$B$7:$R$2292,4,0)</f>
        <v>1463.5349000000001</v>
      </c>
      <c r="D29" s="60">
        <f>VLOOKUP($A29,'Return Data'!$B$7:$R$2292,5,0)</f>
        <v>20.961300000000001</v>
      </c>
      <c r="E29" s="61">
        <f t="shared" si="0"/>
        <v>28</v>
      </c>
      <c r="F29" s="60">
        <f>VLOOKUP($A29,'Return Data'!$B$7:$R$2292,6,0)</f>
        <v>5.9234999999999998</v>
      </c>
      <c r="G29" s="61">
        <f t="shared" si="1"/>
        <v>28</v>
      </c>
      <c r="H29" s="60">
        <f>VLOOKUP($A29,'Return Data'!$B$7:$R$2292,7,0)</f>
        <v>6.6952999999999996</v>
      </c>
      <c r="I29" s="61">
        <f t="shared" si="2"/>
        <v>16</v>
      </c>
      <c r="J29" s="60">
        <f>VLOOKUP($A29,'Return Data'!$B$7:$R$2292,8,0)</f>
        <v>7.1475</v>
      </c>
      <c r="K29" s="61">
        <f t="shared" si="3"/>
        <v>20</v>
      </c>
      <c r="L29" s="60">
        <f>VLOOKUP($A29,'Return Data'!$B$7:$R$2292,9,0)</f>
        <v>7.2290999999999999</v>
      </c>
      <c r="M29" s="61">
        <f t="shared" si="4"/>
        <v>14</v>
      </c>
      <c r="N29" s="60">
        <f>VLOOKUP($A29,'Return Data'!$B$7:$R$2292,10,0)</f>
        <v>6.7622</v>
      </c>
      <c r="O29" s="61">
        <f t="shared" si="5"/>
        <v>8</v>
      </c>
      <c r="P29" s="60">
        <f>VLOOKUP($A29,'Return Data'!$B$7:$R$2292,11,0)</f>
        <v>6.6984000000000004</v>
      </c>
      <c r="Q29" s="61">
        <f t="shared" si="6"/>
        <v>5</v>
      </c>
      <c r="R29" s="60">
        <f>VLOOKUP($A29,'Return Data'!$B$7:$R$2292,12,0)</f>
        <v>6.2426000000000004</v>
      </c>
      <c r="S29" s="61">
        <f t="shared" si="7"/>
        <v>2</v>
      </c>
      <c r="T29" s="60">
        <f>VLOOKUP($A29,'Return Data'!$B$7:$R$2292,13,0)</f>
        <v>5.7659000000000002</v>
      </c>
      <c r="U29" s="61">
        <f t="shared" si="8"/>
        <v>2</v>
      </c>
      <c r="V29" s="60">
        <f>VLOOKUP($A29,'Return Data'!$B$7:$R$2292,17,0)</f>
        <v>4.6300999999999997</v>
      </c>
      <c r="W29" s="61">
        <f t="shared" si="9"/>
        <v>4</v>
      </c>
      <c r="X29" s="60">
        <f>VLOOKUP($A29,'Return Data'!$B$7:$R$2292,14,0)</f>
        <v>4.3571999999999997</v>
      </c>
      <c r="Y29" s="61">
        <f t="shared" si="12"/>
        <v>3</v>
      </c>
      <c r="Z29" s="60">
        <f>VLOOKUP($A29,'Return Data'!$B$7:$R$2292,16,0)</f>
        <v>5.8135000000000003</v>
      </c>
      <c r="AA29" s="62">
        <f t="shared" si="11"/>
        <v>30</v>
      </c>
    </row>
    <row r="30" spans="1:27" x14ac:dyDescent="0.3">
      <c r="A30" s="58" t="s">
        <v>146</v>
      </c>
      <c r="B30" s="59">
        <f>VLOOKUP($A30,'Return Data'!$B$7:$R$2292,3,0)</f>
        <v>45014</v>
      </c>
      <c r="C30" s="60">
        <f>VLOOKUP($A30,'Return Data'!$B$7:$R$2292,4,0)</f>
        <v>2374.7545</v>
      </c>
      <c r="D30" s="60">
        <f>VLOOKUP($A30,'Return Data'!$B$7:$R$2292,5,0)</f>
        <v>22.677199999999999</v>
      </c>
      <c r="E30" s="61">
        <f t="shared" si="0"/>
        <v>23</v>
      </c>
      <c r="F30" s="60">
        <f>VLOOKUP($A30,'Return Data'!$B$7:$R$2292,6,0)</f>
        <v>7.1020000000000003</v>
      </c>
      <c r="G30" s="61">
        <f t="shared" si="1"/>
        <v>3</v>
      </c>
      <c r="H30" s="60">
        <f>VLOOKUP($A30,'Return Data'!$B$7:$R$2292,7,0)</f>
        <v>7.0629</v>
      </c>
      <c r="I30" s="61">
        <f t="shared" si="2"/>
        <v>6</v>
      </c>
      <c r="J30" s="60">
        <f>VLOOKUP($A30,'Return Data'!$B$7:$R$2292,8,0)</f>
        <v>7.2896999999999998</v>
      </c>
      <c r="K30" s="61">
        <f t="shared" si="3"/>
        <v>11</v>
      </c>
      <c r="L30" s="60">
        <f>VLOOKUP($A30,'Return Data'!$B$7:$R$2292,9,0)</f>
        <v>7.2083000000000004</v>
      </c>
      <c r="M30" s="61">
        <f t="shared" si="4"/>
        <v>15</v>
      </c>
      <c r="N30" s="60">
        <f>VLOOKUP($A30,'Return Data'!$B$7:$R$2292,10,0)</f>
        <v>6.7354000000000003</v>
      </c>
      <c r="O30" s="61">
        <f t="shared" si="5"/>
        <v>12</v>
      </c>
      <c r="P30" s="60">
        <f>VLOOKUP($A30,'Return Data'!$B$7:$R$2292,11,0)</f>
        <v>6.6637000000000004</v>
      </c>
      <c r="Q30" s="61">
        <f t="shared" si="6"/>
        <v>13</v>
      </c>
      <c r="R30" s="60">
        <f>VLOOKUP($A30,'Return Data'!$B$7:$R$2292,12,0)</f>
        <v>6.1839000000000004</v>
      </c>
      <c r="S30" s="61">
        <f t="shared" si="7"/>
        <v>13</v>
      </c>
      <c r="T30" s="60">
        <f>VLOOKUP($A30,'Return Data'!$B$7:$R$2292,13,0)</f>
        <v>5.7179000000000002</v>
      </c>
      <c r="U30" s="61">
        <f t="shared" si="8"/>
        <v>9</v>
      </c>
      <c r="V30" s="60">
        <f>VLOOKUP($A30,'Return Data'!$B$7:$R$2292,17,0)</f>
        <v>4.5891999999999999</v>
      </c>
      <c r="W30" s="61">
        <f t="shared" si="9"/>
        <v>10</v>
      </c>
      <c r="X30" s="60">
        <f>VLOOKUP($A30,'Return Data'!$B$7:$R$2292,14,0)</f>
        <v>4.2944000000000004</v>
      </c>
      <c r="Y30" s="61">
        <f t="shared" si="12"/>
        <v>10</v>
      </c>
      <c r="Z30" s="60">
        <f>VLOOKUP($A30,'Return Data'!$B$7:$R$2292,16,0)</f>
        <v>6.6132</v>
      </c>
      <c r="AA30" s="62">
        <f t="shared" si="11"/>
        <v>27</v>
      </c>
    </row>
    <row r="31" spans="1:27" x14ac:dyDescent="0.3">
      <c r="A31" s="58" t="s">
        <v>147</v>
      </c>
      <c r="B31" s="59">
        <f>VLOOKUP($A31,'Return Data'!$B$7:$R$2292,3,0)</f>
        <v>45014</v>
      </c>
      <c r="C31" s="60">
        <f>VLOOKUP($A31,'Return Data'!$B$7:$R$2292,4,0)</f>
        <v>11.9909</v>
      </c>
      <c r="D31" s="60">
        <f>VLOOKUP($A31,'Return Data'!$B$7:$R$2292,5,0)</f>
        <v>19.187100000000001</v>
      </c>
      <c r="E31" s="61">
        <f t="shared" si="0"/>
        <v>30</v>
      </c>
      <c r="F31" s="60">
        <f>VLOOKUP($A31,'Return Data'!$B$7:$R$2292,6,0)</f>
        <v>6.3956999999999997</v>
      </c>
      <c r="G31" s="61">
        <f t="shared" si="1"/>
        <v>19</v>
      </c>
      <c r="H31" s="60">
        <f>VLOOKUP($A31,'Return Data'!$B$7:$R$2292,7,0)</f>
        <v>6.4874000000000001</v>
      </c>
      <c r="I31" s="61">
        <f t="shared" si="2"/>
        <v>24</v>
      </c>
      <c r="J31" s="60">
        <f>VLOOKUP($A31,'Return Data'!$B$7:$R$2292,8,0)</f>
        <v>6.8451000000000004</v>
      </c>
      <c r="K31" s="61">
        <f t="shared" si="3"/>
        <v>30</v>
      </c>
      <c r="L31" s="60">
        <f>VLOOKUP($A31,'Return Data'!$B$7:$R$2292,9,0)</f>
        <v>6.8917000000000002</v>
      </c>
      <c r="M31" s="61">
        <f t="shared" si="4"/>
        <v>32</v>
      </c>
      <c r="N31" s="60">
        <f>VLOOKUP($A31,'Return Data'!$B$7:$R$2292,10,0)</f>
        <v>6.2294999999999998</v>
      </c>
      <c r="O31" s="61">
        <f t="shared" si="5"/>
        <v>34</v>
      </c>
      <c r="P31" s="60">
        <f>VLOOKUP($A31,'Return Data'!$B$7:$R$2292,11,0)</f>
        <v>6.2130999999999998</v>
      </c>
      <c r="Q31" s="61">
        <f t="shared" si="6"/>
        <v>34</v>
      </c>
      <c r="R31" s="60">
        <f>VLOOKUP($A31,'Return Data'!$B$7:$R$2292,12,0)</f>
        <v>5.7568999999999999</v>
      </c>
      <c r="S31" s="61">
        <f t="shared" si="7"/>
        <v>35</v>
      </c>
      <c r="T31" s="60">
        <f>VLOOKUP($A31,'Return Data'!$B$7:$R$2292,13,0)</f>
        <v>5.2923</v>
      </c>
      <c r="U31" s="61">
        <f t="shared" si="8"/>
        <v>35</v>
      </c>
      <c r="V31" s="60">
        <f>VLOOKUP($A31,'Return Data'!$B$7:$R$2292,17,0)</f>
        <v>4.2427000000000001</v>
      </c>
      <c r="W31" s="61">
        <f t="shared" si="9"/>
        <v>34</v>
      </c>
      <c r="X31" s="60">
        <f>VLOOKUP($A31,'Return Data'!$B$7:$R$2292,14,0)</f>
        <v>3.8717999999999999</v>
      </c>
      <c r="Y31" s="61">
        <f t="shared" si="12"/>
        <v>33</v>
      </c>
      <c r="Z31" s="60">
        <f>VLOOKUP($A31,'Return Data'!$B$7:$R$2292,16,0)</f>
        <v>4.3368000000000002</v>
      </c>
      <c r="AA31" s="62">
        <f t="shared" si="11"/>
        <v>34</v>
      </c>
    </row>
    <row r="32" spans="1:27" x14ac:dyDescent="0.3">
      <c r="A32" s="58" t="s">
        <v>1746</v>
      </c>
      <c r="B32" s="59">
        <f>VLOOKUP($A32,'Return Data'!$B$7:$R$2292,3,0)</f>
        <v>45014</v>
      </c>
      <c r="C32" s="60">
        <f>VLOOKUP($A32,'Return Data'!$B$7:$R$2292,4,0)</f>
        <v>24.646000000000001</v>
      </c>
      <c r="D32" s="60">
        <f>VLOOKUP($A32,'Return Data'!$B$7:$R$2292,5,0)</f>
        <v>18.3733</v>
      </c>
      <c r="E32" s="61">
        <f t="shared" si="0"/>
        <v>31</v>
      </c>
      <c r="F32" s="60">
        <f>VLOOKUP($A32,'Return Data'!$B$7:$R$2292,6,0)</f>
        <v>6.7173999999999996</v>
      </c>
      <c r="G32" s="61">
        <f t="shared" si="1"/>
        <v>10</v>
      </c>
      <c r="H32" s="60">
        <f>VLOOKUP($A32,'Return Data'!$B$7:$R$2292,7,0)</f>
        <v>6.5880999999999998</v>
      </c>
      <c r="I32" s="61">
        <f t="shared" si="2"/>
        <v>23</v>
      </c>
      <c r="J32" s="60">
        <f>VLOOKUP($A32,'Return Data'!$B$7:$R$2292,8,0)</f>
        <v>6.8409000000000004</v>
      </c>
      <c r="K32" s="61">
        <f t="shared" si="3"/>
        <v>31</v>
      </c>
      <c r="L32" s="60">
        <f>VLOOKUP($A32,'Return Data'!$B$7:$R$2292,9,0)</f>
        <v>6.9527999999999999</v>
      </c>
      <c r="M32" s="61">
        <f t="shared" si="4"/>
        <v>29</v>
      </c>
      <c r="N32" s="60">
        <f>VLOOKUP($A32,'Return Data'!$B$7:$R$2292,10,0)</f>
        <v>6.4204999999999997</v>
      </c>
      <c r="O32" s="61">
        <f t="shared" si="5"/>
        <v>32</v>
      </c>
      <c r="P32" s="60">
        <f>VLOOKUP($A32,'Return Data'!$B$7:$R$2292,11,0)</f>
        <v>6.3978999999999999</v>
      </c>
      <c r="Q32" s="61">
        <f t="shared" si="6"/>
        <v>30</v>
      </c>
      <c r="R32" s="60">
        <f>VLOOKUP($A32,'Return Data'!$B$7:$R$2292,12,0)</f>
        <v>6.0568</v>
      </c>
      <c r="S32" s="61">
        <f t="shared" si="7"/>
        <v>29</v>
      </c>
      <c r="T32" s="60">
        <f>VLOOKUP($A32,'Return Data'!$B$7:$R$2292,13,0)</f>
        <v>5.6814999999999998</v>
      </c>
      <c r="U32" s="61">
        <f t="shared" si="8"/>
        <v>17</v>
      </c>
      <c r="V32" s="60">
        <f>VLOOKUP($A32,'Return Data'!$B$7:$R$2292,17,0)</f>
        <v>4.7051999999999996</v>
      </c>
      <c r="W32" s="61">
        <f t="shared" si="9"/>
        <v>2</v>
      </c>
      <c r="X32" s="60">
        <f>VLOOKUP($A32,'Return Data'!$B$7:$R$2292,14,0)</f>
        <v>4.2081</v>
      </c>
      <c r="Y32" s="61">
        <f t="shared" si="12"/>
        <v>26</v>
      </c>
      <c r="Z32" s="60">
        <f>VLOOKUP($A32,'Return Data'!$B$7:$R$2292,16,0)</f>
        <v>6.7968999999999999</v>
      </c>
      <c r="AA32" s="62">
        <f t="shared" si="11"/>
        <v>11</v>
      </c>
    </row>
    <row r="33" spans="1:27" x14ac:dyDescent="0.3">
      <c r="A33" s="58" t="s">
        <v>148</v>
      </c>
      <c r="B33" s="59">
        <f>VLOOKUP($A33,'Return Data'!$B$7:$R$2292,3,0)</f>
        <v>45014</v>
      </c>
      <c r="C33" s="60">
        <f>VLOOKUP($A33,'Return Data'!$B$7:$R$2292,4,0)</f>
        <v>5502.1049000000003</v>
      </c>
      <c r="D33" s="60">
        <f>VLOOKUP($A33,'Return Data'!$B$7:$R$2292,5,0)</f>
        <v>29.204899999999999</v>
      </c>
      <c r="E33" s="61">
        <f t="shared" si="0"/>
        <v>5</v>
      </c>
      <c r="F33" s="60">
        <f>VLOOKUP($A33,'Return Data'!$B$7:$R$2292,6,0)</f>
        <v>6.1013000000000002</v>
      </c>
      <c r="G33" s="61">
        <f t="shared" si="1"/>
        <v>25</v>
      </c>
      <c r="H33" s="60">
        <f>VLOOKUP($A33,'Return Data'!$B$7:$R$2292,7,0)</f>
        <v>6.4524999999999997</v>
      </c>
      <c r="I33" s="61">
        <f t="shared" si="2"/>
        <v>26</v>
      </c>
      <c r="J33" s="60">
        <f>VLOOKUP($A33,'Return Data'!$B$7:$R$2292,8,0)</f>
        <v>7.2328000000000001</v>
      </c>
      <c r="K33" s="61">
        <f t="shared" si="3"/>
        <v>16</v>
      </c>
      <c r="L33" s="60">
        <f>VLOOKUP($A33,'Return Data'!$B$7:$R$2292,9,0)</f>
        <v>7.3048999999999999</v>
      </c>
      <c r="M33" s="61">
        <f t="shared" si="4"/>
        <v>5</v>
      </c>
      <c r="N33" s="60">
        <f>VLOOKUP($A33,'Return Data'!$B$7:$R$2292,10,0)</f>
        <v>6.7182000000000004</v>
      </c>
      <c r="O33" s="61">
        <f t="shared" si="5"/>
        <v>15</v>
      </c>
      <c r="P33" s="60">
        <f>VLOOKUP($A33,'Return Data'!$B$7:$R$2292,11,0)</f>
        <v>6.6795999999999998</v>
      </c>
      <c r="Q33" s="61">
        <f t="shared" si="6"/>
        <v>8</v>
      </c>
      <c r="R33" s="60">
        <f>VLOOKUP($A33,'Return Data'!$B$7:$R$2292,12,0)</f>
        <v>6.1898</v>
      </c>
      <c r="S33" s="61">
        <f t="shared" si="7"/>
        <v>12</v>
      </c>
      <c r="T33" s="60">
        <f>VLOOKUP($A33,'Return Data'!$B$7:$R$2292,13,0)</f>
        <v>5.6817000000000002</v>
      </c>
      <c r="U33" s="61">
        <f t="shared" si="8"/>
        <v>16</v>
      </c>
      <c r="V33" s="60">
        <f>VLOOKUP($A33,'Return Data'!$B$7:$R$2292,17,0)</f>
        <v>4.5731000000000002</v>
      </c>
      <c r="W33" s="61">
        <f t="shared" si="9"/>
        <v>16</v>
      </c>
      <c r="X33" s="60">
        <f>VLOOKUP($A33,'Return Data'!$B$7:$R$2292,14,0)</f>
        <v>4.3151999999999999</v>
      </c>
      <c r="Y33" s="61">
        <f t="shared" si="12"/>
        <v>7</v>
      </c>
      <c r="Z33" s="60">
        <f>VLOOKUP($A33,'Return Data'!$B$7:$R$2292,16,0)</f>
        <v>6.8236999999999997</v>
      </c>
      <c r="AA33" s="62">
        <f t="shared" si="11"/>
        <v>5</v>
      </c>
    </row>
    <row r="34" spans="1:27" x14ac:dyDescent="0.3">
      <c r="A34" s="58" t="s">
        <v>149</v>
      </c>
      <c r="B34" s="59">
        <f>VLOOKUP($A34,'Return Data'!$B$7:$R$2292,3,0)</f>
        <v>45014</v>
      </c>
      <c r="C34" s="60">
        <f>VLOOKUP($A34,'Return Data'!$B$7:$R$2292,4,0)</f>
        <v>1254.3082999999999</v>
      </c>
      <c r="D34" s="60">
        <f>VLOOKUP($A34,'Return Data'!$B$7:$R$2292,5,0)</f>
        <v>12.7967</v>
      </c>
      <c r="E34" s="61">
        <f t="shared" si="0"/>
        <v>34</v>
      </c>
      <c r="F34" s="60">
        <f>VLOOKUP($A34,'Return Data'!$B$7:$R$2292,6,0)</f>
        <v>4.0103</v>
      </c>
      <c r="G34" s="61">
        <f t="shared" si="1"/>
        <v>34</v>
      </c>
      <c r="H34" s="60">
        <f>VLOOKUP($A34,'Return Data'!$B$7:$R$2292,7,0)</f>
        <v>5.0007999999999999</v>
      </c>
      <c r="I34" s="61">
        <f t="shared" si="2"/>
        <v>34</v>
      </c>
      <c r="J34" s="60">
        <f>VLOOKUP($A34,'Return Data'!$B$7:$R$2292,8,0)</f>
        <v>5.9371999999999998</v>
      </c>
      <c r="K34" s="61">
        <f t="shared" si="3"/>
        <v>34</v>
      </c>
      <c r="L34" s="60">
        <f>VLOOKUP($A34,'Return Data'!$B$7:$R$2292,9,0)</f>
        <v>6.3947000000000003</v>
      </c>
      <c r="M34" s="61">
        <f t="shared" si="4"/>
        <v>34</v>
      </c>
      <c r="N34" s="60">
        <f>VLOOKUP($A34,'Return Data'!$B$7:$R$2292,10,0)</f>
        <v>6.1426999999999996</v>
      </c>
      <c r="O34" s="61">
        <f t="shared" si="5"/>
        <v>35</v>
      </c>
      <c r="P34" s="60">
        <f>VLOOKUP($A34,'Return Data'!$B$7:$R$2292,11,0)</f>
        <v>6.1619999999999999</v>
      </c>
      <c r="Q34" s="61">
        <f t="shared" si="6"/>
        <v>35</v>
      </c>
      <c r="R34" s="60">
        <f>VLOOKUP($A34,'Return Data'!$B$7:$R$2292,12,0)</f>
        <v>5.77</v>
      </c>
      <c r="S34" s="61">
        <f t="shared" si="7"/>
        <v>34</v>
      </c>
      <c r="T34" s="60">
        <f>VLOOKUP($A34,'Return Data'!$B$7:$R$2292,13,0)</f>
        <v>5.2964000000000002</v>
      </c>
      <c r="U34" s="61">
        <f t="shared" si="8"/>
        <v>34</v>
      </c>
      <c r="V34" s="60">
        <f>VLOOKUP($A34,'Return Data'!$B$7:$R$2292,17,0)</f>
        <v>4.3089000000000004</v>
      </c>
      <c r="W34" s="61">
        <f t="shared" si="9"/>
        <v>32</v>
      </c>
      <c r="X34" s="60">
        <f>VLOOKUP($A34,'Return Data'!$B$7:$R$2292,14,0)</f>
        <v>3.9483000000000001</v>
      </c>
      <c r="Y34" s="61">
        <f t="shared" si="12"/>
        <v>31</v>
      </c>
      <c r="Z34" s="60">
        <f>VLOOKUP($A34,'Return Data'!$B$7:$R$2292,16,0)</f>
        <v>4.7477</v>
      </c>
      <c r="AA34" s="62">
        <f t="shared" si="11"/>
        <v>32</v>
      </c>
    </row>
    <row r="35" spans="1:27" x14ac:dyDescent="0.3">
      <c r="A35" s="58" t="s">
        <v>1814</v>
      </c>
      <c r="B35" s="59">
        <f>VLOOKUP($A35,'Return Data'!$B$7:$R$2292,3,0)</f>
        <v>45014</v>
      </c>
      <c r="C35" s="60">
        <f>VLOOKUP($A35,'Return Data'!$B$7:$R$2292,4,0)</f>
        <v>293.12700000000001</v>
      </c>
      <c r="D35" s="60">
        <f>VLOOKUP($A35,'Return Data'!$B$7:$R$2292,5,0)</f>
        <v>28.487400000000001</v>
      </c>
      <c r="E35" s="61">
        <f t="shared" si="0"/>
        <v>7</v>
      </c>
      <c r="F35" s="60">
        <f>VLOOKUP($A35,'Return Data'!$B$7:$R$2292,6,0)</f>
        <v>5.7098000000000004</v>
      </c>
      <c r="G35" s="61">
        <f t="shared" si="1"/>
        <v>29</v>
      </c>
      <c r="H35" s="60">
        <f>VLOOKUP($A35,'Return Data'!$B$7:$R$2292,7,0)</f>
        <v>6.4706000000000001</v>
      </c>
      <c r="I35" s="61">
        <f t="shared" si="2"/>
        <v>25</v>
      </c>
      <c r="J35" s="60">
        <f>VLOOKUP($A35,'Return Data'!$B$7:$R$2292,8,0)</f>
        <v>7.3182</v>
      </c>
      <c r="K35" s="61">
        <f t="shared" si="3"/>
        <v>9</v>
      </c>
      <c r="L35" s="60">
        <f>VLOOKUP($A35,'Return Data'!$B$7:$R$2292,9,0)</f>
        <v>7.0636000000000001</v>
      </c>
      <c r="M35" s="61">
        <f t="shared" si="4"/>
        <v>26</v>
      </c>
      <c r="N35" s="60">
        <f>VLOOKUP($A35,'Return Data'!$B$7:$R$2292,10,0)</f>
        <v>6.7611999999999997</v>
      </c>
      <c r="O35" s="61">
        <f t="shared" si="5"/>
        <v>10</v>
      </c>
      <c r="P35" s="60">
        <f>VLOOKUP($A35,'Return Data'!$B$7:$R$2292,11,0)</f>
        <v>6.64</v>
      </c>
      <c r="Q35" s="61">
        <f t="shared" si="6"/>
        <v>17</v>
      </c>
      <c r="R35" s="60">
        <f>VLOOKUP($A35,'Return Data'!$B$7:$R$2292,12,0)</f>
        <v>6.1795</v>
      </c>
      <c r="S35" s="61">
        <f t="shared" si="7"/>
        <v>14</v>
      </c>
      <c r="T35" s="60">
        <f>VLOOKUP($A35,'Return Data'!$B$7:$R$2292,13,0)</f>
        <v>5.6951999999999998</v>
      </c>
      <c r="U35" s="61">
        <f t="shared" si="8"/>
        <v>12</v>
      </c>
      <c r="V35" s="60">
        <f>VLOOKUP($A35,'Return Data'!$B$7:$R$2292,17,0)</f>
        <v>4.5824999999999996</v>
      </c>
      <c r="W35" s="61">
        <f t="shared" si="9"/>
        <v>13</v>
      </c>
      <c r="X35" s="60">
        <f>VLOOKUP($A35,'Return Data'!$B$7:$R$2292,14,0)</f>
        <v>4.3250000000000002</v>
      </c>
      <c r="Y35" s="61">
        <f t="shared" si="12"/>
        <v>6</v>
      </c>
      <c r="Z35" s="60">
        <f>VLOOKUP($A35,'Return Data'!$B$7:$R$2292,16,0)</f>
        <v>6.8082000000000003</v>
      </c>
      <c r="AA35" s="62">
        <f t="shared" si="11"/>
        <v>8</v>
      </c>
    </row>
    <row r="36" spans="1:27" x14ac:dyDescent="0.3">
      <c r="A36" s="58" t="s">
        <v>152</v>
      </c>
      <c r="B36" s="59">
        <f>VLOOKUP($A36,'Return Data'!$B$7:$R$2292,3,0)</f>
        <v>45014</v>
      </c>
      <c r="C36" s="60">
        <f>VLOOKUP($A36,'Return Data'!$B$7:$R$2292,4,0)</f>
        <v>36.221499999999999</v>
      </c>
      <c r="D36" s="60">
        <f>VLOOKUP($A36,'Return Data'!$B$7:$R$2292,5,0)</f>
        <v>21.476400000000002</v>
      </c>
      <c r="E36" s="61">
        <f t="shared" si="0"/>
        <v>26</v>
      </c>
      <c r="F36" s="60">
        <f>VLOOKUP($A36,'Return Data'!$B$7:$R$2292,6,0)</f>
        <v>6.4863</v>
      </c>
      <c r="G36" s="61">
        <f t="shared" si="1"/>
        <v>15</v>
      </c>
      <c r="H36" s="60">
        <f>VLOOKUP($A36,'Return Data'!$B$7:$R$2292,7,0)</f>
        <v>6.8468999999999998</v>
      </c>
      <c r="I36" s="61">
        <f t="shared" si="2"/>
        <v>9</v>
      </c>
      <c r="J36" s="60">
        <f>VLOOKUP($A36,'Return Data'!$B$7:$R$2292,8,0)</f>
        <v>7.2393999999999998</v>
      </c>
      <c r="K36" s="61">
        <f t="shared" si="3"/>
        <v>15</v>
      </c>
      <c r="L36" s="60">
        <f>VLOOKUP($A36,'Return Data'!$B$7:$R$2292,9,0)</f>
        <v>7.1532999999999998</v>
      </c>
      <c r="M36" s="61">
        <f t="shared" si="4"/>
        <v>18</v>
      </c>
      <c r="N36" s="60">
        <f>VLOOKUP($A36,'Return Data'!$B$7:$R$2292,10,0)</f>
        <v>6.6043000000000003</v>
      </c>
      <c r="O36" s="61">
        <f t="shared" si="5"/>
        <v>28</v>
      </c>
      <c r="P36" s="60">
        <f>VLOOKUP($A36,'Return Data'!$B$7:$R$2292,11,0)</f>
        <v>6.5162000000000004</v>
      </c>
      <c r="Q36" s="61">
        <f t="shared" si="6"/>
        <v>28</v>
      </c>
      <c r="R36" s="60">
        <f>VLOOKUP($A36,'Return Data'!$B$7:$R$2292,12,0)</f>
        <v>6.0854999999999997</v>
      </c>
      <c r="S36" s="61">
        <f t="shared" si="7"/>
        <v>27</v>
      </c>
      <c r="T36" s="60">
        <f>VLOOKUP($A36,'Return Data'!$B$7:$R$2292,13,0)</f>
        <v>5.6458000000000004</v>
      </c>
      <c r="U36" s="61">
        <f t="shared" si="8"/>
        <v>25</v>
      </c>
      <c r="V36" s="60">
        <f>VLOOKUP($A36,'Return Data'!$B$7:$R$2292,17,0)</f>
        <v>4.9211</v>
      </c>
      <c r="W36" s="61">
        <f t="shared" si="9"/>
        <v>1</v>
      </c>
      <c r="X36" s="60">
        <f>VLOOKUP($A36,'Return Data'!$B$7:$R$2292,14,0)</f>
        <v>4.8973000000000004</v>
      </c>
      <c r="Y36" s="61">
        <f t="shared" si="12"/>
        <v>1</v>
      </c>
      <c r="Z36" s="60">
        <f>VLOOKUP($A36,'Return Data'!$B$7:$R$2292,16,0)</f>
        <v>7.2363</v>
      </c>
      <c r="AA36" s="62">
        <f t="shared" si="11"/>
        <v>1</v>
      </c>
    </row>
    <row r="37" spans="1:27" x14ac:dyDescent="0.3">
      <c r="A37" s="58" t="s">
        <v>153</v>
      </c>
      <c r="B37" s="59">
        <f>VLOOKUP($A37,'Return Data'!$B$7:$R$2292,3,0)</f>
        <v>45014</v>
      </c>
      <c r="C37" s="60">
        <f>VLOOKUP($A37,'Return Data'!$B$7:$R$2292,4,0)</f>
        <v>30.259599999999999</v>
      </c>
      <c r="D37" s="60">
        <f>VLOOKUP($A37,'Return Data'!$B$7:$R$2292,5,0)</f>
        <v>16.1706</v>
      </c>
      <c r="E37" s="61">
        <f t="shared" si="0"/>
        <v>33</v>
      </c>
      <c r="F37" s="60">
        <f>VLOOKUP($A37,'Return Data'!$B$7:$R$2292,6,0)</f>
        <v>4.9878</v>
      </c>
      <c r="G37" s="61">
        <f t="shared" si="1"/>
        <v>33</v>
      </c>
      <c r="H37" s="60">
        <f>VLOOKUP($A37,'Return Data'!$B$7:$R$2292,7,0)</f>
        <v>5.8308999999999997</v>
      </c>
      <c r="I37" s="61">
        <f t="shared" si="2"/>
        <v>33</v>
      </c>
      <c r="J37" s="60">
        <f>VLOOKUP($A37,'Return Data'!$B$7:$R$2292,8,0)</f>
        <v>6.5039999999999996</v>
      </c>
      <c r="K37" s="61">
        <f t="shared" si="3"/>
        <v>33</v>
      </c>
      <c r="L37" s="60">
        <f>VLOOKUP($A37,'Return Data'!$B$7:$R$2292,9,0)</f>
        <v>6.9469000000000003</v>
      </c>
      <c r="M37" s="61">
        <f t="shared" si="4"/>
        <v>30</v>
      </c>
      <c r="N37" s="60">
        <f>VLOOKUP($A37,'Return Data'!$B$7:$R$2292,10,0)</f>
        <v>6.4497999999999998</v>
      </c>
      <c r="O37" s="61">
        <f t="shared" si="5"/>
        <v>31</v>
      </c>
      <c r="P37" s="60">
        <f>VLOOKUP($A37,'Return Data'!$B$7:$R$2292,11,0)</f>
        <v>6.3708999999999998</v>
      </c>
      <c r="Q37" s="61">
        <f t="shared" si="6"/>
        <v>31</v>
      </c>
      <c r="R37" s="60">
        <f>VLOOKUP($A37,'Return Data'!$B$7:$R$2292,12,0)</f>
        <v>5.9212999999999996</v>
      </c>
      <c r="S37" s="61">
        <f t="shared" si="7"/>
        <v>32</v>
      </c>
      <c r="T37" s="60">
        <f>VLOOKUP($A37,'Return Data'!$B$7:$R$2292,13,0)</f>
        <v>5.4286000000000003</v>
      </c>
      <c r="U37" s="61">
        <f t="shared" si="8"/>
        <v>32</v>
      </c>
      <c r="V37" s="60">
        <f>VLOOKUP($A37,'Return Data'!$B$7:$R$2292,17,0)</f>
        <v>4.3673999999999999</v>
      </c>
      <c r="W37" s="61">
        <f t="shared" si="9"/>
        <v>31</v>
      </c>
      <c r="X37" s="60">
        <f>VLOOKUP($A37,'Return Data'!$B$7:$R$2292,14,0)</f>
        <v>3.9756</v>
      </c>
      <c r="Y37" s="61">
        <f t="shared" si="12"/>
        <v>30</v>
      </c>
      <c r="Z37" s="60">
        <f>VLOOKUP($A37,'Return Data'!$B$7:$R$2292,16,0)</f>
        <v>6.7355</v>
      </c>
      <c r="AA37" s="62">
        <f t="shared" si="11"/>
        <v>22</v>
      </c>
    </row>
    <row r="38" spans="1:27" x14ac:dyDescent="0.3">
      <c r="A38" s="58" t="s">
        <v>156</v>
      </c>
      <c r="B38" s="59">
        <f>VLOOKUP($A38,'Return Data'!$B$7:$R$2292,3,0)</f>
        <v>45014</v>
      </c>
      <c r="C38" s="60">
        <f>VLOOKUP($A38,'Return Data'!$B$7:$R$2292,4,0)</f>
        <v>3520.2568000000001</v>
      </c>
      <c r="D38" s="60">
        <f>VLOOKUP($A38,'Return Data'!$B$7:$R$2292,5,0)</f>
        <v>27.767399999999999</v>
      </c>
      <c r="E38" s="61">
        <f t="shared" si="0"/>
        <v>8</v>
      </c>
      <c r="F38" s="60">
        <f>VLOOKUP($A38,'Return Data'!$B$7:$R$2292,6,0)</f>
        <v>5.4009999999999998</v>
      </c>
      <c r="G38" s="61">
        <f t="shared" si="1"/>
        <v>31</v>
      </c>
      <c r="H38" s="60">
        <f>VLOOKUP($A38,'Return Data'!$B$7:$R$2292,7,0)</f>
        <v>6.1116000000000001</v>
      </c>
      <c r="I38" s="61">
        <f t="shared" si="2"/>
        <v>32</v>
      </c>
      <c r="J38" s="60">
        <f>VLOOKUP($A38,'Return Data'!$B$7:$R$2292,8,0)</f>
        <v>6.9707999999999997</v>
      </c>
      <c r="K38" s="61">
        <f t="shared" si="3"/>
        <v>27</v>
      </c>
      <c r="L38" s="60">
        <f>VLOOKUP($A38,'Return Data'!$B$7:$R$2292,9,0)</f>
        <v>7.1792999999999996</v>
      </c>
      <c r="M38" s="61">
        <f t="shared" si="4"/>
        <v>17</v>
      </c>
      <c r="N38" s="60">
        <f>VLOOKUP($A38,'Return Data'!$B$7:$R$2292,10,0)</f>
        <v>6.6782000000000004</v>
      </c>
      <c r="O38" s="61">
        <f t="shared" si="5"/>
        <v>19</v>
      </c>
      <c r="P38" s="60">
        <f>VLOOKUP($A38,'Return Data'!$B$7:$R$2292,11,0)</f>
        <v>6.6233000000000004</v>
      </c>
      <c r="Q38" s="61">
        <f t="shared" si="6"/>
        <v>19</v>
      </c>
      <c r="R38" s="60">
        <f>VLOOKUP($A38,'Return Data'!$B$7:$R$2292,12,0)</f>
        <v>6.1489000000000003</v>
      </c>
      <c r="S38" s="61">
        <f t="shared" si="7"/>
        <v>21</v>
      </c>
      <c r="T38" s="60">
        <f>VLOOKUP($A38,'Return Data'!$B$7:$R$2292,13,0)</f>
        <v>5.6478000000000002</v>
      </c>
      <c r="U38" s="61">
        <f t="shared" si="8"/>
        <v>23</v>
      </c>
      <c r="V38" s="60">
        <f>VLOOKUP($A38,'Return Data'!$B$7:$R$2292,17,0)</f>
        <v>4.5446</v>
      </c>
      <c r="W38" s="61">
        <f t="shared" si="9"/>
        <v>23</v>
      </c>
      <c r="X38" s="60">
        <f>VLOOKUP($A38,'Return Data'!$B$7:$R$2292,14,0)</f>
        <v>4.2484000000000002</v>
      </c>
      <c r="Y38" s="61">
        <f t="shared" si="12"/>
        <v>19</v>
      </c>
      <c r="Z38" s="60">
        <f>VLOOKUP($A38,'Return Data'!$B$7:$R$2292,16,0)</f>
        <v>6.7333999999999996</v>
      </c>
      <c r="AA38" s="62">
        <f t="shared" si="11"/>
        <v>23</v>
      </c>
    </row>
    <row r="39" spans="1:27" x14ac:dyDescent="0.3">
      <c r="A39" s="58" t="s">
        <v>1788</v>
      </c>
      <c r="B39" s="59">
        <f>VLOOKUP($A39,'Return Data'!$B$7:$R$2292,3,0)</f>
        <v>45014</v>
      </c>
      <c r="C39" s="60">
        <f>VLOOKUP($A39,'Return Data'!$B$7:$R$2292,4,0)</f>
        <v>3178.0216</v>
      </c>
      <c r="D39" s="60">
        <f>VLOOKUP($A39,'Return Data'!$B$7:$R$2292,5,0)</f>
        <v>25.167000000000002</v>
      </c>
      <c r="E39" s="61">
        <f t="shared" si="0"/>
        <v>15</v>
      </c>
      <c r="F39" s="60">
        <f>VLOOKUP($A39,'Return Data'!$B$7:$R$2292,6,0)</f>
        <v>6.5717999999999996</v>
      </c>
      <c r="G39" s="61">
        <f t="shared" si="1"/>
        <v>13</v>
      </c>
      <c r="H39" s="60">
        <f>VLOOKUP($A39,'Return Data'!$B$7:$R$2292,7,0)</f>
        <v>6.7074999999999996</v>
      </c>
      <c r="I39" s="61">
        <f t="shared" si="2"/>
        <v>15</v>
      </c>
      <c r="J39" s="60">
        <f>VLOOKUP($A39,'Return Data'!$B$7:$R$2292,8,0)</f>
        <v>7.4782000000000002</v>
      </c>
      <c r="K39" s="61">
        <f t="shared" si="3"/>
        <v>3</v>
      </c>
      <c r="L39" s="60">
        <f>VLOOKUP($A39,'Return Data'!$B$7:$R$2292,9,0)</f>
        <v>7.2676999999999996</v>
      </c>
      <c r="M39" s="61">
        <f t="shared" si="4"/>
        <v>10</v>
      </c>
      <c r="N39" s="60">
        <f>VLOOKUP($A39,'Return Data'!$B$7:$R$2292,10,0)</f>
        <v>6.7714999999999996</v>
      </c>
      <c r="O39" s="61">
        <f t="shared" si="5"/>
        <v>5</v>
      </c>
      <c r="P39" s="60">
        <f>VLOOKUP($A39,'Return Data'!$B$7:$R$2292,11,0)</f>
        <v>6.6657999999999999</v>
      </c>
      <c r="Q39" s="61">
        <f t="shared" si="6"/>
        <v>12</v>
      </c>
      <c r="R39" s="60">
        <f>VLOOKUP($A39,'Return Data'!$B$7:$R$2292,12,0)</f>
        <v>6.2199</v>
      </c>
      <c r="S39" s="61">
        <f t="shared" si="7"/>
        <v>7</v>
      </c>
      <c r="T39" s="60">
        <f>VLOOKUP($A39,'Return Data'!$B$7:$R$2292,13,0)</f>
        <v>5.7363</v>
      </c>
      <c r="U39" s="61">
        <f t="shared" si="8"/>
        <v>6</v>
      </c>
      <c r="V39" s="60">
        <f>VLOOKUP($A39,'Return Data'!$B$7:$R$2292,17,0)</f>
        <v>4.5545999999999998</v>
      </c>
      <c r="W39" s="61">
        <f t="shared" si="9"/>
        <v>20</v>
      </c>
      <c r="X39" s="60">
        <f>VLOOKUP($A39,'Return Data'!$B$7:$R$2292,14,0)</f>
        <v>4.1584000000000003</v>
      </c>
      <c r="Y39" s="61">
        <f t="shared" si="12"/>
        <v>27</v>
      </c>
      <c r="Z39" s="60">
        <f>VLOOKUP($A39,'Return Data'!$B$7:$R$2292,16,0)</f>
        <v>5.7804000000000002</v>
      </c>
      <c r="AA39" s="62">
        <f t="shared" si="11"/>
        <v>31</v>
      </c>
    </row>
    <row r="40" spans="1:27" x14ac:dyDescent="0.3">
      <c r="A40" s="58" t="s">
        <v>158</v>
      </c>
      <c r="B40" s="59">
        <f>VLOOKUP($A40,'Return Data'!$B$7:$R$2292,3,0)</f>
        <v>45014</v>
      </c>
      <c r="C40" s="60">
        <f>VLOOKUP($A40,'Return Data'!$B$7:$R$2292,4,0)</f>
        <v>3549.0571</v>
      </c>
      <c r="D40" s="60">
        <f>VLOOKUP($A40,'Return Data'!$B$7:$R$2292,5,0)</f>
        <v>30.763999999999999</v>
      </c>
      <c r="E40" s="61">
        <f t="shared" si="0"/>
        <v>2</v>
      </c>
      <c r="F40" s="60">
        <f>VLOOKUP($A40,'Return Data'!$B$7:$R$2292,6,0)</f>
        <v>7.6601999999999997</v>
      </c>
      <c r="G40" s="61">
        <f t="shared" si="1"/>
        <v>1</v>
      </c>
      <c r="H40" s="60">
        <f>VLOOKUP($A40,'Return Data'!$B$7:$R$2292,7,0)</f>
        <v>7.2222999999999997</v>
      </c>
      <c r="I40" s="61">
        <f t="shared" si="2"/>
        <v>2</v>
      </c>
      <c r="J40" s="60">
        <f>VLOOKUP($A40,'Return Data'!$B$7:$R$2292,8,0)</f>
        <v>7.4135</v>
      </c>
      <c r="K40" s="61">
        <f t="shared" si="3"/>
        <v>5</v>
      </c>
      <c r="L40" s="60">
        <f>VLOOKUP($A40,'Return Data'!$B$7:$R$2292,9,0)</f>
        <v>7.2706</v>
      </c>
      <c r="M40" s="61">
        <f t="shared" si="4"/>
        <v>9</v>
      </c>
      <c r="N40" s="60">
        <f>VLOOKUP($A40,'Return Data'!$B$7:$R$2292,10,0)</f>
        <v>6.7126000000000001</v>
      </c>
      <c r="O40" s="61">
        <f t="shared" si="5"/>
        <v>16</v>
      </c>
      <c r="P40" s="60">
        <f>VLOOKUP($A40,'Return Data'!$B$7:$R$2292,11,0)</f>
        <v>6.6410999999999998</v>
      </c>
      <c r="Q40" s="61">
        <f t="shared" si="6"/>
        <v>16</v>
      </c>
      <c r="R40" s="60">
        <f>VLOOKUP($A40,'Return Data'!$B$7:$R$2292,12,0)</f>
        <v>6.1409000000000002</v>
      </c>
      <c r="S40" s="61">
        <f t="shared" si="7"/>
        <v>22</v>
      </c>
      <c r="T40" s="60">
        <f>VLOOKUP($A40,'Return Data'!$B$7:$R$2292,13,0)</f>
        <v>5.6470000000000002</v>
      </c>
      <c r="U40" s="61">
        <f t="shared" si="8"/>
        <v>24</v>
      </c>
      <c r="V40" s="60">
        <f>VLOOKUP($A40,'Return Data'!$B$7:$R$2292,17,0)</f>
        <v>4.5500999999999996</v>
      </c>
      <c r="W40" s="61">
        <f t="shared" si="9"/>
        <v>21</v>
      </c>
      <c r="X40" s="60">
        <f>VLOOKUP($A40,'Return Data'!$B$7:$R$2292,14,0)</f>
        <v>4.2789999999999999</v>
      </c>
      <c r="Y40" s="61">
        <f t="shared" si="12"/>
        <v>15</v>
      </c>
      <c r="Z40" s="60">
        <f>VLOOKUP($A40,'Return Data'!$B$7:$R$2292,16,0)</f>
        <v>6.8186</v>
      </c>
      <c r="AA40" s="62">
        <f t="shared" si="11"/>
        <v>6</v>
      </c>
    </row>
    <row r="41" spans="1:27" x14ac:dyDescent="0.3">
      <c r="A41" s="58" t="s">
        <v>160</v>
      </c>
      <c r="B41" s="59">
        <f>VLOOKUP($A41,'Return Data'!$B$7:$R$2292,3,0)</f>
        <v>45014</v>
      </c>
      <c r="C41" s="60">
        <f>VLOOKUP($A41,'Return Data'!$B$7:$R$2292,4,0)</f>
        <v>2167.8337000000001</v>
      </c>
      <c r="D41" s="60">
        <f>VLOOKUP($A41,'Return Data'!$B$7:$R$2292,5,0)</f>
        <v>22.9314</v>
      </c>
      <c r="E41" s="61">
        <f t="shared" si="0"/>
        <v>22</v>
      </c>
      <c r="F41" s="60">
        <f>VLOOKUP($A41,'Return Data'!$B$7:$R$2292,6,0)</f>
        <v>6.1919000000000004</v>
      </c>
      <c r="G41" s="61">
        <f t="shared" si="1"/>
        <v>21</v>
      </c>
      <c r="H41" s="60">
        <f>VLOOKUP($A41,'Return Data'!$B$7:$R$2292,7,0)</f>
        <v>6.7259000000000002</v>
      </c>
      <c r="I41" s="61">
        <f t="shared" si="2"/>
        <v>14</v>
      </c>
      <c r="J41" s="60">
        <f>VLOOKUP($A41,'Return Data'!$B$7:$R$2292,8,0)</f>
        <v>7.2473999999999998</v>
      </c>
      <c r="K41" s="61">
        <f t="shared" si="3"/>
        <v>13</v>
      </c>
      <c r="L41" s="60">
        <f>VLOOKUP($A41,'Return Data'!$B$7:$R$2292,9,0)</f>
        <v>7.2449000000000003</v>
      </c>
      <c r="M41" s="61">
        <f t="shared" si="4"/>
        <v>13</v>
      </c>
      <c r="N41" s="60">
        <f>VLOOKUP($A41,'Return Data'!$B$7:$R$2292,10,0)</f>
        <v>6.7831999999999999</v>
      </c>
      <c r="O41" s="61">
        <f t="shared" si="5"/>
        <v>3</v>
      </c>
      <c r="P41" s="60">
        <f>VLOOKUP($A41,'Return Data'!$B$7:$R$2292,11,0)</f>
        <v>6.7172999999999998</v>
      </c>
      <c r="Q41" s="61">
        <f t="shared" si="6"/>
        <v>3</v>
      </c>
      <c r="R41" s="60">
        <f>VLOOKUP($A41,'Return Data'!$B$7:$R$2292,12,0)</f>
        <v>6.2228000000000003</v>
      </c>
      <c r="S41" s="61">
        <f t="shared" si="7"/>
        <v>6</v>
      </c>
      <c r="T41" s="60">
        <f>VLOOKUP($A41,'Return Data'!$B$7:$R$2292,13,0)</f>
        <v>5.7309999999999999</v>
      </c>
      <c r="U41" s="61">
        <f t="shared" si="8"/>
        <v>7</v>
      </c>
      <c r="V41" s="60">
        <f>VLOOKUP($A41,'Return Data'!$B$7:$R$2292,17,0)</f>
        <v>4.5934999999999997</v>
      </c>
      <c r="W41" s="61">
        <f t="shared" si="9"/>
        <v>7</v>
      </c>
      <c r="X41" s="60">
        <f>VLOOKUP($A41,'Return Data'!$B$7:$R$2292,14,0)</f>
        <v>4.3117999999999999</v>
      </c>
      <c r="Y41" s="61">
        <f t="shared" si="12"/>
        <v>8</v>
      </c>
      <c r="Z41" s="60">
        <f>VLOOKUP($A41,'Return Data'!$B$7:$R$2292,16,0)</f>
        <v>6.3762999999999996</v>
      </c>
      <c r="AA41" s="62">
        <f t="shared" si="11"/>
        <v>28</v>
      </c>
    </row>
    <row r="42" spans="1:27" x14ac:dyDescent="0.3">
      <c r="A42" s="58" t="s">
        <v>161</v>
      </c>
      <c r="B42" s="59">
        <f>VLOOKUP($A42,'Return Data'!$B$7:$R$2292,3,0)</f>
        <v>45014</v>
      </c>
      <c r="C42" s="60">
        <f>VLOOKUP($A42,'Return Data'!$B$7:$R$2292,4,0)</f>
        <v>3686.0356999999999</v>
      </c>
      <c r="D42" s="60">
        <f>VLOOKUP($A42,'Return Data'!$B$7:$R$2292,5,0)</f>
        <v>30.662299999999998</v>
      </c>
      <c r="E42" s="61">
        <f t="shared" si="0"/>
        <v>3</v>
      </c>
      <c r="F42" s="60">
        <f>VLOOKUP($A42,'Return Data'!$B$7:$R$2292,6,0)</f>
        <v>6.5290999999999997</v>
      </c>
      <c r="G42" s="61">
        <f t="shared" si="1"/>
        <v>14</v>
      </c>
      <c r="H42" s="60">
        <f>VLOOKUP($A42,'Return Data'!$B$7:$R$2292,7,0)</f>
        <v>6.6586999999999996</v>
      </c>
      <c r="I42" s="61">
        <f t="shared" si="2"/>
        <v>18</v>
      </c>
      <c r="J42" s="60">
        <f>VLOOKUP($A42,'Return Data'!$B$7:$R$2292,8,0)</f>
        <v>7.3372999999999999</v>
      </c>
      <c r="K42" s="61">
        <f t="shared" si="3"/>
        <v>8</v>
      </c>
      <c r="L42" s="60">
        <f>VLOOKUP($A42,'Return Data'!$B$7:$R$2292,9,0)</f>
        <v>7.2900999999999998</v>
      </c>
      <c r="M42" s="61">
        <f t="shared" si="4"/>
        <v>8</v>
      </c>
      <c r="N42" s="60">
        <f>VLOOKUP($A42,'Return Data'!$B$7:$R$2292,10,0)</f>
        <v>6.7705000000000002</v>
      </c>
      <c r="O42" s="61">
        <f t="shared" si="5"/>
        <v>7</v>
      </c>
      <c r="P42" s="60">
        <f>VLOOKUP($A42,'Return Data'!$B$7:$R$2292,11,0)</f>
        <v>6.6692999999999998</v>
      </c>
      <c r="Q42" s="61">
        <f t="shared" si="6"/>
        <v>11</v>
      </c>
      <c r="R42" s="60">
        <f>VLOOKUP($A42,'Return Data'!$B$7:$R$2292,12,0)</f>
        <v>6.2049000000000003</v>
      </c>
      <c r="S42" s="61">
        <f t="shared" si="7"/>
        <v>11</v>
      </c>
      <c r="T42" s="60">
        <f>VLOOKUP($A42,'Return Data'!$B$7:$R$2292,13,0)</f>
        <v>5.7126000000000001</v>
      </c>
      <c r="U42" s="61">
        <f t="shared" si="8"/>
        <v>11</v>
      </c>
      <c r="V42" s="60">
        <f>VLOOKUP($A42,'Return Data'!$B$7:$R$2292,17,0)</f>
        <v>4.5888</v>
      </c>
      <c r="W42" s="61">
        <f t="shared" si="9"/>
        <v>11</v>
      </c>
      <c r="X42" s="60">
        <f>VLOOKUP($A42,'Return Data'!$B$7:$R$2292,14,0)</f>
        <v>4.2965999999999998</v>
      </c>
      <c r="Y42" s="61">
        <f t="shared" si="12"/>
        <v>9</v>
      </c>
      <c r="Z42" s="60">
        <f>VLOOKUP($A42,'Return Data'!$B$7:$R$2292,16,0)</f>
        <v>6.7694999999999999</v>
      </c>
      <c r="AA42" s="62">
        <f t="shared" si="11"/>
        <v>15</v>
      </c>
    </row>
    <row r="43" spans="1:27" x14ac:dyDescent="0.3">
      <c r="A43" s="58" t="s">
        <v>1805</v>
      </c>
      <c r="B43" s="59">
        <f>VLOOKUP($A43,'Return Data'!$B$7:$R$2292,3,0)</f>
        <v>45014</v>
      </c>
      <c r="C43" s="60">
        <f>VLOOKUP($A43,'Return Data'!$B$7:$R$2292,4,0)</f>
        <v>1207.8027999999999</v>
      </c>
      <c r="D43" s="60">
        <f>VLOOKUP($A43,'Return Data'!$B$7:$R$2292,5,0)</f>
        <v>23.517399999999999</v>
      </c>
      <c r="E43" s="61">
        <f t="shared" si="0"/>
        <v>21</v>
      </c>
      <c r="F43" s="60">
        <f>VLOOKUP($A43,'Return Data'!$B$7:$R$2292,6,0)</f>
        <v>6.2375999999999996</v>
      </c>
      <c r="G43" s="61">
        <f t="shared" si="1"/>
        <v>20</v>
      </c>
      <c r="H43" s="60">
        <f>VLOOKUP($A43,'Return Data'!$B$7:$R$2292,7,0)</f>
        <v>6.6547999999999998</v>
      </c>
      <c r="I43" s="61">
        <f t="shared" si="2"/>
        <v>19</v>
      </c>
      <c r="J43" s="60">
        <f>VLOOKUP($A43,'Return Data'!$B$7:$R$2292,8,0)</f>
        <v>6.992</v>
      </c>
      <c r="K43" s="61">
        <f t="shared" si="3"/>
        <v>25</v>
      </c>
      <c r="L43" s="60">
        <f>VLOOKUP($A43,'Return Data'!$B$7:$R$2292,9,0)</f>
        <v>7.0964999999999998</v>
      </c>
      <c r="M43" s="61">
        <f t="shared" si="4"/>
        <v>21</v>
      </c>
      <c r="N43" s="60">
        <f>VLOOKUP($A43,'Return Data'!$B$7:$R$2292,10,0)</f>
        <v>6.5319000000000003</v>
      </c>
      <c r="O43" s="61">
        <f t="shared" si="5"/>
        <v>29</v>
      </c>
      <c r="P43" s="60">
        <f>VLOOKUP($A43,'Return Data'!$B$7:$R$2292,11,0)</f>
        <v>6.4810999999999996</v>
      </c>
      <c r="Q43" s="61">
        <f t="shared" si="6"/>
        <v>29</v>
      </c>
      <c r="R43" s="60">
        <f>VLOOKUP($A43,'Return Data'!$B$7:$R$2292,12,0)</f>
        <v>5.9549000000000003</v>
      </c>
      <c r="S43" s="61">
        <f t="shared" si="7"/>
        <v>31</v>
      </c>
      <c r="T43" s="60">
        <f>VLOOKUP($A43,'Return Data'!$B$7:$R$2292,13,0)</f>
        <v>5.4187000000000003</v>
      </c>
      <c r="U43" s="61">
        <f t="shared" si="8"/>
        <v>33</v>
      </c>
      <c r="V43" s="60">
        <f>VLOOKUP($A43,'Return Data'!$B$7:$R$2292,17,0)</f>
        <v>4.2268999999999997</v>
      </c>
      <c r="W43" s="61">
        <f t="shared" si="9"/>
        <v>35</v>
      </c>
      <c r="X43" s="60">
        <f>VLOOKUP($A43,'Return Data'!$B$7:$R$2292,14,0)</f>
        <v>3.8704999999999998</v>
      </c>
      <c r="Y43" s="61">
        <f t="shared" si="12"/>
        <v>34</v>
      </c>
      <c r="Z43" s="60">
        <f>VLOOKUP($A43,'Return Data'!$B$7:$R$2292,16,0)</f>
        <v>4.5918000000000001</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23.264941666666662</v>
      </c>
      <c r="E45" s="69"/>
      <c r="F45" s="70">
        <f>AVERAGE(F8:F43)</f>
        <v>6.0338611111111113</v>
      </c>
      <c r="G45" s="69"/>
      <c r="H45" s="70">
        <f>AVERAGE(H8:H43)</f>
        <v>6.3868972222222231</v>
      </c>
      <c r="I45" s="69"/>
      <c r="J45" s="70">
        <f>AVERAGE(J8:J43)</f>
        <v>6.8880888888888876</v>
      </c>
      <c r="K45" s="69"/>
      <c r="L45" s="70">
        <f>AVERAGE(L8:L43)</f>
        <v>6.9114222222222219</v>
      </c>
      <c r="M45" s="69"/>
      <c r="N45" s="70">
        <f>AVERAGE(N8:N43)</f>
        <v>6.4603277777777777</v>
      </c>
      <c r="O45" s="69"/>
      <c r="P45" s="70">
        <f>AVERAGE(P8:P43)</f>
        <v>6.4005972222222205</v>
      </c>
      <c r="Q45" s="69"/>
      <c r="R45" s="70">
        <f>AVERAGE(R8:R43)</f>
        <v>5.9538361111111113</v>
      </c>
      <c r="S45" s="69"/>
      <c r="T45" s="70">
        <f>AVERAGE(T8:T43)</f>
        <v>5.4840194444444448</v>
      </c>
      <c r="U45" s="69"/>
      <c r="V45" s="70">
        <f>AVERAGE(V8:V43)</f>
        <v>4.4087027777777763</v>
      </c>
      <c r="W45" s="69"/>
      <c r="X45" s="70">
        <f>AVERAGE(X8:X43)</f>
        <v>4.108137142857144</v>
      </c>
      <c r="Y45" s="69"/>
      <c r="Z45" s="70">
        <f>AVERAGE(Z8:Z43)</f>
        <v>6.2544527777777779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33.719099999999997</v>
      </c>
      <c r="E47" s="73"/>
      <c r="F47" s="74">
        <f>MAX(F8:F43)</f>
        <v>7.6601999999999997</v>
      </c>
      <c r="G47" s="73"/>
      <c r="H47" s="74">
        <f>MAX(H8:H43)</f>
        <v>7.2587000000000002</v>
      </c>
      <c r="I47" s="73"/>
      <c r="J47" s="74">
        <f>MAX(J8:J43)</f>
        <v>7.6531000000000002</v>
      </c>
      <c r="K47" s="73"/>
      <c r="L47" s="74">
        <f>MAX(L8:L43)</f>
        <v>7.53</v>
      </c>
      <c r="M47" s="73"/>
      <c r="N47" s="74">
        <f>MAX(N8:N43)</f>
        <v>6.8753000000000002</v>
      </c>
      <c r="O47" s="73"/>
      <c r="P47" s="74">
        <f>MAX(P8:P43)</f>
        <v>6.7568999999999999</v>
      </c>
      <c r="Q47" s="73"/>
      <c r="R47" s="74">
        <f>MAX(R8:R43)</f>
        <v>6.2603999999999997</v>
      </c>
      <c r="S47" s="73"/>
      <c r="T47" s="74">
        <f>MAX(T8:T43)</f>
        <v>5.7679999999999998</v>
      </c>
      <c r="U47" s="73"/>
      <c r="V47" s="74">
        <f>MAX(V8:V43)</f>
        <v>4.9211</v>
      </c>
      <c r="W47" s="73"/>
      <c r="X47" s="74">
        <f>MAX(X8:X43)</f>
        <v>4.8973000000000004</v>
      </c>
      <c r="Y47" s="73"/>
      <c r="Z47" s="74">
        <f>MAX(Z8:Z43)</f>
        <v>7.2363</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45014</v>
      </c>
      <c r="C8" s="60">
        <f>VLOOKUP($A8,'Return Data'!$B$7:$R$2292,4,0)</f>
        <v>359.46589999999998</v>
      </c>
      <c r="D8" s="60">
        <f>VLOOKUP($A8,'Return Data'!$B$7:$R$2292,5,0)</f>
        <v>33.589700000000001</v>
      </c>
      <c r="E8" s="61">
        <f t="shared" ref="E8:E42" si="0">RANK(D8,D$8:D$42,0)</f>
        <v>1</v>
      </c>
      <c r="F8" s="60">
        <f>VLOOKUP($A8,'Return Data'!$B$7:$R$2292,6,0)</f>
        <v>6.8612000000000002</v>
      </c>
      <c r="G8" s="61">
        <f t="shared" ref="G8:G42" si="1">RANK(F8,F$8:F$42,0)</f>
        <v>5</v>
      </c>
      <c r="H8" s="60">
        <f>VLOOKUP($A8,'Return Data'!$B$7:$R$2292,7,0)</f>
        <v>6.7655000000000003</v>
      </c>
      <c r="I8" s="61">
        <f t="shared" ref="I8:I42" si="2">RANK(H8,H$8:H$42,0)</f>
        <v>8</v>
      </c>
      <c r="J8" s="60">
        <f>VLOOKUP($A8,'Return Data'!$B$7:$R$2292,8,0)</f>
        <v>7.5254000000000003</v>
      </c>
      <c r="K8" s="61">
        <f t="shared" ref="K8:K42" si="3">RANK(J8,J$8:J$42,0)</f>
        <v>1</v>
      </c>
      <c r="L8" s="60">
        <f>VLOOKUP($A8,'Return Data'!$B$7:$R$2292,9,0)</f>
        <v>7.4020999999999999</v>
      </c>
      <c r="M8" s="61">
        <f t="shared" ref="M8:M42" si="4">RANK(L8,L$8:L$42,0)</f>
        <v>1</v>
      </c>
      <c r="N8" s="60">
        <f>VLOOKUP($A8,'Return Data'!$B$7:$R$2292,10,0)</f>
        <v>6.7461000000000002</v>
      </c>
      <c r="O8" s="61">
        <f t="shared" ref="O8:O42" si="5">RANK(N8,N$8:N$42,0)</f>
        <v>1</v>
      </c>
      <c r="P8" s="60">
        <f>VLOOKUP($A8,'Return Data'!$B$7:$R$2292,11,0)</f>
        <v>6.6257000000000001</v>
      </c>
      <c r="Q8" s="61">
        <f t="shared" ref="Q8:Q42" si="6">RANK(P8,P$8:P$42,0)</f>
        <v>3</v>
      </c>
      <c r="R8" s="60">
        <f>VLOOKUP($A8,'Return Data'!$B$7:$R$2292,12,0)</f>
        <v>6.1303999999999998</v>
      </c>
      <c r="S8" s="61">
        <f t="shared" ref="S8:S42" si="7">RANK(R8,R$8:R$42,0)</f>
        <v>5</v>
      </c>
      <c r="T8" s="60">
        <f>VLOOKUP($A8,'Return Data'!$B$7:$R$2292,13,0)</f>
        <v>5.6233000000000004</v>
      </c>
      <c r="U8" s="61">
        <f t="shared" ref="U8:U42" si="8">RANK(T8,T$8:T$42,0)</f>
        <v>9</v>
      </c>
      <c r="V8" s="60">
        <f>VLOOKUP($A8,'Return Data'!$B$7:$R$2292,17,0)</f>
        <v>4.4904999999999999</v>
      </c>
      <c r="W8" s="61">
        <f t="shared" ref="W8:W42" si="9">RANK(V8,V$8:V$42,0)</f>
        <v>10</v>
      </c>
      <c r="X8" s="60">
        <f>VLOOKUP($A8,'Return Data'!$B$7:$R$2292,14,0)</f>
        <v>4.2276999999999996</v>
      </c>
      <c r="Y8" s="61">
        <f t="shared" ref="Y8:Y22" si="10">RANK(X8,X$8:X$42,0)</f>
        <v>4</v>
      </c>
      <c r="Z8" s="60">
        <f>VLOOKUP($A8,'Return Data'!$B$7:$R$2292,16,0)</f>
        <v>6.9621000000000004</v>
      </c>
      <c r="AA8" s="62">
        <f t="shared" ref="AA8:AA42" si="11">RANK(Z8,Z$8:Z$42,0)</f>
        <v>11</v>
      </c>
    </row>
    <row r="9" spans="1:27" x14ac:dyDescent="0.3">
      <c r="A9" s="58" t="s">
        <v>228</v>
      </c>
      <c r="B9" s="59">
        <f>VLOOKUP($A9,'Return Data'!$B$7:$R$2292,3,0)</f>
        <v>45014</v>
      </c>
      <c r="C9" s="60">
        <f>VLOOKUP($A9,'Return Data'!$B$7:$R$2292,4,0)</f>
        <v>2482.2004999999999</v>
      </c>
      <c r="D9" s="60">
        <f>VLOOKUP($A9,'Return Data'!$B$7:$R$2292,5,0)</f>
        <v>26.3993</v>
      </c>
      <c r="E9" s="61">
        <f t="shared" si="0"/>
        <v>13</v>
      </c>
      <c r="F9" s="60">
        <f>VLOOKUP($A9,'Return Data'!$B$7:$R$2292,6,0)</f>
        <v>6.6177999999999999</v>
      </c>
      <c r="G9" s="61">
        <f t="shared" si="1"/>
        <v>11</v>
      </c>
      <c r="H9" s="60">
        <f>VLOOKUP($A9,'Return Data'!$B$7:$R$2292,7,0)</f>
        <v>6.7285000000000004</v>
      </c>
      <c r="I9" s="61">
        <f t="shared" si="2"/>
        <v>10</v>
      </c>
      <c r="J9" s="60">
        <f>VLOOKUP($A9,'Return Data'!$B$7:$R$2292,8,0)</f>
        <v>7.3348000000000004</v>
      </c>
      <c r="K9" s="61">
        <f t="shared" si="3"/>
        <v>4</v>
      </c>
      <c r="L9" s="60">
        <f>VLOOKUP($A9,'Return Data'!$B$7:$R$2292,9,0)</f>
        <v>7.2739000000000003</v>
      </c>
      <c r="M9" s="61">
        <f t="shared" si="4"/>
        <v>2</v>
      </c>
      <c r="N9" s="60">
        <f>VLOOKUP($A9,'Return Data'!$B$7:$R$2292,10,0)</f>
        <v>6.7060000000000004</v>
      </c>
      <c r="O9" s="61">
        <f t="shared" si="5"/>
        <v>3</v>
      </c>
      <c r="P9" s="60">
        <f>VLOOKUP($A9,'Return Data'!$B$7:$R$2292,11,0)</f>
        <v>6.6279000000000003</v>
      </c>
      <c r="Q9" s="61">
        <f t="shared" si="6"/>
        <v>2</v>
      </c>
      <c r="R9" s="60">
        <f>VLOOKUP($A9,'Return Data'!$B$7:$R$2292,12,0)</f>
        <v>6.15</v>
      </c>
      <c r="S9" s="61">
        <f t="shared" si="7"/>
        <v>3</v>
      </c>
      <c r="T9" s="60">
        <f>VLOOKUP($A9,'Return Data'!$B$7:$R$2292,13,0)</f>
        <v>5.6619999999999999</v>
      </c>
      <c r="U9" s="61">
        <f t="shared" si="8"/>
        <v>3</v>
      </c>
      <c r="V9" s="60">
        <f>VLOOKUP($A9,'Return Data'!$B$7:$R$2292,17,0)</f>
        <v>4.5183</v>
      </c>
      <c r="W9" s="61">
        <f t="shared" si="9"/>
        <v>6</v>
      </c>
      <c r="X9" s="60">
        <f>VLOOKUP($A9,'Return Data'!$B$7:$R$2292,14,0)</f>
        <v>4.2183000000000002</v>
      </c>
      <c r="Y9" s="61">
        <f t="shared" si="10"/>
        <v>5</v>
      </c>
      <c r="Z9" s="60">
        <f>VLOOKUP($A9,'Return Data'!$B$7:$R$2292,16,0)</f>
        <v>6.9787999999999997</v>
      </c>
      <c r="AA9" s="62">
        <f t="shared" si="11"/>
        <v>9</v>
      </c>
    </row>
    <row r="10" spans="1:27" x14ac:dyDescent="0.3">
      <c r="A10" s="58" t="s">
        <v>2055</v>
      </c>
      <c r="B10" s="59">
        <f>VLOOKUP($A10,'Return Data'!$B$7:$R$2292,3,0)</f>
        <v>45014</v>
      </c>
      <c r="C10" s="60">
        <f>VLOOKUP($A10,'Return Data'!$B$7:$R$2292,4,0)</f>
        <v>2698.3820999999998</v>
      </c>
      <c r="D10" s="60">
        <f>VLOOKUP($A10,'Return Data'!$B$7:$R$2292,5,0)</f>
        <v>26.240200000000002</v>
      </c>
      <c r="E10" s="61">
        <f t="shared" si="0"/>
        <v>14</v>
      </c>
      <c r="F10" s="60">
        <f>VLOOKUP($A10,'Return Data'!$B$7:$R$2292,6,0)</f>
        <v>6.7972999999999999</v>
      </c>
      <c r="G10" s="61">
        <f t="shared" si="1"/>
        <v>9</v>
      </c>
      <c r="H10" s="60">
        <f>VLOOKUP($A10,'Return Data'!$B$7:$R$2292,7,0)</f>
        <v>6.9767000000000001</v>
      </c>
      <c r="I10" s="61">
        <f t="shared" si="2"/>
        <v>5</v>
      </c>
      <c r="J10" s="60">
        <f>VLOOKUP($A10,'Return Data'!$B$7:$R$2292,8,0)</f>
        <v>7.3121</v>
      </c>
      <c r="K10" s="61">
        <f t="shared" si="3"/>
        <v>6</v>
      </c>
      <c r="L10" s="60">
        <f>VLOOKUP($A10,'Return Data'!$B$7:$R$2292,9,0)</f>
        <v>7.2461000000000002</v>
      </c>
      <c r="M10" s="61">
        <f t="shared" si="4"/>
        <v>3</v>
      </c>
      <c r="N10" s="60">
        <f>VLOOKUP($A10,'Return Data'!$B$7:$R$2292,10,0)</f>
        <v>6.5964999999999998</v>
      </c>
      <c r="O10" s="61">
        <f t="shared" si="5"/>
        <v>15</v>
      </c>
      <c r="P10" s="60">
        <f>VLOOKUP($A10,'Return Data'!$B$7:$R$2292,11,0)</f>
        <v>6.5179999999999998</v>
      </c>
      <c r="Q10" s="61">
        <f t="shared" si="6"/>
        <v>16</v>
      </c>
      <c r="R10" s="60">
        <f>VLOOKUP($A10,'Return Data'!$B$7:$R$2292,12,0)</f>
        <v>6.0442999999999998</v>
      </c>
      <c r="S10" s="61">
        <f t="shared" si="7"/>
        <v>16</v>
      </c>
      <c r="T10" s="60">
        <f>VLOOKUP($A10,'Return Data'!$B$7:$R$2292,13,0)</f>
        <v>5.5770999999999997</v>
      </c>
      <c r="U10" s="61">
        <f t="shared" si="8"/>
        <v>16</v>
      </c>
      <c r="V10" s="60">
        <f>VLOOKUP($A10,'Return Data'!$B$7:$R$2292,17,0)</f>
        <v>4.4596</v>
      </c>
      <c r="W10" s="61">
        <f t="shared" si="9"/>
        <v>17</v>
      </c>
      <c r="X10" s="60">
        <f>VLOOKUP($A10,'Return Data'!$B$7:$R$2292,14,0)</f>
        <v>4.1383000000000001</v>
      </c>
      <c r="Y10" s="61">
        <f t="shared" si="10"/>
        <v>21</v>
      </c>
      <c r="Z10" s="60">
        <f>VLOOKUP($A10,'Return Data'!$B$7:$R$2292,16,0)</f>
        <v>5.3625999999999996</v>
      </c>
      <c r="AA10" s="62">
        <f t="shared" si="11"/>
        <v>30</v>
      </c>
    </row>
    <row r="11" spans="1:27" x14ac:dyDescent="0.3">
      <c r="A11" s="58" t="s">
        <v>1903</v>
      </c>
      <c r="B11" s="59">
        <f>VLOOKUP($A11,'Return Data'!$B$7:$R$2292,3,0)</f>
        <v>45014</v>
      </c>
      <c r="C11" s="60">
        <f>VLOOKUP($A11,'Return Data'!$B$7:$R$2292,4,0)</f>
        <v>2565.4722000000002</v>
      </c>
      <c r="D11" s="60">
        <f>VLOOKUP($A11,'Return Data'!$B$7:$R$2292,5,0)</f>
        <v>23.954699999999999</v>
      </c>
      <c r="E11" s="61">
        <f t="shared" si="0"/>
        <v>18</v>
      </c>
      <c r="F11" s="60">
        <f>VLOOKUP($A11,'Return Data'!$B$7:$R$2292,6,0)</f>
        <v>4.9958999999999998</v>
      </c>
      <c r="G11" s="61">
        <f t="shared" si="1"/>
        <v>31</v>
      </c>
      <c r="H11" s="60">
        <f>VLOOKUP($A11,'Return Data'!$B$7:$R$2292,7,0)</f>
        <v>6.2104999999999997</v>
      </c>
      <c r="I11" s="61">
        <f t="shared" si="2"/>
        <v>29</v>
      </c>
      <c r="J11" s="60">
        <f>VLOOKUP($A11,'Return Data'!$B$7:$R$2292,8,0)</f>
        <v>7.1571999999999996</v>
      </c>
      <c r="K11" s="61">
        <f t="shared" si="3"/>
        <v>13</v>
      </c>
      <c r="L11" s="60">
        <f>VLOOKUP($A11,'Return Data'!$B$7:$R$2292,9,0)</f>
        <v>7.0453999999999999</v>
      </c>
      <c r="M11" s="61">
        <f t="shared" si="4"/>
        <v>18</v>
      </c>
      <c r="N11" s="60">
        <f>VLOOKUP($A11,'Return Data'!$B$7:$R$2292,10,0)</f>
        <v>6.6025999999999998</v>
      </c>
      <c r="O11" s="61">
        <f t="shared" si="5"/>
        <v>13</v>
      </c>
      <c r="P11" s="60">
        <f>VLOOKUP($A11,'Return Data'!$B$7:$R$2292,11,0)</f>
        <v>6.5964999999999998</v>
      </c>
      <c r="Q11" s="61">
        <f t="shared" si="6"/>
        <v>6</v>
      </c>
      <c r="R11" s="60">
        <f>VLOOKUP($A11,'Return Data'!$B$7:$R$2292,12,0)</f>
        <v>6.1391999999999998</v>
      </c>
      <c r="S11" s="61">
        <f t="shared" si="7"/>
        <v>4</v>
      </c>
      <c r="T11" s="60">
        <f>VLOOKUP($A11,'Return Data'!$B$7:$R$2292,13,0)</f>
        <v>5.6734999999999998</v>
      </c>
      <c r="U11" s="61">
        <f t="shared" si="8"/>
        <v>2</v>
      </c>
      <c r="V11" s="60">
        <f>VLOOKUP($A11,'Return Data'!$B$7:$R$2292,17,0)</f>
        <v>4.5193000000000003</v>
      </c>
      <c r="W11" s="61">
        <f t="shared" si="9"/>
        <v>5</v>
      </c>
      <c r="X11" s="60">
        <f>VLOOKUP($A11,'Return Data'!$B$7:$R$2292,14,0)</f>
        <v>4.2106000000000003</v>
      </c>
      <c r="Y11" s="61">
        <f t="shared" si="10"/>
        <v>7</v>
      </c>
      <c r="Z11" s="60">
        <f>VLOOKUP($A11,'Return Data'!$B$7:$R$2292,16,0)</f>
        <v>6.6144999999999996</v>
      </c>
      <c r="AA11" s="62">
        <f t="shared" si="11"/>
        <v>24</v>
      </c>
    </row>
    <row r="12" spans="1:27" x14ac:dyDescent="0.3">
      <c r="A12" s="58" t="s">
        <v>1846</v>
      </c>
      <c r="B12" s="59">
        <f>VLOOKUP($A12,'Return Data'!$B$7:$R$2292,3,0)</f>
        <v>45014</v>
      </c>
      <c r="C12" s="60">
        <f>VLOOKUP($A12,'Return Data'!$B$7:$R$2292,4,0)</f>
        <v>2568.4636999999998</v>
      </c>
      <c r="D12" s="60">
        <f>VLOOKUP($A12,'Return Data'!$B$7:$R$2292,5,0)</f>
        <v>27.1373</v>
      </c>
      <c r="E12" s="61">
        <f t="shared" si="0"/>
        <v>9</v>
      </c>
      <c r="F12" s="60">
        <f>VLOOKUP($A12,'Return Data'!$B$7:$R$2292,6,0)</f>
        <v>6.8506</v>
      </c>
      <c r="G12" s="61">
        <f t="shared" si="1"/>
        <v>6</v>
      </c>
      <c r="H12" s="60">
        <f>VLOOKUP($A12,'Return Data'!$B$7:$R$2292,7,0)</f>
        <v>7.1018999999999997</v>
      </c>
      <c r="I12" s="61">
        <f t="shared" si="2"/>
        <v>3</v>
      </c>
      <c r="J12" s="60">
        <f>VLOOKUP($A12,'Return Data'!$B$7:$R$2292,8,0)</f>
        <v>7.3265000000000002</v>
      </c>
      <c r="K12" s="61">
        <f t="shared" si="3"/>
        <v>5</v>
      </c>
      <c r="L12" s="60">
        <f>VLOOKUP($A12,'Return Data'!$B$7:$R$2292,9,0)</f>
        <v>7.2426000000000004</v>
      </c>
      <c r="M12" s="61">
        <f t="shared" si="4"/>
        <v>4</v>
      </c>
      <c r="N12" s="60">
        <f>VLOOKUP($A12,'Return Data'!$B$7:$R$2292,10,0)</f>
        <v>6.718</v>
      </c>
      <c r="O12" s="61">
        <f t="shared" si="5"/>
        <v>2</v>
      </c>
      <c r="P12" s="60">
        <f>VLOOKUP($A12,'Return Data'!$B$7:$R$2292,11,0)</f>
        <v>6.6474000000000002</v>
      </c>
      <c r="Q12" s="61">
        <f t="shared" si="6"/>
        <v>1</v>
      </c>
      <c r="R12" s="60">
        <f>VLOOKUP($A12,'Return Data'!$B$7:$R$2292,12,0)</f>
        <v>6.1578999999999997</v>
      </c>
      <c r="S12" s="61">
        <f t="shared" si="7"/>
        <v>1</v>
      </c>
      <c r="T12" s="60">
        <f>VLOOKUP($A12,'Return Data'!$B$7:$R$2292,13,0)</f>
        <v>5.6820000000000004</v>
      </c>
      <c r="U12" s="61">
        <f t="shared" si="8"/>
        <v>1</v>
      </c>
      <c r="V12" s="60">
        <f>VLOOKUP($A12,'Return Data'!$B$7:$R$2292,17,0)</f>
        <v>4.5389999999999997</v>
      </c>
      <c r="W12" s="61">
        <f t="shared" si="9"/>
        <v>4</v>
      </c>
      <c r="X12" s="60">
        <f>VLOOKUP($A12,'Return Data'!$B$7:$R$2292,14,0)</f>
        <v>4.173</v>
      </c>
      <c r="Y12" s="61">
        <f t="shared" si="10"/>
        <v>13</v>
      </c>
      <c r="Z12" s="60">
        <f>VLOOKUP($A12,'Return Data'!$B$7:$R$2292,16,0)</f>
        <v>6.8933999999999997</v>
      </c>
      <c r="AA12" s="62">
        <f t="shared" si="11"/>
        <v>14</v>
      </c>
    </row>
    <row r="13" spans="1:27" x14ac:dyDescent="0.3">
      <c r="A13" s="58" t="s">
        <v>232</v>
      </c>
      <c r="B13" s="59">
        <f>VLOOKUP($A13,'Return Data'!$B$7:$R$2292,3,0)</f>
        <v>45014</v>
      </c>
      <c r="C13" s="60">
        <f>VLOOKUP($A13,'Return Data'!$B$7:$R$2292,4,0)</f>
        <v>2684.1514000000002</v>
      </c>
      <c r="D13" s="60">
        <f>VLOOKUP($A13,'Return Data'!$B$7:$R$2292,5,0)</f>
        <v>26.680399999999999</v>
      </c>
      <c r="E13" s="61">
        <f t="shared" si="0"/>
        <v>12</v>
      </c>
      <c r="F13" s="60">
        <f>VLOOKUP($A13,'Return Data'!$B$7:$R$2292,6,0)</f>
        <v>6.3242000000000003</v>
      </c>
      <c r="G13" s="61">
        <f t="shared" si="1"/>
        <v>16</v>
      </c>
      <c r="H13" s="60">
        <f>VLOOKUP($A13,'Return Data'!$B$7:$R$2292,7,0)</f>
        <v>6.6757999999999997</v>
      </c>
      <c r="I13" s="61">
        <f t="shared" si="2"/>
        <v>11</v>
      </c>
      <c r="J13" s="60">
        <f>VLOOKUP($A13,'Return Data'!$B$7:$R$2292,8,0)</f>
        <v>7.1849999999999996</v>
      </c>
      <c r="K13" s="61">
        <f t="shared" si="3"/>
        <v>10</v>
      </c>
      <c r="L13" s="60">
        <f>VLOOKUP($A13,'Return Data'!$B$7:$R$2292,9,0)</f>
        <v>7.2145000000000001</v>
      </c>
      <c r="M13" s="61">
        <f t="shared" si="4"/>
        <v>5</v>
      </c>
      <c r="N13" s="60">
        <f>VLOOKUP($A13,'Return Data'!$B$7:$R$2292,10,0)</f>
        <v>6.6879999999999997</v>
      </c>
      <c r="O13" s="61">
        <f t="shared" si="5"/>
        <v>4</v>
      </c>
      <c r="P13" s="60">
        <f>VLOOKUP($A13,'Return Data'!$B$7:$R$2292,11,0)</f>
        <v>6.6191000000000004</v>
      </c>
      <c r="Q13" s="61">
        <f t="shared" si="6"/>
        <v>4</v>
      </c>
      <c r="R13" s="60">
        <f>VLOOKUP($A13,'Return Data'!$B$7:$R$2292,12,0)</f>
        <v>6.1529999999999996</v>
      </c>
      <c r="S13" s="61">
        <f t="shared" si="7"/>
        <v>2</v>
      </c>
      <c r="T13" s="60">
        <f>VLOOKUP($A13,'Return Data'!$B$7:$R$2292,13,0)</f>
        <v>5.6586999999999996</v>
      </c>
      <c r="U13" s="61">
        <f t="shared" si="8"/>
        <v>4</v>
      </c>
      <c r="V13" s="60">
        <f>VLOOKUP($A13,'Return Data'!$B$7:$R$2292,17,0)</f>
        <v>4.4836</v>
      </c>
      <c r="W13" s="61">
        <f t="shared" si="9"/>
        <v>13</v>
      </c>
      <c r="X13" s="60">
        <f>VLOOKUP($A13,'Return Data'!$B$7:$R$2292,14,0)</f>
        <v>4.0510000000000002</v>
      </c>
      <c r="Y13" s="61">
        <f t="shared" si="10"/>
        <v>26</v>
      </c>
      <c r="Z13" s="60">
        <f>VLOOKUP($A13,'Return Data'!$B$7:$R$2292,16,0)</f>
        <v>6.9099000000000004</v>
      </c>
      <c r="AA13" s="62">
        <f t="shared" si="11"/>
        <v>12</v>
      </c>
    </row>
    <row r="14" spans="1:27" x14ac:dyDescent="0.3">
      <c r="A14" s="58" t="s">
        <v>233</v>
      </c>
      <c r="B14" s="59">
        <f>VLOOKUP($A14,'Return Data'!$B$7:$R$2292,3,0)</f>
        <v>45014</v>
      </c>
      <c r="C14" s="60">
        <f>VLOOKUP($A14,'Return Data'!$B$7:$R$2292,4,0)</f>
        <v>3185.4000999999998</v>
      </c>
      <c r="D14" s="60">
        <f>VLOOKUP($A14,'Return Data'!$B$7:$R$2292,5,0)</f>
        <v>24.201599999999999</v>
      </c>
      <c r="E14" s="61">
        <f t="shared" si="0"/>
        <v>17</v>
      </c>
      <c r="F14" s="60">
        <f>VLOOKUP($A14,'Return Data'!$B$7:$R$2292,6,0)</f>
        <v>6.4988999999999999</v>
      </c>
      <c r="G14" s="61">
        <f t="shared" si="1"/>
        <v>12</v>
      </c>
      <c r="H14" s="60">
        <f>VLOOKUP($A14,'Return Data'!$B$7:$R$2292,7,0)</f>
        <v>6.7565</v>
      </c>
      <c r="I14" s="61">
        <f t="shared" si="2"/>
        <v>9</v>
      </c>
      <c r="J14" s="60">
        <f>VLOOKUP($A14,'Return Data'!$B$7:$R$2292,8,0)</f>
        <v>7.0570000000000004</v>
      </c>
      <c r="K14" s="61">
        <f t="shared" si="3"/>
        <v>17</v>
      </c>
      <c r="L14" s="60">
        <f>VLOOKUP($A14,'Return Data'!$B$7:$R$2292,9,0)</f>
        <v>7.0438999999999998</v>
      </c>
      <c r="M14" s="61">
        <f t="shared" si="4"/>
        <v>19</v>
      </c>
      <c r="N14" s="60">
        <f>VLOOKUP($A14,'Return Data'!$B$7:$R$2292,10,0)</f>
        <v>6.5541</v>
      </c>
      <c r="O14" s="61">
        <f t="shared" si="5"/>
        <v>25</v>
      </c>
      <c r="P14" s="60">
        <f>VLOOKUP($A14,'Return Data'!$B$7:$R$2292,11,0)</f>
        <v>6.4977</v>
      </c>
      <c r="Q14" s="61">
        <f t="shared" si="6"/>
        <v>21</v>
      </c>
      <c r="R14" s="60">
        <f>VLOOKUP($A14,'Return Data'!$B$7:$R$2292,12,0)</f>
        <v>6.0629999999999997</v>
      </c>
      <c r="S14" s="61">
        <f t="shared" si="7"/>
        <v>13</v>
      </c>
      <c r="T14" s="60">
        <f>VLOOKUP($A14,'Return Data'!$B$7:$R$2292,13,0)</f>
        <v>5.5791000000000004</v>
      </c>
      <c r="U14" s="61">
        <f t="shared" si="8"/>
        <v>15</v>
      </c>
      <c r="V14" s="60">
        <f>VLOOKUP($A14,'Return Data'!$B$7:$R$2292,17,0)</f>
        <v>4.4623999999999997</v>
      </c>
      <c r="W14" s="61">
        <f t="shared" si="9"/>
        <v>16</v>
      </c>
      <c r="X14" s="60">
        <f>VLOOKUP($A14,'Return Data'!$B$7:$R$2292,14,0)</f>
        <v>4.1441999999999997</v>
      </c>
      <c r="Y14" s="61">
        <f t="shared" si="10"/>
        <v>18</v>
      </c>
      <c r="Z14" s="60">
        <f>VLOOKUP($A14,'Return Data'!$B$7:$R$2292,16,0)</f>
        <v>6.9020000000000001</v>
      </c>
      <c r="AA14" s="62">
        <f t="shared" si="11"/>
        <v>13</v>
      </c>
    </row>
    <row r="15" spans="1:27" x14ac:dyDescent="0.3">
      <c r="A15" s="58" t="s">
        <v>234</v>
      </c>
      <c r="B15" s="59">
        <f>VLOOKUP($A15,'Return Data'!$B$7:$R$2292,3,0)</f>
        <v>45014</v>
      </c>
      <c r="C15" s="60">
        <f>VLOOKUP($A15,'Return Data'!$B$7:$R$2292,4,0)</f>
        <v>2856.0439000000001</v>
      </c>
      <c r="D15" s="60">
        <f>VLOOKUP($A15,'Return Data'!$B$7:$R$2292,5,0)</f>
        <v>24.738199999999999</v>
      </c>
      <c r="E15" s="61">
        <f t="shared" si="0"/>
        <v>16</v>
      </c>
      <c r="F15" s="60">
        <f>VLOOKUP($A15,'Return Data'!$B$7:$R$2292,6,0)</f>
        <v>6.1558000000000002</v>
      </c>
      <c r="G15" s="61">
        <f t="shared" si="1"/>
        <v>19</v>
      </c>
      <c r="H15" s="60">
        <f>VLOOKUP($A15,'Return Data'!$B$7:$R$2292,7,0)</f>
        <v>6.5468000000000002</v>
      </c>
      <c r="I15" s="61">
        <f t="shared" si="2"/>
        <v>21</v>
      </c>
      <c r="J15" s="60">
        <f>VLOOKUP($A15,'Return Data'!$B$7:$R$2292,8,0)</f>
        <v>6.8422999999999998</v>
      </c>
      <c r="K15" s="61">
        <f t="shared" si="3"/>
        <v>28</v>
      </c>
      <c r="L15" s="60">
        <f>VLOOKUP($A15,'Return Data'!$B$7:$R$2292,9,0)</f>
        <v>6.8384</v>
      </c>
      <c r="M15" s="61">
        <f t="shared" si="4"/>
        <v>30</v>
      </c>
      <c r="N15" s="60">
        <f>VLOOKUP($A15,'Return Data'!$B$7:$R$2292,10,0)</f>
        <v>6.4329999999999998</v>
      </c>
      <c r="O15" s="61">
        <f t="shared" si="5"/>
        <v>26</v>
      </c>
      <c r="P15" s="60">
        <f>VLOOKUP($A15,'Return Data'!$B$7:$R$2292,11,0)</f>
        <v>6.4242999999999997</v>
      </c>
      <c r="Q15" s="61">
        <f t="shared" si="6"/>
        <v>25</v>
      </c>
      <c r="R15" s="60">
        <f>VLOOKUP($A15,'Return Data'!$B$7:$R$2292,12,0)</f>
        <v>5.9720000000000004</v>
      </c>
      <c r="S15" s="61">
        <f t="shared" si="7"/>
        <v>26</v>
      </c>
      <c r="T15" s="60">
        <f>VLOOKUP($A15,'Return Data'!$B$7:$R$2292,13,0)</f>
        <v>5.4284999999999997</v>
      </c>
      <c r="U15" s="61">
        <f t="shared" si="8"/>
        <v>26</v>
      </c>
      <c r="V15" s="60">
        <f>VLOOKUP($A15,'Return Data'!$B$7:$R$2292,17,0)</f>
        <v>4.3499999999999996</v>
      </c>
      <c r="W15" s="61">
        <f t="shared" si="9"/>
        <v>26</v>
      </c>
      <c r="X15" s="60">
        <f>VLOOKUP($A15,'Return Data'!$B$7:$R$2292,14,0)</f>
        <v>4.0757000000000003</v>
      </c>
      <c r="Y15" s="61">
        <f t="shared" si="10"/>
        <v>24</v>
      </c>
      <c r="Z15" s="60">
        <f>VLOOKUP($A15,'Return Data'!$B$7:$R$2292,16,0)</f>
        <v>6.8929999999999998</v>
      </c>
      <c r="AA15" s="62">
        <f t="shared" si="11"/>
        <v>15</v>
      </c>
    </row>
    <row r="16" spans="1:27" x14ac:dyDescent="0.3">
      <c r="A16" s="58" t="s">
        <v>236</v>
      </c>
      <c r="B16" s="59">
        <f>VLOOKUP($A16,'Return Data'!$B$7:$R$2292,3,0)</f>
        <v>45014</v>
      </c>
      <c r="C16" s="60">
        <f>VLOOKUP($A16,'Return Data'!$B$7:$R$2292,4,0)</f>
        <v>4380.2030000000004</v>
      </c>
      <c r="D16" s="60">
        <f>VLOOKUP($A16,'Return Data'!$B$7:$R$2292,5,0)</f>
        <v>27.043800000000001</v>
      </c>
      <c r="E16" s="61">
        <f t="shared" si="0"/>
        <v>10</v>
      </c>
      <c r="F16" s="60">
        <f>VLOOKUP($A16,'Return Data'!$B$7:$R$2292,6,0)</f>
        <v>5.9568000000000003</v>
      </c>
      <c r="G16" s="61">
        <f t="shared" si="1"/>
        <v>25</v>
      </c>
      <c r="H16" s="60">
        <f>VLOOKUP($A16,'Return Data'!$B$7:$R$2292,7,0)</f>
        <v>6.2831999999999999</v>
      </c>
      <c r="I16" s="61">
        <f t="shared" si="2"/>
        <v>28</v>
      </c>
      <c r="J16" s="60">
        <f>VLOOKUP($A16,'Return Data'!$B$7:$R$2292,8,0)</f>
        <v>6.9074999999999998</v>
      </c>
      <c r="K16" s="61">
        <f t="shared" si="3"/>
        <v>23</v>
      </c>
      <c r="L16" s="60">
        <f>VLOOKUP($A16,'Return Data'!$B$7:$R$2292,9,0)</f>
        <v>7.0204000000000004</v>
      </c>
      <c r="M16" s="61">
        <f t="shared" si="4"/>
        <v>21</v>
      </c>
      <c r="N16" s="60">
        <f>VLOOKUP($A16,'Return Data'!$B$7:$R$2292,10,0)</f>
        <v>6.5548000000000002</v>
      </c>
      <c r="O16" s="61">
        <f t="shared" si="5"/>
        <v>24</v>
      </c>
      <c r="P16" s="60">
        <f>VLOOKUP($A16,'Return Data'!$B$7:$R$2292,11,0)</f>
        <v>6.4984000000000002</v>
      </c>
      <c r="Q16" s="61">
        <f t="shared" si="6"/>
        <v>20</v>
      </c>
      <c r="R16" s="60">
        <f>VLOOKUP($A16,'Return Data'!$B$7:$R$2292,12,0)</f>
        <v>6.0247999999999999</v>
      </c>
      <c r="S16" s="61">
        <f t="shared" si="7"/>
        <v>20</v>
      </c>
      <c r="T16" s="60">
        <f>VLOOKUP($A16,'Return Data'!$B$7:$R$2292,13,0)</f>
        <v>5.5354999999999999</v>
      </c>
      <c r="U16" s="61">
        <f t="shared" si="8"/>
        <v>20</v>
      </c>
      <c r="V16" s="60">
        <f>VLOOKUP($A16,'Return Data'!$B$7:$R$2292,17,0)</f>
        <v>4.4264999999999999</v>
      </c>
      <c r="W16" s="61">
        <f t="shared" si="9"/>
        <v>22</v>
      </c>
      <c r="X16" s="60">
        <f>VLOOKUP($A16,'Return Data'!$B$7:$R$2292,14,0)</f>
        <v>4.1276000000000002</v>
      </c>
      <c r="Y16" s="61">
        <f t="shared" si="10"/>
        <v>23</v>
      </c>
      <c r="Z16" s="60">
        <f>VLOOKUP($A16,'Return Data'!$B$7:$R$2292,16,0)</f>
        <v>6.7975000000000003</v>
      </c>
      <c r="AA16" s="62">
        <f t="shared" si="11"/>
        <v>20</v>
      </c>
    </row>
    <row r="17" spans="1:27" x14ac:dyDescent="0.3">
      <c r="A17" s="58" t="s">
        <v>1961</v>
      </c>
      <c r="B17" s="59">
        <f>VLOOKUP($A17,'Return Data'!$B$7:$R$2292,3,0)</f>
        <v>45014</v>
      </c>
      <c r="C17" s="60">
        <f>VLOOKUP($A17,'Return Data'!$B$7:$R$2292,4,0)</f>
        <v>3209.7750999999998</v>
      </c>
      <c r="D17" s="60">
        <f>VLOOKUP($A17,'Return Data'!$B$7:$R$2292,5,0)</f>
        <v>26.927099999999999</v>
      </c>
      <c r="E17" s="61">
        <f t="shared" si="0"/>
        <v>11</v>
      </c>
      <c r="F17" s="60">
        <f>VLOOKUP($A17,'Return Data'!$B$7:$R$2292,6,0)</f>
        <v>6.9063999999999997</v>
      </c>
      <c r="G17" s="61">
        <f t="shared" si="1"/>
        <v>4</v>
      </c>
      <c r="H17" s="60">
        <f>VLOOKUP($A17,'Return Data'!$B$7:$R$2292,7,0)</f>
        <v>7.0518999999999998</v>
      </c>
      <c r="I17" s="61">
        <f t="shared" si="2"/>
        <v>4</v>
      </c>
      <c r="J17" s="60">
        <f>VLOOKUP($A17,'Return Data'!$B$7:$R$2292,8,0)</f>
        <v>7.4058000000000002</v>
      </c>
      <c r="K17" s="61">
        <f t="shared" si="3"/>
        <v>2</v>
      </c>
      <c r="L17" s="60">
        <f>VLOOKUP($A17,'Return Data'!$B$7:$R$2292,9,0)</f>
        <v>7.2041000000000004</v>
      </c>
      <c r="M17" s="61">
        <f t="shared" si="4"/>
        <v>6</v>
      </c>
      <c r="N17" s="60">
        <f>VLOOKUP($A17,'Return Data'!$B$7:$R$2292,10,0)</f>
        <v>6.6698000000000004</v>
      </c>
      <c r="O17" s="61">
        <f t="shared" si="5"/>
        <v>7</v>
      </c>
      <c r="P17" s="60">
        <f>VLOOKUP($A17,'Return Data'!$B$7:$R$2292,11,0)</f>
        <v>6.3701999999999996</v>
      </c>
      <c r="Q17" s="61">
        <f t="shared" si="6"/>
        <v>26</v>
      </c>
      <c r="R17" s="60">
        <f>VLOOKUP($A17,'Return Data'!$B$7:$R$2292,12,0)</f>
        <v>5.6875999999999998</v>
      </c>
      <c r="S17" s="61">
        <f t="shared" si="7"/>
        <v>32</v>
      </c>
      <c r="T17" s="60">
        <f>VLOOKUP($A17,'Return Data'!$B$7:$R$2292,13,0)</f>
        <v>5.0952000000000002</v>
      </c>
      <c r="U17" s="61">
        <f t="shared" si="8"/>
        <v>34</v>
      </c>
      <c r="V17" s="60">
        <f>VLOOKUP($A17,'Return Data'!$B$7:$R$2292,17,0)</f>
        <v>3.8054000000000001</v>
      </c>
      <c r="W17" s="61">
        <f t="shared" si="9"/>
        <v>34</v>
      </c>
      <c r="X17" s="60">
        <f>VLOOKUP($A17,'Return Data'!$B$7:$R$2292,14,0)</f>
        <v>3.4466000000000001</v>
      </c>
      <c r="Y17" s="61">
        <f t="shared" si="10"/>
        <v>33</v>
      </c>
      <c r="Z17" s="60">
        <f>VLOOKUP($A17,'Return Data'!$B$7:$R$2292,16,0)</f>
        <v>5.9043999999999999</v>
      </c>
      <c r="AA17" s="62">
        <f t="shared" si="11"/>
        <v>28</v>
      </c>
    </row>
    <row r="18" spans="1:27" x14ac:dyDescent="0.3">
      <c r="A18" s="58" t="s">
        <v>238</v>
      </c>
      <c r="B18" s="59">
        <f>VLOOKUP($A18,'Return Data'!$B$7:$R$2292,3,0)</f>
        <v>45014</v>
      </c>
      <c r="C18" s="60">
        <f>VLOOKUP($A18,'Return Data'!$B$7:$R$2292,4,0)</f>
        <v>330.37479999999999</v>
      </c>
      <c r="D18" s="60">
        <f>VLOOKUP($A18,'Return Data'!$B$7:$R$2292,5,0)</f>
        <v>28.703299999999999</v>
      </c>
      <c r="E18" s="61">
        <f t="shared" si="0"/>
        <v>6</v>
      </c>
      <c r="F18" s="60">
        <f>VLOOKUP($A18,'Return Data'!$B$7:$R$2292,6,0)</f>
        <v>6.3818000000000001</v>
      </c>
      <c r="G18" s="61">
        <f t="shared" si="1"/>
        <v>15</v>
      </c>
      <c r="H18" s="60">
        <f>VLOOKUP($A18,'Return Data'!$B$7:$R$2292,7,0)</f>
        <v>6.5533999999999999</v>
      </c>
      <c r="I18" s="61">
        <f t="shared" si="2"/>
        <v>20</v>
      </c>
      <c r="J18" s="60">
        <f>VLOOKUP($A18,'Return Data'!$B$7:$R$2292,8,0)</f>
        <v>7.2098000000000004</v>
      </c>
      <c r="K18" s="61">
        <f t="shared" si="3"/>
        <v>9</v>
      </c>
      <c r="L18" s="60">
        <f>VLOOKUP($A18,'Return Data'!$B$7:$R$2292,9,0)</f>
        <v>7.1589</v>
      </c>
      <c r="M18" s="61">
        <f t="shared" si="4"/>
        <v>9</v>
      </c>
      <c r="N18" s="60">
        <f>VLOOKUP($A18,'Return Data'!$B$7:$R$2292,10,0)</f>
        <v>6.6284000000000001</v>
      </c>
      <c r="O18" s="61">
        <f t="shared" si="5"/>
        <v>11</v>
      </c>
      <c r="P18" s="60">
        <f>VLOOKUP($A18,'Return Data'!$B$7:$R$2292,11,0)</f>
        <v>6.5114000000000001</v>
      </c>
      <c r="Q18" s="61">
        <f t="shared" si="6"/>
        <v>18</v>
      </c>
      <c r="R18" s="60">
        <f>VLOOKUP($A18,'Return Data'!$B$7:$R$2292,12,0)</f>
        <v>6.0327000000000002</v>
      </c>
      <c r="S18" s="61">
        <f t="shared" si="7"/>
        <v>19</v>
      </c>
      <c r="T18" s="60">
        <f>VLOOKUP($A18,'Return Data'!$B$7:$R$2292,13,0)</f>
        <v>5.5392000000000001</v>
      </c>
      <c r="U18" s="61">
        <f t="shared" si="8"/>
        <v>18</v>
      </c>
      <c r="V18" s="60">
        <f>VLOOKUP($A18,'Return Data'!$B$7:$R$2292,17,0)</f>
        <v>4.4245999999999999</v>
      </c>
      <c r="W18" s="61">
        <f t="shared" si="9"/>
        <v>23</v>
      </c>
      <c r="X18" s="60">
        <f>VLOOKUP($A18,'Return Data'!$B$7:$R$2292,14,0)</f>
        <v>4.1776</v>
      </c>
      <c r="Y18" s="61">
        <f t="shared" si="10"/>
        <v>11</v>
      </c>
      <c r="Z18" s="60">
        <f>VLOOKUP($A18,'Return Data'!$B$7:$R$2292,16,0)</f>
        <v>7.1211000000000002</v>
      </c>
      <c r="AA18" s="62">
        <f t="shared" si="11"/>
        <v>3</v>
      </c>
    </row>
    <row r="19" spans="1:27" x14ac:dyDescent="0.3">
      <c r="A19" s="58" t="s">
        <v>239</v>
      </c>
      <c r="B19" s="59">
        <f>VLOOKUP($A19,'Return Data'!$B$7:$R$2292,3,0)</f>
        <v>45014</v>
      </c>
      <c r="C19" s="60">
        <f>VLOOKUP($A19,'Return Data'!$B$7:$R$2292,4,0)</f>
        <v>2399.7872000000002</v>
      </c>
      <c r="D19" s="60">
        <f>VLOOKUP($A19,'Return Data'!$B$7:$R$2292,5,0)</f>
        <v>21.239000000000001</v>
      </c>
      <c r="E19" s="61">
        <f t="shared" si="0"/>
        <v>25</v>
      </c>
      <c r="F19" s="60">
        <f>VLOOKUP($A19,'Return Data'!$B$7:$R$2292,6,0)</f>
        <v>6.8117000000000001</v>
      </c>
      <c r="G19" s="61">
        <f t="shared" si="1"/>
        <v>8</v>
      </c>
      <c r="H19" s="60">
        <f>VLOOKUP($A19,'Return Data'!$B$7:$R$2292,7,0)</f>
        <v>6.5629999999999997</v>
      </c>
      <c r="I19" s="61">
        <f t="shared" si="2"/>
        <v>17</v>
      </c>
      <c r="J19" s="60">
        <f>VLOOKUP($A19,'Return Data'!$B$7:$R$2292,8,0)</f>
        <v>6.8655999999999997</v>
      </c>
      <c r="K19" s="61">
        <f t="shared" si="3"/>
        <v>26</v>
      </c>
      <c r="L19" s="60">
        <f>VLOOKUP($A19,'Return Data'!$B$7:$R$2292,9,0)</f>
        <v>7.0183</v>
      </c>
      <c r="M19" s="61">
        <f t="shared" si="4"/>
        <v>22</v>
      </c>
      <c r="N19" s="60">
        <f>VLOOKUP($A19,'Return Data'!$B$7:$R$2292,10,0)</f>
        <v>6.5682999999999998</v>
      </c>
      <c r="O19" s="61">
        <f t="shared" si="5"/>
        <v>20</v>
      </c>
      <c r="P19" s="60">
        <f>VLOOKUP($A19,'Return Data'!$B$7:$R$2292,11,0)</f>
        <v>6.5406000000000004</v>
      </c>
      <c r="Q19" s="61">
        <f t="shared" si="6"/>
        <v>11</v>
      </c>
      <c r="R19" s="60">
        <f>VLOOKUP($A19,'Return Data'!$B$7:$R$2292,12,0)</f>
        <v>6.1205999999999996</v>
      </c>
      <c r="S19" s="61">
        <f t="shared" si="7"/>
        <v>8</v>
      </c>
      <c r="T19" s="60">
        <f>VLOOKUP($A19,'Return Data'!$B$7:$R$2292,13,0)</f>
        <v>5.6306000000000003</v>
      </c>
      <c r="U19" s="61">
        <f t="shared" si="8"/>
        <v>6</v>
      </c>
      <c r="V19" s="60">
        <f>VLOOKUP($A19,'Return Data'!$B$7:$R$2292,17,0)</f>
        <v>4.5435999999999996</v>
      </c>
      <c r="W19" s="61">
        <f t="shared" si="9"/>
        <v>3</v>
      </c>
      <c r="X19" s="60">
        <f>VLOOKUP($A19,'Return Data'!$B$7:$R$2292,14,0)</f>
        <v>4.3198999999999996</v>
      </c>
      <c r="Y19" s="61">
        <f t="shared" si="10"/>
        <v>2</v>
      </c>
      <c r="Z19" s="60">
        <f>VLOOKUP($A19,'Return Data'!$B$7:$R$2292,16,0)</f>
        <v>7.1192000000000002</v>
      </c>
      <c r="AA19" s="62">
        <f t="shared" si="11"/>
        <v>4</v>
      </c>
    </row>
    <row r="20" spans="1:27" x14ac:dyDescent="0.3">
      <c r="A20" s="58" t="s">
        <v>241</v>
      </c>
      <c r="B20" s="59">
        <f>VLOOKUP($A20,'Return Data'!$B$7:$R$2292,3,0)</f>
        <v>45014</v>
      </c>
      <c r="C20" s="60">
        <f>VLOOKUP($A20,'Return Data'!$B$7:$R$2292,4,0)</f>
        <v>1723.9132999999999</v>
      </c>
      <c r="D20" s="60">
        <f>VLOOKUP($A20,'Return Data'!$B$7:$R$2292,5,0)</f>
        <v>16.369599999999998</v>
      </c>
      <c r="E20" s="61">
        <f t="shared" si="0"/>
        <v>31</v>
      </c>
      <c r="F20" s="60">
        <f>VLOOKUP($A20,'Return Data'!$B$7:$R$2292,6,0)</f>
        <v>6.8235999999999999</v>
      </c>
      <c r="G20" s="61">
        <f t="shared" si="1"/>
        <v>7</v>
      </c>
      <c r="H20" s="60">
        <f>VLOOKUP($A20,'Return Data'!$B$7:$R$2292,7,0)</f>
        <v>6.9103000000000003</v>
      </c>
      <c r="I20" s="61">
        <f t="shared" si="2"/>
        <v>7</v>
      </c>
      <c r="J20" s="60">
        <f>VLOOKUP($A20,'Return Data'!$B$7:$R$2292,8,0)</f>
        <v>6.9877000000000002</v>
      </c>
      <c r="K20" s="61">
        <f t="shared" si="3"/>
        <v>21</v>
      </c>
      <c r="L20" s="60">
        <f>VLOOKUP($A20,'Return Data'!$B$7:$R$2292,9,0)</f>
        <v>6.9626999999999999</v>
      </c>
      <c r="M20" s="61">
        <f t="shared" si="4"/>
        <v>25</v>
      </c>
      <c r="N20" s="60">
        <f>VLOOKUP($A20,'Return Data'!$B$7:$R$2292,10,0)</f>
        <v>6.569</v>
      </c>
      <c r="O20" s="61">
        <f t="shared" si="5"/>
        <v>19</v>
      </c>
      <c r="P20" s="60">
        <f>VLOOKUP($A20,'Return Data'!$B$7:$R$2292,11,0)</f>
        <v>6.4957000000000003</v>
      </c>
      <c r="Q20" s="61">
        <f t="shared" si="6"/>
        <v>24</v>
      </c>
      <c r="R20" s="60">
        <f>VLOOKUP($A20,'Return Data'!$B$7:$R$2292,12,0)</f>
        <v>6.0186999999999999</v>
      </c>
      <c r="S20" s="61">
        <f t="shared" si="7"/>
        <v>21</v>
      </c>
      <c r="T20" s="60">
        <f>VLOOKUP($A20,'Return Data'!$B$7:$R$2292,13,0)</f>
        <v>5.5191999999999997</v>
      </c>
      <c r="U20" s="61">
        <f t="shared" si="8"/>
        <v>24</v>
      </c>
      <c r="V20" s="60">
        <f>VLOOKUP($A20,'Return Data'!$B$7:$R$2292,17,0)</f>
        <v>4.3289</v>
      </c>
      <c r="W20" s="61">
        <f t="shared" si="9"/>
        <v>27</v>
      </c>
      <c r="X20" s="60">
        <f>VLOOKUP($A20,'Return Data'!$B$7:$R$2292,14,0)</f>
        <v>3.8748999999999998</v>
      </c>
      <c r="Y20" s="61">
        <f t="shared" si="10"/>
        <v>28</v>
      </c>
      <c r="Z20" s="60">
        <f>VLOOKUP($A20,'Return Data'!$B$7:$R$2292,16,0)</f>
        <v>5.9763999999999999</v>
      </c>
      <c r="AA20" s="62">
        <f t="shared" si="11"/>
        <v>27</v>
      </c>
    </row>
    <row r="21" spans="1:27" x14ac:dyDescent="0.3">
      <c r="A21" s="58" t="s">
        <v>1767</v>
      </c>
      <c r="B21" s="59">
        <f>VLOOKUP($A21,'Return Data'!$B$7:$R$2292,3,0)</f>
        <v>45014</v>
      </c>
      <c r="C21" s="60">
        <f>VLOOKUP($A21,'Return Data'!$B$7:$R$2292,4,0)</f>
        <v>2159.8571999999999</v>
      </c>
      <c r="D21" s="60">
        <f>VLOOKUP($A21,'Return Data'!$B$7:$R$2292,5,0)</f>
        <v>21.5627</v>
      </c>
      <c r="E21" s="61">
        <f t="shared" si="0"/>
        <v>24</v>
      </c>
      <c r="F21" s="60">
        <f>VLOOKUP($A21,'Return Data'!$B$7:$R$2292,6,0)</f>
        <v>2.1177999999999999</v>
      </c>
      <c r="G21" s="61">
        <f t="shared" si="1"/>
        <v>34</v>
      </c>
      <c r="H21" s="60">
        <f>VLOOKUP($A21,'Return Data'!$B$7:$R$2292,7,0)</f>
        <v>4.3735999999999997</v>
      </c>
      <c r="I21" s="61">
        <f t="shared" si="2"/>
        <v>34</v>
      </c>
      <c r="J21" s="60">
        <f>VLOOKUP($A21,'Return Data'!$B$7:$R$2292,8,0)</f>
        <v>5.6565000000000003</v>
      </c>
      <c r="K21" s="61">
        <f t="shared" si="3"/>
        <v>34</v>
      </c>
      <c r="L21" s="60">
        <f>VLOOKUP($A21,'Return Data'!$B$7:$R$2292,9,0)</f>
        <v>6.1847000000000003</v>
      </c>
      <c r="M21" s="61">
        <f t="shared" si="4"/>
        <v>34</v>
      </c>
      <c r="N21" s="60">
        <f>VLOOKUP($A21,'Return Data'!$B$7:$R$2292,10,0)</f>
        <v>6.2050000000000001</v>
      </c>
      <c r="O21" s="61">
        <f t="shared" si="5"/>
        <v>32</v>
      </c>
      <c r="P21" s="60">
        <f>VLOOKUP($A21,'Return Data'!$B$7:$R$2292,11,0)</f>
        <v>6.2541000000000002</v>
      </c>
      <c r="Q21" s="61">
        <f t="shared" si="6"/>
        <v>30</v>
      </c>
      <c r="R21" s="60">
        <f>VLOOKUP($A21,'Return Data'!$B$7:$R$2292,12,0)</f>
        <v>5.8201000000000001</v>
      </c>
      <c r="S21" s="61">
        <f t="shared" si="7"/>
        <v>28</v>
      </c>
      <c r="T21" s="60">
        <f>VLOOKUP($A21,'Return Data'!$B$7:$R$2292,13,0)</f>
        <v>5.3319000000000001</v>
      </c>
      <c r="U21" s="61">
        <f t="shared" si="8"/>
        <v>29</v>
      </c>
      <c r="V21" s="60">
        <f>VLOOKUP($A21,'Return Data'!$B$7:$R$2292,17,0)</f>
        <v>4.1870000000000003</v>
      </c>
      <c r="W21" s="61">
        <f t="shared" si="9"/>
        <v>31</v>
      </c>
      <c r="X21" s="60">
        <f>VLOOKUP($A21,'Return Data'!$B$7:$R$2292,14,0)</f>
        <v>3.9165999999999999</v>
      </c>
      <c r="Y21" s="61">
        <f t="shared" si="10"/>
        <v>27</v>
      </c>
      <c r="Z21" s="60">
        <f>VLOOKUP($A21,'Return Data'!$B$7:$R$2292,16,0)</f>
        <v>6.9672999999999998</v>
      </c>
      <c r="AA21" s="62">
        <f t="shared" si="11"/>
        <v>10</v>
      </c>
    </row>
    <row r="22" spans="1:27" x14ac:dyDescent="0.3">
      <c r="A22" s="58" t="s">
        <v>243</v>
      </c>
      <c r="B22" s="59">
        <f>VLOOKUP($A22,'Return Data'!$B$7:$R$2292,3,0)</f>
        <v>45014</v>
      </c>
      <c r="C22" s="60">
        <f>VLOOKUP($A22,'Return Data'!$B$7:$R$2292,4,0)</f>
        <v>3066.1743000000001</v>
      </c>
      <c r="D22" s="60">
        <f>VLOOKUP($A22,'Return Data'!$B$7:$R$2292,5,0)</f>
        <v>23.534099999999999</v>
      </c>
      <c r="E22" s="61">
        <f t="shared" si="0"/>
        <v>20</v>
      </c>
      <c r="F22" s="60">
        <f>VLOOKUP($A22,'Return Data'!$B$7:$R$2292,6,0)</f>
        <v>5.6054000000000004</v>
      </c>
      <c r="G22" s="61">
        <f t="shared" si="1"/>
        <v>28</v>
      </c>
      <c r="H22" s="60">
        <f>VLOOKUP($A22,'Return Data'!$B$7:$R$2292,7,0)</f>
        <v>6.1787000000000001</v>
      </c>
      <c r="I22" s="61">
        <f t="shared" si="2"/>
        <v>30</v>
      </c>
      <c r="J22" s="60">
        <f>VLOOKUP($A22,'Return Data'!$B$7:$R$2292,8,0)</f>
        <v>6.9013999999999998</v>
      </c>
      <c r="K22" s="61">
        <f t="shared" si="3"/>
        <v>24</v>
      </c>
      <c r="L22" s="60">
        <f>VLOOKUP($A22,'Return Data'!$B$7:$R$2292,9,0)</f>
        <v>7.0225999999999997</v>
      </c>
      <c r="M22" s="61">
        <f t="shared" si="4"/>
        <v>20</v>
      </c>
      <c r="N22" s="60">
        <f>VLOOKUP($A22,'Return Data'!$B$7:$R$2292,10,0)</f>
        <v>6.5568999999999997</v>
      </c>
      <c r="O22" s="61">
        <f t="shared" si="5"/>
        <v>23</v>
      </c>
      <c r="P22" s="60">
        <f>VLOOKUP($A22,'Return Data'!$B$7:$R$2292,11,0)</f>
        <v>6.5213000000000001</v>
      </c>
      <c r="Q22" s="61">
        <f t="shared" si="6"/>
        <v>14</v>
      </c>
      <c r="R22" s="60">
        <f>VLOOKUP($A22,'Return Data'!$B$7:$R$2292,12,0)</f>
        <v>6.0646000000000004</v>
      </c>
      <c r="S22" s="61">
        <f t="shared" si="7"/>
        <v>12</v>
      </c>
      <c r="T22" s="60">
        <f>VLOOKUP($A22,'Return Data'!$B$7:$R$2292,13,0)</f>
        <v>5.5846999999999998</v>
      </c>
      <c r="U22" s="61">
        <f t="shared" si="8"/>
        <v>13</v>
      </c>
      <c r="V22" s="60">
        <f>VLOOKUP($A22,'Return Data'!$B$7:$R$2292,17,0)</f>
        <v>4.4664000000000001</v>
      </c>
      <c r="W22" s="61">
        <f t="shared" si="9"/>
        <v>15</v>
      </c>
      <c r="X22" s="60">
        <f>VLOOKUP($A22,'Return Data'!$B$7:$R$2292,14,0)</f>
        <v>4.1630000000000003</v>
      </c>
      <c r="Y22" s="61">
        <f t="shared" si="10"/>
        <v>14</v>
      </c>
      <c r="Z22" s="60">
        <f>VLOOKUP($A22,'Return Data'!$B$7:$R$2292,16,0)</f>
        <v>7.0829000000000004</v>
      </c>
      <c r="AA22" s="62">
        <f t="shared" si="11"/>
        <v>6</v>
      </c>
    </row>
    <row r="23" spans="1:27" x14ac:dyDescent="0.3">
      <c r="A23" s="58" t="s">
        <v>244</v>
      </c>
      <c r="B23" s="59">
        <f>VLOOKUP($A23,'Return Data'!$B$7:$R$2292,3,0)</f>
        <v>45014</v>
      </c>
      <c r="C23" s="60">
        <f>VLOOKUP($A23,'Return Data'!$B$7:$R$2292,4,0)</f>
        <v>1170.9762000000001</v>
      </c>
      <c r="D23" s="60">
        <f>VLOOKUP($A23,'Return Data'!$B$7:$R$2292,5,0)</f>
        <v>11.3714</v>
      </c>
      <c r="E23" s="61">
        <f t="shared" si="0"/>
        <v>34</v>
      </c>
      <c r="F23" s="60">
        <f>VLOOKUP($A23,'Return Data'!$B$7:$R$2292,6,0)</f>
        <v>6.048</v>
      </c>
      <c r="G23" s="61">
        <f t="shared" si="1"/>
        <v>22</v>
      </c>
      <c r="H23" s="60">
        <f>VLOOKUP($A23,'Return Data'!$B$7:$R$2292,7,0)</f>
        <v>6.4451000000000001</v>
      </c>
      <c r="I23" s="61">
        <f t="shared" si="2"/>
        <v>23</v>
      </c>
      <c r="J23" s="60">
        <f>VLOOKUP($A23,'Return Data'!$B$7:$R$2292,8,0)</f>
        <v>6.5130999999999997</v>
      </c>
      <c r="K23" s="61">
        <f t="shared" si="3"/>
        <v>31</v>
      </c>
      <c r="L23" s="60">
        <f>VLOOKUP($A23,'Return Data'!$B$7:$R$2292,9,0)</f>
        <v>6.3967000000000001</v>
      </c>
      <c r="M23" s="61">
        <f t="shared" si="4"/>
        <v>32</v>
      </c>
      <c r="N23" s="60">
        <f>VLOOKUP($A23,'Return Data'!$B$7:$R$2292,10,0)</f>
        <v>6.3266</v>
      </c>
      <c r="O23" s="61">
        <f t="shared" si="5"/>
        <v>31</v>
      </c>
      <c r="P23" s="60">
        <f>VLOOKUP($A23,'Return Data'!$B$7:$R$2292,11,0)</f>
        <v>6.1984000000000004</v>
      </c>
      <c r="Q23" s="61">
        <f t="shared" si="6"/>
        <v>32</v>
      </c>
      <c r="R23" s="60">
        <f>VLOOKUP($A23,'Return Data'!$B$7:$R$2292,12,0)</f>
        <v>5.8064999999999998</v>
      </c>
      <c r="S23" s="61">
        <f t="shared" si="7"/>
        <v>31</v>
      </c>
      <c r="T23" s="60">
        <f>VLOOKUP($A23,'Return Data'!$B$7:$R$2292,13,0)</f>
        <v>5.3780000000000001</v>
      </c>
      <c r="U23" s="61">
        <f t="shared" si="8"/>
        <v>27</v>
      </c>
      <c r="V23" s="60">
        <f>VLOOKUP($A23,'Return Data'!$B$7:$R$2292,17,0)</f>
        <v>4.2468000000000004</v>
      </c>
      <c r="W23" s="61">
        <f t="shared" si="9"/>
        <v>29</v>
      </c>
      <c r="X23" s="60"/>
      <c r="Y23" s="61"/>
      <c r="Z23" s="60">
        <f>VLOOKUP($A23,'Return Data'!$B$7:$R$2292,16,0)</f>
        <v>4.0941000000000001</v>
      </c>
      <c r="AA23" s="62">
        <f t="shared" si="11"/>
        <v>34</v>
      </c>
    </row>
    <row r="24" spans="1:27" x14ac:dyDescent="0.3">
      <c r="A24" s="58" t="s">
        <v>245</v>
      </c>
      <c r="B24" s="59">
        <f>VLOOKUP($A24,'Return Data'!$B$7:$R$2292,3,0)</f>
        <v>45014</v>
      </c>
      <c r="C24" s="60">
        <f>VLOOKUP($A24,'Return Data'!$B$7:$R$2292,4,0)</f>
        <v>60.990699999999997</v>
      </c>
      <c r="D24" s="60">
        <f>VLOOKUP($A24,'Return Data'!$B$7:$R$2292,5,0)</f>
        <v>19.999199999999998</v>
      </c>
      <c r="E24" s="61">
        <f t="shared" si="0"/>
        <v>28</v>
      </c>
      <c r="F24" s="60">
        <f>VLOOKUP($A24,'Return Data'!$B$7:$R$2292,6,0)</f>
        <v>7.4653</v>
      </c>
      <c r="G24" s="61">
        <f t="shared" si="1"/>
        <v>2</v>
      </c>
      <c r="H24" s="60">
        <f>VLOOKUP($A24,'Return Data'!$B$7:$R$2292,7,0)</f>
        <v>7.157</v>
      </c>
      <c r="I24" s="61">
        <f t="shared" si="2"/>
        <v>1</v>
      </c>
      <c r="J24" s="60">
        <f>VLOOKUP($A24,'Return Data'!$B$7:$R$2292,8,0)</f>
        <v>7.1410999999999998</v>
      </c>
      <c r="K24" s="61">
        <f t="shared" si="3"/>
        <v>15</v>
      </c>
      <c r="L24" s="60">
        <f>VLOOKUP($A24,'Return Data'!$B$7:$R$2292,9,0)</f>
        <v>6.9743000000000004</v>
      </c>
      <c r="M24" s="61">
        <f t="shared" si="4"/>
        <v>24</v>
      </c>
      <c r="N24" s="60">
        <f>VLOOKUP($A24,'Return Data'!$B$7:$R$2292,10,0)</f>
        <v>6.5831</v>
      </c>
      <c r="O24" s="61">
        <f t="shared" si="5"/>
        <v>17</v>
      </c>
      <c r="P24" s="60">
        <f>VLOOKUP($A24,'Return Data'!$B$7:$R$2292,11,0)</f>
        <v>6.4968000000000004</v>
      </c>
      <c r="Q24" s="61">
        <f t="shared" si="6"/>
        <v>22</v>
      </c>
      <c r="R24" s="60">
        <f>VLOOKUP($A24,'Return Data'!$B$7:$R$2292,12,0)</f>
        <v>6.0595999999999997</v>
      </c>
      <c r="S24" s="61">
        <f t="shared" si="7"/>
        <v>14</v>
      </c>
      <c r="T24" s="60">
        <f>VLOOKUP($A24,'Return Data'!$B$7:$R$2292,13,0)</f>
        <v>5.5835999999999997</v>
      </c>
      <c r="U24" s="61">
        <f t="shared" si="8"/>
        <v>14</v>
      </c>
      <c r="V24" s="60">
        <f>VLOOKUP($A24,'Return Data'!$B$7:$R$2292,17,0)</f>
        <v>4.4843000000000002</v>
      </c>
      <c r="W24" s="61">
        <f t="shared" si="9"/>
        <v>12</v>
      </c>
      <c r="X24" s="60">
        <f>VLOOKUP($A24,'Return Data'!$B$7:$R$2292,14,0)</f>
        <v>4.1391999999999998</v>
      </c>
      <c r="Y24" s="61">
        <f t="shared" ref="Y24:Y42" si="12">RANK(X24,X$8:X$42,0)</f>
        <v>20</v>
      </c>
      <c r="Z24" s="60">
        <f>VLOOKUP($A24,'Return Data'!$B$7:$R$2292,16,0)</f>
        <v>7.4212999999999996</v>
      </c>
      <c r="AA24" s="62">
        <f t="shared" si="11"/>
        <v>2</v>
      </c>
    </row>
    <row r="25" spans="1:27" x14ac:dyDescent="0.3">
      <c r="A25" s="58" t="s">
        <v>246</v>
      </c>
      <c r="B25" s="59">
        <f>VLOOKUP($A25,'Return Data'!$B$7:$R$2292,3,0)</f>
        <v>45014</v>
      </c>
      <c r="C25" s="60">
        <f>VLOOKUP($A25,'Return Data'!$B$7:$R$2292,4,0)</f>
        <v>4513.5252</v>
      </c>
      <c r="D25" s="60">
        <f>VLOOKUP($A25,'Return Data'!$B$7:$R$2292,5,0)</f>
        <v>29.432200000000002</v>
      </c>
      <c r="E25" s="61">
        <f t="shared" si="0"/>
        <v>4</v>
      </c>
      <c r="F25" s="60">
        <f>VLOOKUP($A25,'Return Data'!$B$7:$R$2292,6,0)</f>
        <v>5.9146000000000001</v>
      </c>
      <c r="G25" s="61">
        <f t="shared" si="1"/>
        <v>26</v>
      </c>
      <c r="H25" s="60">
        <f>VLOOKUP($A25,'Return Data'!$B$7:$R$2292,7,0)</f>
        <v>6.3236999999999997</v>
      </c>
      <c r="I25" s="61">
        <f t="shared" si="2"/>
        <v>25</v>
      </c>
      <c r="J25" s="60">
        <f>VLOOKUP($A25,'Return Data'!$B$7:$R$2292,8,0)</f>
        <v>7.0537999999999998</v>
      </c>
      <c r="K25" s="61">
        <f t="shared" si="3"/>
        <v>18</v>
      </c>
      <c r="L25" s="60">
        <f>VLOOKUP($A25,'Return Data'!$B$7:$R$2292,9,0)</f>
        <v>7.1227999999999998</v>
      </c>
      <c r="M25" s="61">
        <f t="shared" si="4"/>
        <v>13</v>
      </c>
      <c r="N25" s="60">
        <f>VLOOKUP($A25,'Return Data'!$B$7:$R$2292,10,0)</f>
        <v>6.5629</v>
      </c>
      <c r="O25" s="61">
        <f t="shared" si="5"/>
        <v>22</v>
      </c>
      <c r="P25" s="60">
        <f>VLOOKUP($A25,'Return Data'!$B$7:$R$2292,11,0)</f>
        <v>6.4966999999999997</v>
      </c>
      <c r="Q25" s="61">
        <f t="shared" si="6"/>
        <v>23</v>
      </c>
      <c r="R25" s="60">
        <f>VLOOKUP($A25,'Return Data'!$B$7:$R$2292,12,0)</f>
        <v>5.9983000000000004</v>
      </c>
      <c r="S25" s="61">
        <f t="shared" si="7"/>
        <v>25</v>
      </c>
      <c r="T25" s="60">
        <f>VLOOKUP($A25,'Return Data'!$B$7:$R$2292,13,0)</f>
        <v>5.5152000000000001</v>
      </c>
      <c r="U25" s="61">
        <f t="shared" si="8"/>
        <v>25</v>
      </c>
      <c r="V25" s="60">
        <f>VLOOKUP($A25,'Return Data'!$B$7:$R$2292,17,0)</f>
        <v>4.4158999999999997</v>
      </c>
      <c r="W25" s="61">
        <f t="shared" si="9"/>
        <v>24</v>
      </c>
      <c r="X25" s="60">
        <f>VLOOKUP($A25,'Return Data'!$B$7:$R$2292,14,0)</f>
        <v>4.1285999999999996</v>
      </c>
      <c r="Y25" s="61">
        <f t="shared" si="12"/>
        <v>22</v>
      </c>
      <c r="Z25" s="60">
        <f>VLOOKUP($A25,'Return Data'!$B$7:$R$2292,16,0)</f>
        <v>6.8475999999999999</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45014</v>
      </c>
      <c r="C27" s="60">
        <f>VLOOKUP($A27,'Return Data'!$B$7:$R$2292,4,0)</f>
        <v>4036.1565000000001</v>
      </c>
      <c r="D27" s="60">
        <f>VLOOKUP($A27,'Return Data'!$B$7:$R$2292,5,0)</f>
        <v>23.671600000000002</v>
      </c>
      <c r="E27" s="61">
        <f t="shared" si="0"/>
        <v>19</v>
      </c>
      <c r="F27" s="60">
        <f>VLOOKUP($A27,'Return Data'!$B$7:$R$2292,6,0)</f>
        <v>6.0315000000000003</v>
      </c>
      <c r="G27" s="61">
        <f t="shared" si="1"/>
        <v>23</v>
      </c>
      <c r="H27" s="60">
        <f>VLOOKUP($A27,'Return Data'!$B$7:$R$2292,7,0)</f>
        <v>6.5304000000000002</v>
      </c>
      <c r="I27" s="61">
        <f t="shared" si="2"/>
        <v>22</v>
      </c>
      <c r="J27" s="60">
        <f>VLOOKUP($A27,'Return Data'!$B$7:$R$2292,8,0)</f>
        <v>7.0084999999999997</v>
      </c>
      <c r="K27" s="61">
        <f t="shared" si="3"/>
        <v>20</v>
      </c>
      <c r="L27" s="60">
        <f>VLOOKUP($A27,'Return Data'!$B$7:$R$2292,9,0)</f>
        <v>7.0850999999999997</v>
      </c>
      <c r="M27" s="61">
        <f t="shared" si="4"/>
        <v>16</v>
      </c>
      <c r="N27" s="60">
        <f>VLOOKUP($A27,'Return Data'!$B$7:$R$2292,10,0)</f>
        <v>6.6021000000000001</v>
      </c>
      <c r="O27" s="61">
        <f t="shared" si="5"/>
        <v>14</v>
      </c>
      <c r="P27" s="60">
        <f>VLOOKUP($A27,'Return Data'!$B$7:$R$2292,11,0)</f>
        <v>6.5087000000000002</v>
      </c>
      <c r="Q27" s="61">
        <f t="shared" si="6"/>
        <v>19</v>
      </c>
      <c r="R27" s="60">
        <f>VLOOKUP($A27,'Return Data'!$B$7:$R$2292,12,0)</f>
        <v>6.0172999999999996</v>
      </c>
      <c r="S27" s="61">
        <f t="shared" si="7"/>
        <v>23</v>
      </c>
      <c r="T27" s="60">
        <f>VLOOKUP($A27,'Return Data'!$B$7:$R$2292,13,0)</f>
        <v>5.5193000000000003</v>
      </c>
      <c r="U27" s="61">
        <f t="shared" si="8"/>
        <v>23</v>
      </c>
      <c r="V27" s="60">
        <f>VLOOKUP($A27,'Return Data'!$B$7:$R$2292,17,0)</f>
        <v>4.4141000000000004</v>
      </c>
      <c r="W27" s="61">
        <f t="shared" si="9"/>
        <v>25</v>
      </c>
      <c r="X27" s="60">
        <f>VLOOKUP($A27,'Return Data'!$B$7:$R$2292,14,0)</f>
        <v>4.1436999999999999</v>
      </c>
      <c r="Y27" s="61">
        <f t="shared" si="12"/>
        <v>19</v>
      </c>
      <c r="Z27" s="60">
        <f>VLOOKUP($A27,'Return Data'!$B$7:$R$2292,16,0)</f>
        <v>6.8506</v>
      </c>
      <c r="AA27" s="62">
        <f t="shared" si="11"/>
        <v>16</v>
      </c>
    </row>
    <row r="28" spans="1:27" x14ac:dyDescent="0.3">
      <c r="A28" s="58" t="s">
        <v>431</v>
      </c>
      <c r="B28" s="59">
        <f>VLOOKUP($A28,'Return Data'!$B$7:$R$2292,3,0)</f>
        <v>45014</v>
      </c>
      <c r="C28" s="60">
        <f>VLOOKUP($A28,'Return Data'!$B$7:$R$2292,4,0)</f>
        <v>1451.6401000000001</v>
      </c>
      <c r="D28" s="60">
        <f>VLOOKUP($A28,'Return Data'!$B$7:$R$2292,5,0)</f>
        <v>20.848700000000001</v>
      </c>
      <c r="E28" s="61">
        <f t="shared" si="0"/>
        <v>27</v>
      </c>
      <c r="F28" s="60">
        <f>VLOOKUP($A28,'Return Data'!$B$7:$R$2292,6,0)</f>
        <v>5.8109999999999999</v>
      </c>
      <c r="G28" s="61">
        <f t="shared" si="1"/>
        <v>27</v>
      </c>
      <c r="H28" s="60">
        <f>VLOOKUP($A28,'Return Data'!$B$7:$R$2292,7,0)</f>
        <v>6.5842000000000001</v>
      </c>
      <c r="I28" s="61">
        <f t="shared" si="2"/>
        <v>15</v>
      </c>
      <c r="J28" s="60">
        <f>VLOOKUP($A28,'Return Data'!$B$7:$R$2292,8,0)</f>
        <v>7.0364000000000004</v>
      </c>
      <c r="K28" s="61">
        <f t="shared" si="3"/>
        <v>19</v>
      </c>
      <c r="L28" s="60">
        <f>VLOOKUP($A28,'Return Data'!$B$7:$R$2292,9,0)</f>
        <v>7.1177999999999999</v>
      </c>
      <c r="M28" s="61">
        <f t="shared" si="4"/>
        <v>14</v>
      </c>
      <c r="N28" s="60">
        <f>VLOOKUP($A28,'Return Data'!$B$7:$R$2292,10,0)</f>
        <v>6.6498999999999997</v>
      </c>
      <c r="O28" s="61">
        <f t="shared" si="5"/>
        <v>9</v>
      </c>
      <c r="P28" s="60">
        <f>VLOOKUP($A28,'Return Data'!$B$7:$R$2292,11,0)</f>
        <v>6.5842000000000001</v>
      </c>
      <c r="Q28" s="61">
        <f t="shared" si="6"/>
        <v>7</v>
      </c>
      <c r="R28" s="60">
        <f>VLOOKUP($A28,'Return Data'!$B$7:$R$2292,12,0)</f>
        <v>6.1269</v>
      </c>
      <c r="S28" s="61">
        <f t="shared" si="7"/>
        <v>6</v>
      </c>
      <c r="T28" s="60">
        <f>VLOOKUP($A28,'Return Data'!$B$7:$R$2292,13,0)</f>
        <v>5.6490999999999998</v>
      </c>
      <c r="U28" s="61">
        <f t="shared" si="8"/>
        <v>5</v>
      </c>
      <c r="V28" s="60">
        <f>VLOOKUP($A28,'Return Data'!$B$7:$R$2292,17,0)</f>
        <v>4.5148000000000001</v>
      </c>
      <c r="W28" s="61">
        <f t="shared" si="9"/>
        <v>7</v>
      </c>
      <c r="X28" s="60">
        <f>VLOOKUP($A28,'Return Data'!$B$7:$R$2292,14,0)</f>
        <v>4.2423000000000002</v>
      </c>
      <c r="Y28" s="61">
        <f t="shared" si="12"/>
        <v>3</v>
      </c>
      <c r="Z28" s="60">
        <f>VLOOKUP($A28,'Return Data'!$B$7:$R$2292,16,0)</f>
        <v>5.6853999999999996</v>
      </c>
      <c r="AA28" s="62">
        <f t="shared" si="11"/>
        <v>29</v>
      </c>
    </row>
    <row r="29" spans="1:27" x14ac:dyDescent="0.3">
      <c r="A29" s="58" t="s">
        <v>250</v>
      </c>
      <c r="B29" s="59">
        <f>VLOOKUP($A29,'Return Data'!$B$7:$R$2292,3,0)</f>
        <v>45014</v>
      </c>
      <c r="C29" s="60">
        <f>VLOOKUP($A29,'Return Data'!$B$7:$R$2292,4,0)</f>
        <v>2339.922</v>
      </c>
      <c r="D29" s="60">
        <f>VLOOKUP($A29,'Return Data'!$B$7:$R$2292,5,0)</f>
        <v>22.566700000000001</v>
      </c>
      <c r="E29" s="61">
        <f t="shared" si="0"/>
        <v>23</v>
      </c>
      <c r="F29" s="60">
        <f>VLOOKUP($A29,'Return Data'!$B$7:$R$2292,6,0)</f>
        <v>6.9912000000000001</v>
      </c>
      <c r="G29" s="61">
        <f t="shared" si="1"/>
        <v>3</v>
      </c>
      <c r="H29" s="60">
        <f>VLOOKUP($A29,'Return Data'!$B$7:$R$2292,7,0)</f>
        <v>6.9523000000000001</v>
      </c>
      <c r="I29" s="61">
        <f t="shared" si="2"/>
        <v>6</v>
      </c>
      <c r="J29" s="60">
        <f>VLOOKUP($A29,'Return Data'!$B$7:$R$2292,8,0)</f>
        <v>7.1786000000000003</v>
      </c>
      <c r="K29" s="61">
        <f t="shared" si="3"/>
        <v>12</v>
      </c>
      <c r="L29" s="60">
        <f>VLOOKUP($A29,'Return Data'!$B$7:$R$2292,9,0)</f>
        <v>7.0991999999999997</v>
      </c>
      <c r="M29" s="61">
        <f t="shared" si="4"/>
        <v>15</v>
      </c>
      <c r="N29" s="60">
        <f>VLOOKUP($A29,'Return Data'!$B$7:$R$2292,10,0)</f>
        <v>6.6246</v>
      </c>
      <c r="O29" s="61">
        <f t="shared" si="5"/>
        <v>12</v>
      </c>
      <c r="P29" s="60">
        <f>VLOOKUP($A29,'Return Data'!$B$7:$R$2292,11,0)</f>
        <v>6.5547000000000004</v>
      </c>
      <c r="Q29" s="61">
        <f t="shared" si="6"/>
        <v>9</v>
      </c>
      <c r="R29" s="60">
        <f>VLOOKUP($A29,'Return Data'!$B$7:$R$2292,12,0)</f>
        <v>6.0768000000000004</v>
      </c>
      <c r="S29" s="61">
        <f t="shared" si="7"/>
        <v>11</v>
      </c>
      <c r="T29" s="60">
        <f>VLOOKUP($A29,'Return Data'!$B$7:$R$2292,13,0)</f>
        <v>5.6113</v>
      </c>
      <c r="U29" s="61">
        <f t="shared" si="8"/>
        <v>11</v>
      </c>
      <c r="V29" s="60">
        <f>VLOOKUP($A29,'Return Data'!$B$7:$R$2292,17,0)</f>
        <v>4.4855999999999998</v>
      </c>
      <c r="W29" s="61">
        <f t="shared" si="9"/>
        <v>11</v>
      </c>
      <c r="X29" s="60">
        <f>VLOOKUP($A29,'Return Data'!$B$7:$R$2292,14,0)</f>
        <v>4.1917999999999997</v>
      </c>
      <c r="Y29" s="61">
        <f t="shared" si="12"/>
        <v>10</v>
      </c>
      <c r="Z29" s="60">
        <f>VLOOKUP($A29,'Return Data'!$B$7:$R$2292,16,0)</f>
        <v>6.1622000000000003</v>
      </c>
      <c r="AA29" s="62">
        <f t="shared" si="11"/>
        <v>26</v>
      </c>
    </row>
    <row r="30" spans="1:27" x14ac:dyDescent="0.3">
      <c r="A30" s="58" t="s">
        <v>251</v>
      </c>
      <c r="B30" s="59">
        <f>VLOOKUP($A30,'Return Data'!$B$7:$R$2292,3,0)</f>
        <v>45014</v>
      </c>
      <c r="C30" s="60">
        <f>VLOOKUP($A30,'Return Data'!$B$7:$R$2292,4,0)</f>
        <v>11.914099999999999</v>
      </c>
      <c r="D30" s="60">
        <f>VLOOKUP($A30,'Return Data'!$B$7:$R$2292,5,0)</f>
        <v>18.697500000000002</v>
      </c>
      <c r="E30" s="61">
        <f t="shared" si="0"/>
        <v>29</v>
      </c>
      <c r="F30" s="60">
        <f>VLOOKUP($A30,'Return Data'!$B$7:$R$2292,6,0)</f>
        <v>6.2324999999999999</v>
      </c>
      <c r="G30" s="61">
        <f t="shared" si="1"/>
        <v>18</v>
      </c>
      <c r="H30" s="60">
        <f>VLOOKUP($A30,'Return Data'!$B$7:$R$2292,7,0)</f>
        <v>6.3098999999999998</v>
      </c>
      <c r="I30" s="61">
        <f t="shared" si="2"/>
        <v>27</v>
      </c>
      <c r="J30" s="60">
        <f>VLOOKUP($A30,'Return Data'!$B$7:$R$2292,8,0)</f>
        <v>6.6913999999999998</v>
      </c>
      <c r="K30" s="61">
        <f t="shared" si="3"/>
        <v>30</v>
      </c>
      <c r="L30" s="60">
        <f>VLOOKUP($A30,'Return Data'!$B$7:$R$2292,9,0)</f>
        <v>6.7442000000000002</v>
      </c>
      <c r="M30" s="61">
        <f t="shared" si="4"/>
        <v>31</v>
      </c>
      <c r="N30" s="60">
        <f>VLOOKUP($A30,'Return Data'!$B$7:$R$2292,10,0)</f>
        <v>6.0738000000000003</v>
      </c>
      <c r="O30" s="61">
        <f t="shared" si="5"/>
        <v>33</v>
      </c>
      <c r="P30" s="60">
        <f>VLOOKUP($A30,'Return Data'!$B$7:$R$2292,11,0)</f>
        <v>6.0585000000000004</v>
      </c>
      <c r="Q30" s="61">
        <f t="shared" si="6"/>
        <v>34</v>
      </c>
      <c r="R30" s="60">
        <f>VLOOKUP($A30,'Return Data'!$B$7:$R$2292,12,0)</f>
        <v>5.5993000000000004</v>
      </c>
      <c r="S30" s="61">
        <f t="shared" si="7"/>
        <v>34</v>
      </c>
      <c r="T30" s="60">
        <f>VLOOKUP($A30,'Return Data'!$B$7:$R$2292,13,0)</f>
        <v>5.1340000000000003</v>
      </c>
      <c r="U30" s="61">
        <f t="shared" si="8"/>
        <v>33</v>
      </c>
      <c r="V30" s="60">
        <f>VLOOKUP($A30,'Return Data'!$B$7:$R$2292,17,0)</f>
        <v>4.0862999999999996</v>
      </c>
      <c r="W30" s="61">
        <f t="shared" si="9"/>
        <v>33</v>
      </c>
      <c r="X30" s="60">
        <f>VLOOKUP($A30,'Return Data'!$B$7:$R$2292,14,0)</f>
        <v>3.7158000000000002</v>
      </c>
      <c r="Y30" s="61">
        <f t="shared" si="12"/>
        <v>32</v>
      </c>
      <c r="Z30" s="60">
        <f>VLOOKUP($A30,'Return Data'!$B$7:$R$2292,16,0)</f>
        <v>4.1802000000000001</v>
      </c>
      <c r="AA30" s="62">
        <f t="shared" si="11"/>
        <v>33</v>
      </c>
    </row>
    <row r="31" spans="1:27" x14ac:dyDescent="0.3">
      <c r="A31" s="58" t="s">
        <v>1747</v>
      </c>
      <c r="B31" s="59">
        <f>VLOOKUP($A31,'Return Data'!$B$7:$R$2292,3,0)</f>
        <v>45014</v>
      </c>
      <c r="C31" s="60">
        <f>VLOOKUP($A31,'Return Data'!$B$7:$R$2292,4,0)</f>
        <v>24.451799999999999</v>
      </c>
      <c r="D31" s="60">
        <f>VLOOKUP($A31,'Return Data'!$B$7:$R$2292,5,0)</f>
        <v>18.369900000000001</v>
      </c>
      <c r="E31" s="61">
        <f t="shared" si="0"/>
        <v>30</v>
      </c>
      <c r="F31" s="60">
        <f>VLOOKUP($A31,'Return Data'!$B$7:$R$2292,6,0)</f>
        <v>6.7210000000000001</v>
      </c>
      <c r="G31" s="61">
        <f t="shared" si="1"/>
        <v>10</v>
      </c>
      <c r="H31" s="60">
        <f>VLOOKUP($A31,'Return Data'!$B$7:$R$2292,7,0)</f>
        <v>6.5548999999999999</v>
      </c>
      <c r="I31" s="61">
        <f t="shared" si="2"/>
        <v>18</v>
      </c>
      <c r="J31" s="60">
        <f>VLOOKUP($A31,'Return Data'!$B$7:$R$2292,8,0)</f>
        <v>6.8097000000000003</v>
      </c>
      <c r="K31" s="61">
        <f t="shared" si="3"/>
        <v>29</v>
      </c>
      <c r="L31" s="60">
        <f>VLOOKUP($A31,'Return Data'!$B$7:$R$2292,9,0)</f>
        <v>6.9146000000000001</v>
      </c>
      <c r="M31" s="61">
        <f t="shared" si="4"/>
        <v>27</v>
      </c>
      <c r="N31" s="60">
        <f>VLOOKUP($A31,'Return Data'!$B$7:$R$2292,10,0)</f>
        <v>6.3731</v>
      </c>
      <c r="O31" s="61">
        <f t="shared" si="5"/>
        <v>28</v>
      </c>
      <c r="P31" s="60">
        <f>VLOOKUP($A31,'Return Data'!$B$7:$R$2292,11,0)</f>
        <v>6.3483000000000001</v>
      </c>
      <c r="Q31" s="61">
        <f t="shared" si="6"/>
        <v>28</v>
      </c>
      <c r="R31" s="60">
        <f>VLOOKUP($A31,'Return Data'!$B$7:$R$2292,12,0)</f>
        <v>6.0053000000000001</v>
      </c>
      <c r="S31" s="61">
        <f t="shared" si="7"/>
        <v>24</v>
      </c>
      <c r="T31" s="60">
        <f>VLOOKUP($A31,'Return Data'!$B$7:$R$2292,13,0)</f>
        <v>5.6291000000000002</v>
      </c>
      <c r="U31" s="61">
        <f t="shared" si="8"/>
        <v>7</v>
      </c>
      <c r="V31" s="60">
        <f>VLOOKUP($A31,'Return Data'!$B$7:$R$2292,17,0)</f>
        <v>4.6529999999999996</v>
      </c>
      <c r="W31" s="61">
        <f t="shared" si="9"/>
        <v>1</v>
      </c>
      <c r="X31" s="60">
        <f>VLOOKUP($A31,'Return Data'!$B$7:$R$2292,14,0)</f>
        <v>4.1561000000000003</v>
      </c>
      <c r="Y31" s="61">
        <f t="shared" si="12"/>
        <v>16</v>
      </c>
      <c r="Z31" s="60">
        <f>VLOOKUP($A31,'Return Data'!$B$7:$R$2292,16,0)</f>
        <v>7.0568</v>
      </c>
      <c r="AA31" s="62">
        <f t="shared" si="11"/>
        <v>7</v>
      </c>
    </row>
    <row r="32" spans="1:27" x14ac:dyDescent="0.3">
      <c r="A32" s="58" t="s">
        <v>252</v>
      </c>
      <c r="B32" s="59">
        <f>VLOOKUP($A32,'Return Data'!$B$7:$R$2292,3,0)</f>
        <v>45014</v>
      </c>
      <c r="C32" s="60">
        <f>VLOOKUP($A32,'Return Data'!$B$7:$R$2292,4,0)</f>
        <v>5448.4736000000003</v>
      </c>
      <c r="D32" s="60">
        <f>VLOOKUP($A32,'Return Data'!$B$7:$R$2292,5,0)</f>
        <v>29.063800000000001</v>
      </c>
      <c r="E32" s="61">
        <f t="shared" si="0"/>
        <v>5</v>
      </c>
      <c r="F32" s="60">
        <f>VLOOKUP($A32,'Return Data'!$B$7:$R$2292,6,0)</f>
        <v>5.9611000000000001</v>
      </c>
      <c r="G32" s="61">
        <f t="shared" si="1"/>
        <v>24</v>
      </c>
      <c r="H32" s="60">
        <f>VLOOKUP($A32,'Return Data'!$B$7:$R$2292,7,0)</f>
        <v>6.3125999999999998</v>
      </c>
      <c r="I32" s="61">
        <f t="shared" si="2"/>
        <v>26</v>
      </c>
      <c r="J32" s="60">
        <f>VLOOKUP($A32,'Return Data'!$B$7:$R$2292,8,0)</f>
        <v>7.0925000000000002</v>
      </c>
      <c r="K32" s="61">
        <f t="shared" si="3"/>
        <v>16</v>
      </c>
      <c r="L32" s="60">
        <f>VLOOKUP($A32,'Return Data'!$B$7:$R$2292,9,0)</f>
        <v>7.1639999999999997</v>
      </c>
      <c r="M32" s="61">
        <f t="shared" si="4"/>
        <v>8</v>
      </c>
      <c r="N32" s="60">
        <f>VLOOKUP($A32,'Return Data'!$B$7:$R$2292,10,0)</f>
        <v>6.5759999999999996</v>
      </c>
      <c r="O32" s="61">
        <f t="shared" si="5"/>
        <v>18</v>
      </c>
      <c r="P32" s="60">
        <f>VLOOKUP($A32,'Return Data'!$B$7:$R$2292,11,0)</f>
        <v>6.5340999999999996</v>
      </c>
      <c r="Q32" s="61">
        <f t="shared" si="6"/>
        <v>12</v>
      </c>
      <c r="R32" s="60">
        <f>VLOOKUP($A32,'Return Data'!$B$7:$R$2292,12,0)</f>
        <v>6.0427999999999997</v>
      </c>
      <c r="S32" s="61">
        <f t="shared" si="7"/>
        <v>17</v>
      </c>
      <c r="T32" s="60">
        <f>VLOOKUP($A32,'Return Data'!$B$7:$R$2292,13,0)</f>
        <v>5.5340999999999996</v>
      </c>
      <c r="U32" s="61">
        <f t="shared" si="8"/>
        <v>21</v>
      </c>
      <c r="V32" s="60">
        <f>VLOOKUP($A32,'Return Data'!$B$7:$R$2292,17,0)</f>
        <v>4.4269999999999996</v>
      </c>
      <c r="W32" s="61">
        <f t="shared" si="9"/>
        <v>21</v>
      </c>
      <c r="X32" s="60">
        <f>VLOOKUP($A32,'Return Data'!$B$7:$R$2292,14,0)</f>
        <v>4.1768999999999998</v>
      </c>
      <c r="Y32" s="61">
        <f t="shared" si="12"/>
        <v>12</v>
      </c>
      <c r="Z32" s="60">
        <f>VLOOKUP($A32,'Return Data'!$B$7:$R$2292,16,0)</f>
        <v>6.8312999999999997</v>
      </c>
      <c r="AA32" s="62">
        <f t="shared" si="11"/>
        <v>18</v>
      </c>
    </row>
    <row r="33" spans="1:27" x14ac:dyDescent="0.3">
      <c r="A33" s="58" t="s">
        <v>253</v>
      </c>
      <c r="B33" s="59">
        <f>VLOOKUP($A33,'Return Data'!$B$7:$R$2292,3,0)</f>
        <v>45014</v>
      </c>
      <c r="C33" s="60">
        <f>VLOOKUP($A33,'Return Data'!$B$7:$R$2292,4,0)</f>
        <v>1248.0848000000001</v>
      </c>
      <c r="D33" s="60">
        <f>VLOOKUP($A33,'Return Data'!$B$7:$R$2292,5,0)</f>
        <v>12.702500000000001</v>
      </c>
      <c r="E33" s="61">
        <f t="shared" si="0"/>
        <v>33</v>
      </c>
      <c r="F33" s="60">
        <f>VLOOKUP($A33,'Return Data'!$B$7:$R$2292,6,0)</f>
        <v>3.9123000000000001</v>
      </c>
      <c r="G33" s="61">
        <f t="shared" si="1"/>
        <v>33</v>
      </c>
      <c r="H33" s="60">
        <f>VLOOKUP($A33,'Return Data'!$B$7:$R$2292,7,0)</f>
        <v>4.9065000000000003</v>
      </c>
      <c r="I33" s="61">
        <f t="shared" si="2"/>
        <v>33</v>
      </c>
      <c r="J33" s="60">
        <f>VLOOKUP($A33,'Return Data'!$B$7:$R$2292,8,0)</f>
        <v>5.8409000000000004</v>
      </c>
      <c r="K33" s="61">
        <f t="shared" si="3"/>
        <v>33</v>
      </c>
      <c r="L33" s="60">
        <f>VLOOKUP($A33,'Return Data'!$B$7:$R$2292,9,0)</f>
        <v>6.2977999999999996</v>
      </c>
      <c r="M33" s="61">
        <f t="shared" si="4"/>
        <v>33</v>
      </c>
      <c r="N33" s="60">
        <f>VLOOKUP($A33,'Return Data'!$B$7:$R$2292,10,0)</f>
        <v>6.0446999999999997</v>
      </c>
      <c r="O33" s="61">
        <f t="shared" si="5"/>
        <v>34</v>
      </c>
      <c r="P33" s="60">
        <f>VLOOKUP($A33,'Return Data'!$B$7:$R$2292,11,0)</f>
        <v>6.0609999999999999</v>
      </c>
      <c r="Q33" s="61">
        <f t="shared" si="6"/>
        <v>33</v>
      </c>
      <c r="R33" s="60">
        <f>VLOOKUP($A33,'Return Data'!$B$7:$R$2292,12,0)</f>
        <v>5.6679000000000004</v>
      </c>
      <c r="S33" s="61">
        <f t="shared" si="7"/>
        <v>33</v>
      </c>
      <c r="T33" s="60">
        <f>VLOOKUP($A33,'Return Data'!$B$7:$R$2292,13,0)</f>
        <v>5.1931000000000003</v>
      </c>
      <c r="U33" s="61">
        <f t="shared" si="8"/>
        <v>32</v>
      </c>
      <c r="V33" s="60">
        <f>VLOOKUP($A33,'Return Data'!$B$7:$R$2292,17,0)</f>
        <v>4.2057000000000002</v>
      </c>
      <c r="W33" s="61">
        <f t="shared" si="9"/>
        <v>30</v>
      </c>
      <c r="X33" s="60">
        <f>VLOOKUP($A33,'Return Data'!$B$7:$R$2292,14,0)</f>
        <v>3.8452000000000002</v>
      </c>
      <c r="Y33" s="61">
        <f t="shared" si="12"/>
        <v>30</v>
      </c>
      <c r="Z33" s="60">
        <f>VLOOKUP($A33,'Return Data'!$B$7:$R$2292,16,0)</f>
        <v>4.6410999999999998</v>
      </c>
      <c r="AA33" s="62">
        <f t="shared" si="11"/>
        <v>31</v>
      </c>
    </row>
    <row r="34" spans="1:27" x14ac:dyDescent="0.3">
      <c r="A34" s="58" t="s">
        <v>1813</v>
      </c>
      <c r="B34" s="59">
        <f>VLOOKUP($A34,'Return Data'!$B$7:$R$2292,3,0)</f>
        <v>45014</v>
      </c>
      <c r="C34" s="60">
        <f>VLOOKUP($A34,'Return Data'!$B$7:$R$2292,4,0)</f>
        <v>290.51490000000001</v>
      </c>
      <c r="D34" s="60">
        <f>VLOOKUP($A34,'Return Data'!$B$7:$R$2292,5,0)</f>
        <v>28.341000000000001</v>
      </c>
      <c r="E34" s="61">
        <f t="shared" si="0"/>
        <v>7</v>
      </c>
      <c r="F34" s="60">
        <f>VLOOKUP($A34,'Return Data'!$B$7:$R$2292,6,0)</f>
        <v>5.5683999999999996</v>
      </c>
      <c r="G34" s="61">
        <f t="shared" si="1"/>
        <v>29</v>
      </c>
      <c r="H34" s="60">
        <f>VLOOKUP($A34,'Return Data'!$B$7:$R$2292,7,0)</f>
        <v>6.3308999999999997</v>
      </c>
      <c r="I34" s="61">
        <f t="shared" si="2"/>
        <v>24</v>
      </c>
      <c r="J34" s="60">
        <f>VLOOKUP($A34,'Return Data'!$B$7:$R$2292,8,0)</f>
        <v>7.1810999999999998</v>
      </c>
      <c r="K34" s="61">
        <f t="shared" si="3"/>
        <v>11</v>
      </c>
      <c r="L34" s="60">
        <f>VLOOKUP($A34,'Return Data'!$B$7:$R$2292,9,0)</f>
        <v>6.9307999999999996</v>
      </c>
      <c r="M34" s="61">
        <f t="shared" si="4"/>
        <v>26</v>
      </c>
      <c r="N34" s="60">
        <f>VLOOKUP($A34,'Return Data'!$B$7:$R$2292,10,0)</f>
        <v>6.6470000000000002</v>
      </c>
      <c r="O34" s="61">
        <f t="shared" si="5"/>
        <v>10</v>
      </c>
      <c r="P34" s="60">
        <f>VLOOKUP($A34,'Return Data'!$B$7:$R$2292,11,0)</f>
        <v>6.5216000000000003</v>
      </c>
      <c r="Q34" s="61">
        <f t="shared" si="6"/>
        <v>13</v>
      </c>
      <c r="R34" s="60">
        <f>VLOOKUP($A34,'Return Data'!$B$7:$R$2292,12,0)</f>
        <v>6.0587999999999997</v>
      </c>
      <c r="S34" s="61">
        <f t="shared" si="7"/>
        <v>15</v>
      </c>
      <c r="T34" s="60">
        <f>VLOOKUP($A34,'Return Data'!$B$7:$R$2292,13,0)</f>
        <v>5.5731999999999999</v>
      </c>
      <c r="U34" s="61">
        <f t="shared" si="8"/>
        <v>17</v>
      </c>
      <c r="V34" s="60">
        <f>VLOOKUP($A34,'Return Data'!$B$7:$R$2292,17,0)</f>
        <v>4.4683000000000002</v>
      </c>
      <c r="W34" s="61">
        <f t="shared" si="9"/>
        <v>14</v>
      </c>
      <c r="X34" s="60">
        <f>VLOOKUP($A34,'Return Data'!$B$7:$R$2292,14,0)</f>
        <v>4.1931000000000003</v>
      </c>
      <c r="Y34" s="61">
        <f t="shared" si="12"/>
        <v>9</v>
      </c>
      <c r="Z34" s="60">
        <f>VLOOKUP($A34,'Return Data'!$B$7:$R$2292,16,0)</f>
        <v>7.0871000000000004</v>
      </c>
      <c r="AA34" s="62">
        <f t="shared" si="11"/>
        <v>5</v>
      </c>
    </row>
    <row r="35" spans="1:27" x14ac:dyDescent="0.3">
      <c r="A35" s="58" t="s">
        <v>256</v>
      </c>
      <c r="B35" s="59">
        <f>VLOOKUP($A35,'Return Data'!$B$7:$R$2292,3,0)</f>
        <v>45014</v>
      </c>
      <c r="C35" s="60">
        <f>VLOOKUP($A35,'Return Data'!$B$7:$R$2292,4,0)</f>
        <v>35.502000000000002</v>
      </c>
      <c r="D35" s="60">
        <f>VLOOKUP($A35,'Return Data'!$B$7:$R$2292,5,0)</f>
        <v>21.191400000000002</v>
      </c>
      <c r="E35" s="61">
        <f t="shared" si="0"/>
        <v>26</v>
      </c>
      <c r="F35" s="60">
        <f>VLOOKUP($A35,'Return Data'!$B$7:$R$2292,6,0)</f>
        <v>6.2404000000000002</v>
      </c>
      <c r="G35" s="61">
        <f t="shared" si="1"/>
        <v>17</v>
      </c>
      <c r="H35" s="60">
        <f>VLOOKUP($A35,'Return Data'!$B$7:$R$2292,7,0)</f>
        <v>6.5881999999999996</v>
      </c>
      <c r="I35" s="61">
        <f t="shared" si="2"/>
        <v>14</v>
      </c>
      <c r="J35" s="60">
        <f>VLOOKUP($A35,'Return Data'!$B$7:$R$2292,8,0)</f>
        <v>6.9804000000000004</v>
      </c>
      <c r="K35" s="61">
        <f t="shared" si="3"/>
        <v>22</v>
      </c>
      <c r="L35" s="60">
        <f>VLOOKUP($A35,'Return Data'!$B$7:$R$2292,9,0)</f>
        <v>6.9012000000000002</v>
      </c>
      <c r="M35" s="61">
        <f t="shared" si="4"/>
        <v>28</v>
      </c>
      <c r="N35" s="60">
        <f>VLOOKUP($A35,'Return Data'!$B$7:$R$2292,10,0)</f>
        <v>6.3429000000000002</v>
      </c>
      <c r="O35" s="61">
        <f t="shared" si="5"/>
        <v>30</v>
      </c>
      <c r="P35" s="60">
        <f>VLOOKUP($A35,'Return Data'!$B$7:$R$2292,11,0)</f>
        <v>6.2522000000000002</v>
      </c>
      <c r="Q35" s="61">
        <f t="shared" si="6"/>
        <v>31</v>
      </c>
      <c r="R35" s="60">
        <f>VLOOKUP($A35,'Return Data'!$B$7:$R$2292,12,0)</f>
        <v>5.8169000000000004</v>
      </c>
      <c r="S35" s="61">
        <f t="shared" si="7"/>
        <v>30</v>
      </c>
      <c r="T35" s="60">
        <f>VLOOKUP($A35,'Return Data'!$B$7:$R$2292,13,0)</f>
        <v>5.3762999999999996</v>
      </c>
      <c r="U35" s="61">
        <f t="shared" si="8"/>
        <v>28</v>
      </c>
      <c r="V35" s="60">
        <f>VLOOKUP($A35,'Return Data'!$B$7:$R$2292,17,0)</f>
        <v>4.6296999999999997</v>
      </c>
      <c r="W35" s="61">
        <f t="shared" si="9"/>
        <v>2</v>
      </c>
      <c r="X35" s="60">
        <f>VLOOKUP($A35,'Return Data'!$B$7:$R$2292,14,0)</f>
        <v>4.5818000000000003</v>
      </c>
      <c r="Y35" s="61">
        <f t="shared" si="12"/>
        <v>1</v>
      </c>
      <c r="Z35" s="60">
        <f>VLOOKUP($A35,'Return Data'!$B$7:$R$2292,16,0)</f>
        <v>7.5054999999999996</v>
      </c>
      <c r="AA35" s="62">
        <f t="shared" si="11"/>
        <v>1</v>
      </c>
    </row>
    <row r="36" spans="1:27" x14ac:dyDescent="0.3">
      <c r="A36" s="58" t="s">
        <v>257</v>
      </c>
      <c r="B36" s="59">
        <f>VLOOKUP($A36,'Return Data'!$B$7:$R$2292,3,0)</f>
        <v>45014</v>
      </c>
      <c r="C36" s="60">
        <f>VLOOKUP($A36,'Return Data'!$B$7:$R$2292,4,0)</f>
        <v>30.116199999999999</v>
      </c>
      <c r="D36" s="60">
        <f>VLOOKUP($A36,'Return Data'!$B$7:$R$2292,5,0)</f>
        <v>16.004999999999999</v>
      </c>
      <c r="E36" s="61">
        <f t="shared" si="0"/>
        <v>32</v>
      </c>
      <c r="F36" s="60">
        <f>VLOOKUP($A36,'Return Data'!$B$7:$R$2292,6,0)</f>
        <v>4.8902999999999999</v>
      </c>
      <c r="G36" s="61">
        <f t="shared" si="1"/>
        <v>32</v>
      </c>
      <c r="H36" s="60">
        <f>VLOOKUP($A36,'Return Data'!$B$7:$R$2292,7,0)</f>
        <v>5.7199</v>
      </c>
      <c r="I36" s="61">
        <f t="shared" si="2"/>
        <v>32</v>
      </c>
      <c r="J36" s="60">
        <f>VLOOKUP($A36,'Return Data'!$B$7:$R$2292,8,0)</f>
        <v>6.4044999999999996</v>
      </c>
      <c r="K36" s="61">
        <f t="shared" si="3"/>
        <v>32</v>
      </c>
      <c r="L36" s="60">
        <f>VLOOKUP($A36,'Return Data'!$B$7:$R$2292,9,0)</f>
        <v>6.8449999999999998</v>
      </c>
      <c r="M36" s="61">
        <f t="shared" si="4"/>
        <v>29</v>
      </c>
      <c r="N36" s="60">
        <f>VLOOKUP($A36,'Return Data'!$B$7:$R$2292,10,0)</f>
        <v>6.3475999999999999</v>
      </c>
      <c r="O36" s="61">
        <f t="shared" si="5"/>
        <v>29</v>
      </c>
      <c r="P36" s="60">
        <f>VLOOKUP($A36,'Return Data'!$B$7:$R$2292,11,0)</f>
        <v>6.2675000000000001</v>
      </c>
      <c r="Q36" s="61">
        <f t="shared" si="6"/>
        <v>29</v>
      </c>
      <c r="R36" s="60">
        <f>VLOOKUP($A36,'Return Data'!$B$7:$R$2292,12,0)</f>
        <v>5.8171999999999997</v>
      </c>
      <c r="S36" s="61">
        <f t="shared" si="7"/>
        <v>29</v>
      </c>
      <c r="T36" s="60">
        <f>VLOOKUP($A36,'Return Data'!$B$7:$R$2292,13,0)</f>
        <v>5.3235000000000001</v>
      </c>
      <c r="U36" s="61">
        <f t="shared" si="8"/>
        <v>30</v>
      </c>
      <c r="V36" s="60">
        <f>VLOOKUP($A36,'Return Data'!$B$7:$R$2292,17,0)</f>
        <v>4.2629999999999999</v>
      </c>
      <c r="W36" s="61">
        <f t="shared" si="9"/>
        <v>28</v>
      </c>
      <c r="X36" s="60">
        <f>VLOOKUP($A36,'Return Data'!$B$7:$R$2292,14,0)</f>
        <v>3.8717000000000001</v>
      </c>
      <c r="Y36" s="61">
        <f t="shared" si="12"/>
        <v>29</v>
      </c>
      <c r="Z36" s="60">
        <f>VLOOKUP($A36,'Return Data'!$B$7:$R$2292,16,0)</f>
        <v>6.6711</v>
      </c>
      <c r="AA36" s="62">
        <f t="shared" si="11"/>
        <v>22</v>
      </c>
    </row>
    <row r="37" spans="1:27" x14ac:dyDescent="0.3">
      <c r="A37" s="58" t="s">
        <v>1820</v>
      </c>
      <c r="B37" s="59">
        <f>VLOOKUP($A37,'Return Data'!$B$7:$R$2292,3,0)</f>
        <v>45014</v>
      </c>
      <c r="C37" s="60">
        <f>VLOOKUP($A37,'Return Data'!$B$7:$R$2292,4,0)</f>
        <v>3493.0789</v>
      </c>
      <c r="D37" s="60">
        <f>VLOOKUP($A37,'Return Data'!$B$7:$R$2292,5,0)</f>
        <v>27.646599999999999</v>
      </c>
      <c r="E37" s="61">
        <f t="shared" si="0"/>
        <v>8</v>
      </c>
      <c r="F37" s="60">
        <f>VLOOKUP($A37,'Return Data'!$B$7:$R$2292,6,0)</f>
        <v>5.2801999999999998</v>
      </c>
      <c r="G37" s="61">
        <f t="shared" si="1"/>
        <v>30</v>
      </c>
      <c r="H37" s="60">
        <f>VLOOKUP($A37,'Return Data'!$B$7:$R$2292,7,0)</f>
        <v>5.9912999999999998</v>
      </c>
      <c r="I37" s="61">
        <f t="shared" si="2"/>
        <v>31</v>
      </c>
      <c r="J37" s="60">
        <f>VLOOKUP($A37,'Return Data'!$B$7:$R$2292,8,0)</f>
        <v>6.8506</v>
      </c>
      <c r="K37" s="61">
        <f t="shared" si="3"/>
        <v>27</v>
      </c>
      <c r="L37" s="60">
        <f>VLOOKUP($A37,'Return Data'!$B$7:$R$2292,9,0)</f>
        <v>7.0586000000000002</v>
      </c>
      <c r="M37" s="61">
        <f t="shared" si="4"/>
        <v>17</v>
      </c>
      <c r="N37" s="60">
        <f>VLOOKUP($A37,'Return Data'!$B$7:$R$2292,10,0)</f>
        <v>6.5643000000000002</v>
      </c>
      <c r="O37" s="61">
        <f t="shared" si="5"/>
        <v>21</v>
      </c>
      <c r="P37" s="60">
        <f>VLOOKUP($A37,'Return Data'!$B$7:$R$2292,11,0)</f>
        <v>6.5137999999999998</v>
      </c>
      <c r="Q37" s="61">
        <f t="shared" si="6"/>
        <v>17</v>
      </c>
      <c r="R37" s="60">
        <f>VLOOKUP($A37,'Return Data'!$B$7:$R$2292,12,0)</f>
        <v>6.0399000000000003</v>
      </c>
      <c r="S37" s="61">
        <f t="shared" si="7"/>
        <v>18</v>
      </c>
      <c r="T37" s="60">
        <f>VLOOKUP($A37,'Return Data'!$B$7:$R$2292,13,0)</f>
        <v>5.5388000000000002</v>
      </c>
      <c r="U37" s="61">
        <f t="shared" si="8"/>
        <v>19</v>
      </c>
      <c r="V37" s="60">
        <f>VLOOKUP($A37,'Return Data'!$B$7:$R$2292,17,0)</f>
        <v>4.4408000000000003</v>
      </c>
      <c r="W37" s="61">
        <f t="shared" si="9"/>
        <v>19</v>
      </c>
      <c r="X37" s="60">
        <f>VLOOKUP($A37,'Return Data'!$B$7:$R$2292,14,0)</f>
        <v>4.1513</v>
      </c>
      <c r="Y37" s="61">
        <f t="shared" si="12"/>
        <v>17</v>
      </c>
      <c r="Z37" s="60">
        <f>VLOOKUP($A37,'Return Data'!$B$7:$R$2292,16,0)</f>
        <v>6.6567999999999996</v>
      </c>
      <c r="AA37" s="62">
        <f t="shared" si="11"/>
        <v>23</v>
      </c>
    </row>
    <row r="38" spans="1:27" x14ac:dyDescent="0.3">
      <c r="A38" s="58" t="s">
        <v>1787</v>
      </c>
      <c r="B38" s="59">
        <f>VLOOKUP($A38,'Return Data'!$B$7:$R$2292,3,0)</f>
        <v>45014</v>
      </c>
      <c r="C38" s="60">
        <f>VLOOKUP($A38,'Return Data'!$B$7:$R$2292,4,0)</f>
        <v>3152.4119999999998</v>
      </c>
      <c r="D38" s="60">
        <f>VLOOKUP($A38,'Return Data'!$B$7:$R$2292,5,0)</f>
        <v>25.0488</v>
      </c>
      <c r="E38" s="61">
        <f t="shared" si="0"/>
        <v>15</v>
      </c>
      <c r="F38" s="60">
        <f>VLOOKUP($A38,'Return Data'!$B$7:$R$2292,6,0)</f>
        <v>6.4558999999999997</v>
      </c>
      <c r="G38" s="61">
        <f t="shared" si="1"/>
        <v>13</v>
      </c>
      <c r="H38" s="60">
        <f>VLOOKUP($A38,'Return Data'!$B$7:$R$2292,7,0)</f>
        <v>6.5949</v>
      </c>
      <c r="I38" s="61">
        <f t="shared" si="2"/>
        <v>13</v>
      </c>
      <c r="J38" s="60">
        <f>VLOOKUP($A38,'Return Data'!$B$7:$R$2292,8,0)</f>
        <v>7.3665000000000003</v>
      </c>
      <c r="K38" s="61">
        <f t="shared" si="3"/>
        <v>3</v>
      </c>
      <c r="L38" s="60">
        <f>VLOOKUP($A38,'Return Data'!$B$7:$R$2292,9,0)</f>
        <v>7.1565000000000003</v>
      </c>
      <c r="M38" s="61">
        <f t="shared" si="4"/>
        <v>11</v>
      </c>
      <c r="N38" s="60">
        <f>VLOOKUP($A38,'Return Data'!$B$7:$R$2292,10,0)</f>
        <v>6.6595000000000004</v>
      </c>
      <c r="O38" s="61">
        <f t="shared" si="5"/>
        <v>8</v>
      </c>
      <c r="P38" s="60">
        <f>VLOOKUP($A38,'Return Data'!$B$7:$R$2292,11,0)</f>
        <v>6.5521000000000003</v>
      </c>
      <c r="Q38" s="61">
        <f t="shared" si="6"/>
        <v>10</v>
      </c>
      <c r="R38" s="60">
        <f>VLOOKUP($A38,'Return Data'!$B$7:$R$2292,12,0)</f>
        <v>6.1048</v>
      </c>
      <c r="S38" s="61">
        <f t="shared" si="7"/>
        <v>10</v>
      </c>
      <c r="T38" s="60">
        <f>VLOOKUP($A38,'Return Data'!$B$7:$R$2292,13,0)</f>
        <v>5.6078000000000001</v>
      </c>
      <c r="U38" s="61">
        <f t="shared" si="8"/>
        <v>12</v>
      </c>
      <c r="V38" s="60">
        <f>VLOOKUP($A38,'Return Data'!$B$7:$R$2292,17,0)</f>
        <v>4.4433999999999996</v>
      </c>
      <c r="W38" s="61">
        <f t="shared" si="9"/>
        <v>18</v>
      </c>
      <c r="X38" s="60">
        <f>VLOOKUP($A38,'Return Data'!$B$7:$R$2292,14,0)</f>
        <v>4.0549999999999997</v>
      </c>
      <c r="Y38" s="61">
        <f t="shared" si="12"/>
        <v>25</v>
      </c>
      <c r="Z38" s="60">
        <f>VLOOKUP($A38,'Return Data'!$B$7:$R$2292,16,0)</f>
        <v>6.3712999999999997</v>
      </c>
      <c r="AA38" s="62">
        <f t="shared" si="11"/>
        <v>25</v>
      </c>
    </row>
    <row r="39" spans="1:27" x14ac:dyDescent="0.3">
      <c r="A39" s="58" t="s">
        <v>262</v>
      </c>
      <c r="B39" s="59">
        <f>VLOOKUP($A39,'Return Data'!$B$7:$R$2292,3,0)</f>
        <v>45014</v>
      </c>
      <c r="C39" s="60">
        <f>VLOOKUP($A39,'Return Data'!$B$7:$R$2292,4,0)</f>
        <v>3516.0137</v>
      </c>
      <c r="D39" s="60">
        <f>VLOOKUP($A39,'Return Data'!$B$7:$R$2292,5,0)</f>
        <v>30.752800000000001</v>
      </c>
      <c r="E39" s="61">
        <f t="shared" si="0"/>
        <v>2</v>
      </c>
      <c r="F39" s="60">
        <f>VLOOKUP($A39,'Return Data'!$B$7:$R$2292,6,0)</f>
        <v>7.5960999999999999</v>
      </c>
      <c r="G39" s="61">
        <f t="shared" si="1"/>
        <v>1</v>
      </c>
      <c r="H39" s="60">
        <f>VLOOKUP($A39,'Return Data'!$B$7:$R$2292,7,0)</f>
        <v>7.1219000000000001</v>
      </c>
      <c r="I39" s="61">
        <f t="shared" si="2"/>
        <v>2</v>
      </c>
      <c r="J39" s="60">
        <f>VLOOKUP($A39,'Return Data'!$B$7:$R$2292,8,0)</f>
        <v>7.3033999999999999</v>
      </c>
      <c r="K39" s="61">
        <f t="shared" si="3"/>
        <v>7</v>
      </c>
      <c r="L39" s="60">
        <f>VLOOKUP($A39,'Return Data'!$B$7:$R$2292,9,0)</f>
        <v>7.1569000000000003</v>
      </c>
      <c r="M39" s="61">
        <f t="shared" si="4"/>
        <v>10</v>
      </c>
      <c r="N39" s="60">
        <f>VLOOKUP($A39,'Return Data'!$B$7:$R$2292,10,0)</f>
        <v>6.5895000000000001</v>
      </c>
      <c r="O39" s="61">
        <f t="shared" si="5"/>
        <v>16</v>
      </c>
      <c r="P39" s="60">
        <f>VLOOKUP($A39,'Return Data'!$B$7:$R$2292,11,0)</f>
        <v>6.5189000000000004</v>
      </c>
      <c r="Q39" s="61">
        <f t="shared" si="6"/>
        <v>15</v>
      </c>
      <c r="R39" s="60">
        <f>VLOOKUP($A39,'Return Data'!$B$7:$R$2292,12,0)</f>
        <v>6.0174000000000003</v>
      </c>
      <c r="S39" s="61">
        <f t="shared" si="7"/>
        <v>22</v>
      </c>
      <c r="T39" s="60">
        <f>VLOOKUP($A39,'Return Data'!$B$7:$R$2292,13,0)</f>
        <v>5.5228999999999999</v>
      </c>
      <c r="U39" s="61">
        <f t="shared" si="8"/>
        <v>22</v>
      </c>
      <c r="V39" s="60">
        <f>VLOOKUP($A39,'Return Data'!$B$7:$R$2292,17,0)</f>
        <v>4.43</v>
      </c>
      <c r="W39" s="61">
        <f t="shared" si="9"/>
        <v>20</v>
      </c>
      <c r="X39" s="60">
        <f>VLOOKUP($A39,'Return Data'!$B$7:$R$2292,14,0)</f>
        <v>4.1589999999999998</v>
      </c>
      <c r="Y39" s="61">
        <f t="shared" si="12"/>
        <v>15</v>
      </c>
      <c r="Z39" s="60">
        <f>VLOOKUP($A39,'Return Data'!$B$7:$R$2292,16,0)</f>
        <v>6.9999000000000002</v>
      </c>
      <c r="AA39" s="62">
        <f t="shared" si="11"/>
        <v>8</v>
      </c>
    </row>
    <row r="40" spans="1:27" x14ac:dyDescent="0.3">
      <c r="A40" s="58" t="s">
        <v>263</v>
      </c>
      <c r="B40" s="59">
        <f>VLOOKUP($A40,'Return Data'!$B$7:$R$2292,3,0)</f>
        <v>45014</v>
      </c>
      <c r="C40" s="60">
        <f>VLOOKUP($A40,'Return Data'!$B$7:$R$2292,4,0)</f>
        <v>2146.3200000000002</v>
      </c>
      <c r="D40" s="60">
        <f>VLOOKUP($A40,'Return Data'!$B$7:$R$2292,5,0)</f>
        <v>22.8293</v>
      </c>
      <c r="E40" s="61">
        <f t="shared" si="0"/>
        <v>22</v>
      </c>
      <c r="F40" s="60">
        <f>VLOOKUP($A40,'Return Data'!$B$7:$R$2292,6,0)</f>
        <v>6.0906000000000002</v>
      </c>
      <c r="G40" s="61">
        <f t="shared" si="1"/>
        <v>21</v>
      </c>
      <c r="H40" s="60">
        <f>VLOOKUP($A40,'Return Data'!$B$7:$R$2292,7,0)</f>
        <v>6.6250999999999998</v>
      </c>
      <c r="I40" s="61">
        <f t="shared" si="2"/>
        <v>12</v>
      </c>
      <c r="J40" s="60">
        <f>VLOOKUP($A40,'Return Data'!$B$7:$R$2292,8,0)</f>
        <v>7.1467999999999998</v>
      </c>
      <c r="K40" s="61">
        <f t="shared" si="3"/>
        <v>14</v>
      </c>
      <c r="L40" s="60">
        <f>VLOOKUP($A40,'Return Data'!$B$7:$R$2292,9,0)</f>
        <v>7.1440999999999999</v>
      </c>
      <c r="M40" s="61">
        <f t="shared" si="4"/>
        <v>12</v>
      </c>
      <c r="N40" s="60">
        <f>VLOOKUP($A40,'Return Data'!$B$7:$R$2292,10,0)</f>
        <v>6.6830999999999996</v>
      </c>
      <c r="O40" s="61">
        <f t="shared" si="5"/>
        <v>5</v>
      </c>
      <c r="P40" s="60">
        <f>VLOOKUP($A40,'Return Data'!$B$7:$R$2292,11,0)</f>
        <v>6.6180000000000003</v>
      </c>
      <c r="Q40" s="61">
        <f t="shared" si="6"/>
        <v>5</v>
      </c>
      <c r="R40" s="60">
        <f>VLOOKUP($A40,'Return Data'!$B$7:$R$2292,12,0)</f>
        <v>6.1208999999999998</v>
      </c>
      <c r="S40" s="61">
        <f t="shared" si="7"/>
        <v>7</v>
      </c>
      <c r="T40" s="60">
        <f>VLOOKUP($A40,'Return Data'!$B$7:$R$2292,13,0)</f>
        <v>5.6273</v>
      </c>
      <c r="U40" s="61">
        <f t="shared" si="8"/>
        <v>8</v>
      </c>
      <c r="V40" s="60">
        <f>VLOOKUP($A40,'Return Data'!$B$7:$R$2292,17,0)</f>
        <v>4.4927999999999999</v>
      </c>
      <c r="W40" s="61">
        <f t="shared" si="9"/>
        <v>8</v>
      </c>
      <c r="X40" s="60">
        <f>VLOOKUP($A40,'Return Data'!$B$7:$R$2292,14,0)</f>
        <v>4.2119</v>
      </c>
      <c r="Y40" s="61">
        <f t="shared" si="12"/>
        <v>6</v>
      </c>
      <c r="Z40" s="60">
        <f>VLOOKUP($A40,'Return Data'!$B$7:$R$2292,16,0)</f>
        <v>6.6881000000000004</v>
      </c>
      <c r="AA40" s="62">
        <f t="shared" si="11"/>
        <v>21</v>
      </c>
    </row>
    <row r="41" spans="1:27" x14ac:dyDescent="0.3">
      <c r="A41" s="58" t="s">
        <v>264</v>
      </c>
      <c r="B41" s="59">
        <f>VLOOKUP($A41,'Return Data'!$B$7:$R$2292,3,0)</f>
        <v>45014</v>
      </c>
      <c r="C41" s="60">
        <f>VLOOKUP($A41,'Return Data'!$B$7:$R$2292,4,0)</f>
        <v>3660.1835000000001</v>
      </c>
      <c r="D41" s="60">
        <f>VLOOKUP($A41,'Return Data'!$B$7:$R$2292,5,0)</f>
        <v>30.572399999999998</v>
      </c>
      <c r="E41" s="61">
        <f t="shared" si="0"/>
        <v>3</v>
      </c>
      <c r="F41" s="60">
        <f>VLOOKUP($A41,'Return Data'!$B$7:$R$2292,6,0)</f>
        <v>6.4390999999999998</v>
      </c>
      <c r="G41" s="61">
        <f t="shared" si="1"/>
        <v>14</v>
      </c>
      <c r="H41" s="60">
        <f>VLOOKUP($A41,'Return Data'!$B$7:$R$2292,7,0)</f>
        <v>6.5685000000000002</v>
      </c>
      <c r="I41" s="61">
        <f t="shared" si="2"/>
        <v>16</v>
      </c>
      <c r="J41" s="60">
        <f>VLOOKUP($A41,'Return Data'!$B$7:$R$2292,8,0)</f>
        <v>7.2470999999999997</v>
      </c>
      <c r="K41" s="61">
        <f t="shared" si="3"/>
        <v>8</v>
      </c>
      <c r="L41" s="60">
        <f>VLOOKUP($A41,'Return Data'!$B$7:$R$2292,9,0)</f>
        <v>7.1996000000000002</v>
      </c>
      <c r="M41" s="61">
        <f t="shared" si="4"/>
        <v>7</v>
      </c>
      <c r="N41" s="60">
        <f>VLOOKUP($A41,'Return Data'!$B$7:$R$2292,10,0)</f>
        <v>6.6790000000000003</v>
      </c>
      <c r="O41" s="61">
        <f t="shared" si="5"/>
        <v>6</v>
      </c>
      <c r="P41" s="60">
        <f>VLOOKUP($A41,'Return Data'!$B$7:$R$2292,11,0)</f>
        <v>6.5762999999999998</v>
      </c>
      <c r="Q41" s="61">
        <f t="shared" si="6"/>
        <v>8</v>
      </c>
      <c r="R41" s="60">
        <f>VLOOKUP($A41,'Return Data'!$B$7:$R$2292,12,0)</f>
        <v>6.1108000000000002</v>
      </c>
      <c r="S41" s="61">
        <f t="shared" si="7"/>
        <v>9</v>
      </c>
      <c r="T41" s="60">
        <f>VLOOKUP($A41,'Return Data'!$B$7:$R$2292,13,0)</f>
        <v>5.6154999999999999</v>
      </c>
      <c r="U41" s="61">
        <f t="shared" si="8"/>
        <v>10</v>
      </c>
      <c r="V41" s="60">
        <f>VLOOKUP($A41,'Return Data'!$B$7:$R$2292,17,0)</f>
        <v>4.4905999999999997</v>
      </c>
      <c r="W41" s="61">
        <f t="shared" si="9"/>
        <v>9</v>
      </c>
      <c r="X41" s="60">
        <f>VLOOKUP($A41,'Return Data'!$B$7:$R$2292,14,0)</f>
        <v>4.202</v>
      </c>
      <c r="Y41" s="61">
        <f t="shared" si="12"/>
        <v>8</v>
      </c>
      <c r="Z41" s="60">
        <f>VLOOKUP($A41,'Return Data'!$B$7:$R$2292,16,0)</f>
        <v>6.8268000000000004</v>
      </c>
      <c r="AA41" s="62">
        <f t="shared" si="11"/>
        <v>19</v>
      </c>
    </row>
    <row r="42" spans="1:27" x14ac:dyDescent="0.3">
      <c r="A42" s="58" t="s">
        <v>1806</v>
      </c>
      <c r="B42" s="59">
        <f>VLOOKUP($A42,'Return Data'!$B$7:$R$2292,3,0)</f>
        <v>45014</v>
      </c>
      <c r="C42" s="60">
        <f>VLOOKUP($A42,'Return Data'!$B$7:$R$2292,4,0)</f>
        <v>1203.2552000000001</v>
      </c>
      <c r="D42" s="60">
        <f>VLOOKUP($A42,'Return Data'!$B$7:$R$2292,5,0)</f>
        <v>23.417999999999999</v>
      </c>
      <c r="E42" s="61">
        <f t="shared" si="0"/>
        <v>21</v>
      </c>
      <c r="F42" s="60">
        <f>VLOOKUP($A42,'Return Data'!$B$7:$R$2292,6,0)</f>
        <v>6.1376999999999997</v>
      </c>
      <c r="G42" s="61">
        <f t="shared" si="1"/>
        <v>20</v>
      </c>
      <c r="H42" s="60">
        <f>VLOOKUP($A42,'Return Data'!$B$7:$R$2292,7,0)</f>
        <v>6.5544000000000002</v>
      </c>
      <c r="I42" s="61">
        <f t="shared" si="2"/>
        <v>19</v>
      </c>
      <c r="J42" s="60">
        <f>VLOOKUP($A42,'Return Data'!$B$7:$R$2292,8,0)</f>
        <v>6.8917000000000002</v>
      </c>
      <c r="K42" s="61">
        <f t="shared" si="3"/>
        <v>25</v>
      </c>
      <c r="L42" s="60">
        <f>VLOOKUP($A42,'Return Data'!$B$7:$R$2292,9,0)</f>
        <v>6.9960000000000004</v>
      </c>
      <c r="M42" s="61">
        <f t="shared" si="4"/>
        <v>23</v>
      </c>
      <c r="N42" s="60">
        <f>VLOOKUP($A42,'Return Data'!$B$7:$R$2292,10,0)</f>
        <v>6.4303999999999997</v>
      </c>
      <c r="O42" s="61">
        <f t="shared" si="5"/>
        <v>27</v>
      </c>
      <c r="P42" s="60">
        <f>VLOOKUP($A42,'Return Data'!$B$7:$R$2292,11,0)</f>
        <v>6.3647999999999998</v>
      </c>
      <c r="Q42" s="61">
        <f t="shared" si="6"/>
        <v>27</v>
      </c>
      <c r="R42" s="60">
        <f>VLOOKUP($A42,'Return Data'!$B$7:$R$2292,12,0)</f>
        <v>5.8369999999999997</v>
      </c>
      <c r="S42" s="61">
        <f t="shared" si="7"/>
        <v>27</v>
      </c>
      <c r="T42" s="60">
        <f>VLOOKUP($A42,'Return Data'!$B$7:$R$2292,13,0)</f>
        <v>5.2977999999999996</v>
      </c>
      <c r="U42" s="61">
        <f t="shared" si="8"/>
        <v>31</v>
      </c>
      <c r="V42" s="60">
        <f>VLOOKUP($A42,'Return Data'!$B$7:$R$2292,17,0)</f>
        <v>4.1212</v>
      </c>
      <c r="W42" s="61">
        <f t="shared" si="9"/>
        <v>32</v>
      </c>
      <c r="X42" s="60">
        <f>VLOOKUP($A42,'Return Data'!$B$7:$R$2292,14,0)</f>
        <v>3.7726000000000002</v>
      </c>
      <c r="Y42" s="61">
        <f t="shared" si="12"/>
        <v>31</v>
      </c>
      <c r="Z42" s="60">
        <f>VLOOKUP($A42,'Return Data'!$B$7:$R$2292,16,0)</f>
        <v>4.4980000000000002</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23.167137142857147</v>
      </c>
      <c r="E44" s="60"/>
      <c r="F44" s="70">
        <f>AVERAGE(F8:F42)</f>
        <v>5.9283542857142839</v>
      </c>
      <c r="G44" s="60"/>
      <c r="H44" s="70">
        <f>AVERAGE(H8:H42)</f>
        <v>6.2813714285714282</v>
      </c>
      <c r="I44" s="60"/>
      <c r="J44" s="70">
        <f>AVERAGE(J8:J42)</f>
        <v>6.7832200000000009</v>
      </c>
      <c r="K44" s="60"/>
      <c r="L44" s="70">
        <f>AVERAGE(L8:L42)</f>
        <v>6.8052514285714292</v>
      </c>
      <c r="M44" s="60"/>
      <c r="N44" s="70">
        <f>AVERAGE(N8:N42)</f>
        <v>6.3473314285714277</v>
      </c>
      <c r="O44" s="60"/>
      <c r="P44" s="70">
        <f>AVERAGE(P8:P42)</f>
        <v>6.2792828571428583</v>
      </c>
      <c r="Q44" s="60"/>
      <c r="R44" s="70">
        <f>AVERAGE(R8:R42)</f>
        <v>5.8258085714285723</v>
      </c>
      <c r="S44" s="60"/>
      <c r="T44" s="70">
        <f>AVERAGE(T8:T42)</f>
        <v>5.3528685714285702</v>
      </c>
      <c r="U44" s="60"/>
      <c r="V44" s="70">
        <f>AVERAGE(V8:V42)</f>
        <v>4.2776685714285705</v>
      </c>
      <c r="W44" s="60"/>
      <c r="X44" s="70">
        <f>AVERAGE(X8:X42)</f>
        <v>3.9765588235294125</v>
      </c>
      <c r="Y44" s="60"/>
      <c r="Z44" s="70">
        <f>AVERAGE(Z8:Z42)</f>
        <v>6.2731514285714285</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33.589700000000001</v>
      </c>
      <c r="E46" s="90"/>
      <c r="F46" s="74">
        <f>MAX(F8:F42)</f>
        <v>7.5960999999999999</v>
      </c>
      <c r="G46" s="90"/>
      <c r="H46" s="74">
        <f>MAX(H8:H42)</f>
        <v>7.157</v>
      </c>
      <c r="I46" s="90"/>
      <c r="J46" s="74">
        <f>MAX(J8:J42)</f>
        <v>7.5254000000000003</v>
      </c>
      <c r="K46" s="90"/>
      <c r="L46" s="74">
        <f>MAX(L8:L42)</f>
        <v>7.4020999999999999</v>
      </c>
      <c r="M46" s="90"/>
      <c r="N46" s="74">
        <f>MAX(N8:N42)</f>
        <v>6.7461000000000002</v>
      </c>
      <c r="O46" s="90"/>
      <c r="P46" s="74">
        <f>MAX(P8:P42)</f>
        <v>6.6474000000000002</v>
      </c>
      <c r="Q46" s="90"/>
      <c r="R46" s="74">
        <f>MAX(R8:R42)</f>
        <v>6.1578999999999997</v>
      </c>
      <c r="S46" s="90"/>
      <c r="T46" s="74">
        <f>MAX(T8:T42)</f>
        <v>5.6820000000000004</v>
      </c>
      <c r="U46" s="90"/>
      <c r="V46" s="74">
        <f>MAX(V8:V42)</f>
        <v>4.6529999999999996</v>
      </c>
      <c r="W46" s="90"/>
      <c r="X46" s="74">
        <f>MAX(X8:X42)</f>
        <v>4.5818000000000003</v>
      </c>
      <c r="Y46" s="90"/>
      <c r="Z46" s="74">
        <f>MAX(Z8:Z42)</f>
        <v>7.5054999999999996</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3"/>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45014</v>
      </c>
      <c r="E7" s="184">
        <v>1008.21</v>
      </c>
      <c r="F7" s="184">
        <v>0.60770000000000002</v>
      </c>
      <c r="G7" s="184">
        <v>0.32540000000000002</v>
      </c>
      <c r="H7" s="184">
        <v>-0.34989999999999999</v>
      </c>
      <c r="I7" s="184">
        <v>0.3034</v>
      </c>
      <c r="J7" s="184">
        <v>-1.1724000000000001</v>
      </c>
      <c r="K7" s="184">
        <v>-4.0110999999999999</v>
      </c>
      <c r="L7" s="184">
        <v>-1.663</v>
      </c>
      <c r="M7" s="184">
        <v>3.5059</v>
      </c>
      <c r="N7" s="184">
        <v>-7.008</v>
      </c>
      <c r="O7" s="184">
        <v>20.539300000000001</v>
      </c>
      <c r="P7" s="184">
        <v>6.4598000000000004</v>
      </c>
      <c r="Q7" s="184">
        <v>17.809200000000001</v>
      </c>
      <c r="R7" s="184">
        <v>5.7206000000000001</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45014</v>
      </c>
      <c r="E8" s="184">
        <v>1109.2</v>
      </c>
      <c r="F8" s="184">
        <v>0.60950000000000004</v>
      </c>
      <c r="G8" s="184">
        <v>0.33200000000000002</v>
      </c>
      <c r="H8" s="184">
        <v>-0.33960000000000001</v>
      </c>
      <c r="I8" s="184">
        <v>0.32740000000000002</v>
      </c>
      <c r="J8" s="184">
        <v>-1.1153</v>
      </c>
      <c r="K8" s="184">
        <v>-3.8212999999999999</v>
      </c>
      <c r="L8" s="184">
        <v>-1.2825</v>
      </c>
      <c r="M8" s="184">
        <v>4.1092000000000004</v>
      </c>
      <c r="N8" s="184">
        <v>-6.2755999999999998</v>
      </c>
      <c r="O8" s="184">
        <v>21.495200000000001</v>
      </c>
      <c r="P8" s="184">
        <v>7.3437999999999999</v>
      </c>
      <c r="Q8" s="184">
        <v>11.952199999999999</v>
      </c>
      <c r="R8" s="184">
        <v>6.5570000000000004</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45014</v>
      </c>
      <c r="E9" s="184">
        <v>15.14</v>
      </c>
      <c r="F9" s="184">
        <v>0.66490000000000005</v>
      </c>
      <c r="G9" s="184">
        <v>0.26490000000000002</v>
      </c>
      <c r="H9" s="184">
        <v>-0.65620000000000001</v>
      </c>
      <c r="I9" s="184">
        <v>0</v>
      </c>
      <c r="J9" s="184">
        <v>-2.3226</v>
      </c>
      <c r="K9" s="184">
        <v>-6.0793999999999997</v>
      </c>
      <c r="L9" s="184">
        <v>-3.6282999999999999</v>
      </c>
      <c r="M9" s="184">
        <v>3.7696999999999998</v>
      </c>
      <c r="N9" s="184">
        <v>-5.6109999999999998</v>
      </c>
      <c r="O9" s="184">
        <v>17.519100000000002</v>
      </c>
      <c r="P9" s="184"/>
      <c r="Q9" s="184">
        <v>9.3537999999999997</v>
      </c>
      <c r="R9" s="184">
        <v>6.1102999999999996</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45014</v>
      </c>
      <c r="E10" s="184">
        <v>14.17</v>
      </c>
      <c r="F10" s="184">
        <v>0.63919999999999999</v>
      </c>
      <c r="G10" s="184">
        <v>0.2122</v>
      </c>
      <c r="H10" s="184">
        <v>-0.70079999999999998</v>
      </c>
      <c r="I10" s="184">
        <v>-7.0499999999999993E-2</v>
      </c>
      <c r="J10" s="184">
        <v>-2.4775999999999998</v>
      </c>
      <c r="K10" s="184">
        <v>-6.4069000000000003</v>
      </c>
      <c r="L10" s="184">
        <v>-4.1920000000000002</v>
      </c>
      <c r="M10" s="184">
        <v>2.7555999999999998</v>
      </c>
      <c r="N10" s="184">
        <v>-6.7763</v>
      </c>
      <c r="O10" s="184">
        <v>15.918200000000001</v>
      </c>
      <c r="P10" s="184"/>
      <c r="Q10" s="184">
        <v>7.8038999999999996</v>
      </c>
      <c r="R10" s="184">
        <v>4.7060000000000004</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45014</v>
      </c>
      <c r="E11" s="184">
        <v>18.175000000000001</v>
      </c>
      <c r="F11" s="184">
        <v>0.56989999999999996</v>
      </c>
      <c r="G11" s="184">
        <v>0.30909999999999999</v>
      </c>
      <c r="H11" s="184">
        <v>-0.55259999999999998</v>
      </c>
      <c r="I11" s="184">
        <v>0.19850000000000001</v>
      </c>
      <c r="J11" s="184">
        <v>-1.2388999999999999</v>
      </c>
      <c r="K11" s="184">
        <v>-3.7086000000000001</v>
      </c>
      <c r="L11" s="184">
        <v>-0.17580000000000001</v>
      </c>
      <c r="M11" s="184">
        <v>7.6718000000000002</v>
      </c>
      <c r="N11" s="184">
        <v>0.2482</v>
      </c>
      <c r="O11" s="184">
        <v>24.354399999999998</v>
      </c>
      <c r="P11" s="184">
        <v>9.4739000000000004</v>
      </c>
      <c r="Q11" s="184">
        <v>10.037000000000001</v>
      </c>
      <c r="R11" s="184">
        <v>10.3996</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45014</v>
      </c>
      <c r="E12" s="184">
        <v>16.579000000000001</v>
      </c>
      <c r="F12" s="184">
        <v>0.57020000000000004</v>
      </c>
      <c r="G12" s="184">
        <v>0.2964</v>
      </c>
      <c r="H12" s="184">
        <v>-0.56969999999999998</v>
      </c>
      <c r="I12" s="184">
        <v>0.15709999999999999</v>
      </c>
      <c r="J12" s="184">
        <v>-1.3331</v>
      </c>
      <c r="K12" s="184">
        <v>-4.0122999999999998</v>
      </c>
      <c r="L12" s="184">
        <v>-0.80179999999999996</v>
      </c>
      <c r="M12" s="184">
        <v>6.6859999999999999</v>
      </c>
      <c r="N12" s="184">
        <v>-1.0208999999999999</v>
      </c>
      <c r="O12" s="184">
        <v>22.767199999999999</v>
      </c>
      <c r="P12" s="184">
        <v>8.02</v>
      </c>
      <c r="Q12" s="184">
        <v>8.4298000000000002</v>
      </c>
      <c r="R12" s="184">
        <v>8.9779</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45014</v>
      </c>
      <c r="E13" s="184">
        <v>23.51</v>
      </c>
      <c r="F13" s="184">
        <v>1.5112000000000001</v>
      </c>
      <c r="G13" s="184">
        <v>0.51300000000000001</v>
      </c>
      <c r="H13" s="184">
        <v>-0.59199999999999997</v>
      </c>
      <c r="I13" s="184">
        <v>-1.1354</v>
      </c>
      <c r="J13" s="184">
        <v>-1.0938000000000001</v>
      </c>
      <c r="K13" s="184">
        <v>-3.7658999999999998</v>
      </c>
      <c r="L13" s="184">
        <v>0.42720000000000002</v>
      </c>
      <c r="M13" s="184">
        <v>10.6874</v>
      </c>
      <c r="N13" s="184">
        <v>0.55600000000000005</v>
      </c>
      <c r="O13" s="184">
        <v>30.926200000000001</v>
      </c>
      <c r="P13" s="184">
        <v>10.4733</v>
      </c>
      <c r="Q13" s="184">
        <v>13.6233</v>
      </c>
      <c r="R13" s="184">
        <v>15.540900000000001</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45014</v>
      </c>
      <c r="E14" s="184">
        <v>22.15</v>
      </c>
      <c r="F14" s="184">
        <v>1.5124</v>
      </c>
      <c r="G14" s="184">
        <v>0.45350000000000001</v>
      </c>
      <c r="H14" s="184">
        <v>-0.58350000000000002</v>
      </c>
      <c r="I14" s="184">
        <v>-1.1601999999999999</v>
      </c>
      <c r="J14" s="184">
        <v>-1.1161000000000001</v>
      </c>
      <c r="K14" s="184">
        <v>-3.9878999999999998</v>
      </c>
      <c r="L14" s="184">
        <v>-9.0200000000000002E-2</v>
      </c>
      <c r="M14" s="184">
        <v>9.8165999999999993</v>
      </c>
      <c r="N14" s="184">
        <v>-0.49419999999999997</v>
      </c>
      <c r="O14" s="184">
        <v>29.732299999999999</v>
      </c>
      <c r="P14" s="184">
        <v>9.4740000000000002</v>
      </c>
      <c r="Q14" s="184">
        <v>12.616300000000001</v>
      </c>
      <c r="R14" s="184">
        <v>14.454000000000001</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45014</v>
      </c>
      <c r="E15" s="184">
        <v>20.201699999999999</v>
      </c>
      <c r="F15" s="184">
        <v>0.71089999999999998</v>
      </c>
      <c r="G15" s="184">
        <v>0.66020000000000001</v>
      </c>
      <c r="H15" s="184">
        <v>-0.20499999999999999</v>
      </c>
      <c r="I15" s="184">
        <v>0.84060000000000001</v>
      </c>
      <c r="J15" s="184">
        <v>-0.46710000000000002</v>
      </c>
      <c r="K15" s="184">
        <v>-3.2614999999999998</v>
      </c>
      <c r="L15" s="184">
        <v>2.5398999999999998</v>
      </c>
      <c r="M15" s="184">
        <v>9.1188000000000002</v>
      </c>
      <c r="N15" s="184">
        <v>2.3871000000000002</v>
      </c>
      <c r="O15" s="184">
        <v>20.718299999999999</v>
      </c>
      <c r="P15" s="184">
        <v>13.223699999999999</v>
      </c>
      <c r="Q15" s="184">
        <v>12.4824</v>
      </c>
      <c r="R15" s="184">
        <v>10.2301</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45014</v>
      </c>
      <c r="E16" s="184">
        <v>18.346599999999999</v>
      </c>
      <c r="F16" s="184">
        <v>0.70640000000000003</v>
      </c>
      <c r="G16" s="184">
        <v>0.63739999999999997</v>
      </c>
      <c r="H16" s="184">
        <v>-0.23649999999999999</v>
      </c>
      <c r="I16" s="184">
        <v>0.77669999999999995</v>
      </c>
      <c r="J16" s="184">
        <v>-0.59760000000000002</v>
      </c>
      <c r="K16" s="184">
        <v>-3.6524000000000001</v>
      </c>
      <c r="L16" s="184">
        <v>1.7176</v>
      </c>
      <c r="M16" s="184">
        <v>7.7716000000000003</v>
      </c>
      <c r="N16" s="184">
        <v>0.69210000000000005</v>
      </c>
      <c r="O16" s="184">
        <v>18.700800000000001</v>
      </c>
      <c r="P16" s="184">
        <v>11.4161</v>
      </c>
      <c r="Q16" s="184">
        <v>10.6845</v>
      </c>
      <c r="R16" s="184">
        <v>8.3770000000000007</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45014</v>
      </c>
      <c r="E19" s="184">
        <v>265.37</v>
      </c>
      <c r="F19" s="184">
        <v>0.66379999999999995</v>
      </c>
      <c r="G19" s="184">
        <v>0.45429999999999998</v>
      </c>
      <c r="H19" s="184">
        <v>-0.33800000000000002</v>
      </c>
      <c r="I19" s="184">
        <v>0.1396</v>
      </c>
      <c r="J19" s="184">
        <v>-1.1805000000000001</v>
      </c>
      <c r="K19" s="184">
        <v>-3.7223999999999999</v>
      </c>
      <c r="L19" s="184">
        <v>0.94340000000000002</v>
      </c>
      <c r="M19" s="184">
        <v>8.2613000000000003</v>
      </c>
      <c r="N19" s="184">
        <v>0.75939999999999996</v>
      </c>
      <c r="O19" s="184">
        <v>20.2135</v>
      </c>
      <c r="P19" s="184">
        <v>12.1021</v>
      </c>
      <c r="Q19" s="184">
        <v>13.631399999999999</v>
      </c>
      <c r="R19" s="184">
        <v>8.7113999999999994</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45014</v>
      </c>
      <c r="E20" s="184">
        <v>240.78</v>
      </c>
      <c r="F20" s="184">
        <v>0.66049999999999998</v>
      </c>
      <c r="G20" s="184">
        <v>0.44219999999999998</v>
      </c>
      <c r="H20" s="184">
        <v>-0.35589999999999999</v>
      </c>
      <c r="I20" s="184">
        <v>9.98E-2</v>
      </c>
      <c r="J20" s="184">
        <v>-1.2670999999999999</v>
      </c>
      <c r="K20" s="184">
        <v>-3.9952000000000001</v>
      </c>
      <c r="L20" s="184">
        <v>0.35849999999999999</v>
      </c>
      <c r="M20" s="184">
        <v>7.2995000000000001</v>
      </c>
      <c r="N20" s="184">
        <v>-0.44650000000000001</v>
      </c>
      <c r="O20" s="184">
        <v>18.7835</v>
      </c>
      <c r="P20" s="184">
        <v>10.7761</v>
      </c>
      <c r="Q20" s="184">
        <v>11.1196</v>
      </c>
      <c r="R20" s="184">
        <v>7.3898999999999999</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45014</v>
      </c>
      <c r="E21" s="184">
        <v>246.18299999999999</v>
      </c>
      <c r="F21" s="184">
        <v>0.88470000000000004</v>
      </c>
      <c r="G21" s="184">
        <v>0.36570000000000003</v>
      </c>
      <c r="H21" s="184">
        <v>-0.434</v>
      </c>
      <c r="I21" s="184">
        <v>4.02E-2</v>
      </c>
      <c r="J21" s="184">
        <v>-1.9676</v>
      </c>
      <c r="K21" s="184">
        <v>-3.0634000000000001</v>
      </c>
      <c r="L21" s="184">
        <v>0.22839999999999999</v>
      </c>
      <c r="M21" s="184">
        <v>9.1454000000000004</v>
      </c>
      <c r="N21" s="184">
        <v>0.45619999999999999</v>
      </c>
      <c r="O21" s="184">
        <v>19.8689</v>
      </c>
      <c r="P21" s="184">
        <v>10.6098</v>
      </c>
      <c r="Q21" s="184">
        <v>12.707599999999999</v>
      </c>
      <c r="R21" s="184">
        <v>6.9446000000000003</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45014</v>
      </c>
      <c r="E22" s="184">
        <v>224.26400000000001</v>
      </c>
      <c r="F22" s="184">
        <v>0.88170000000000004</v>
      </c>
      <c r="G22" s="184">
        <v>0.35170000000000001</v>
      </c>
      <c r="H22" s="184">
        <v>-0.4536</v>
      </c>
      <c r="I22" s="184">
        <v>4.0000000000000002E-4</v>
      </c>
      <c r="J22" s="184">
        <v>-2.048</v>
      </c>
      <c r="K22" s="184">
        <v>-3.3090999999999999</v>
      </c>
      <c r="L22" s="184">
        <v>-0.28320000000000001</v>
      </c>
      <c r="M22" s="184">
        <v>8.2962000000000007</v>
      </c>
      <c r="N22" s="184">
        <v>-0.58779999999999999</v>
      </c>
      <c r="O22" s="184">
        <v>18.650700000000001</v>
      </c>
      <c r="P22" s="184">
        <v>9.4931999999999999</v>
      </c>
      <c r="Q22" s="184">
        <v>13.926399999999999</v>
      </c>
      <c r="R22" s="184">
        <v>5.8472999999999997</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45014</v>
      </c>
      <c r="E23" s="184">
        <v>44.12</v>
      </c>
      <c r="F23" s="184">
        <v>0.79959999999999998</v>
      </c>
      <c r="G23" s="184">
        <v>0.70760000000000001</v>
      </c>
      <c r="H23" s="184">
        <v>-6.8000000000000005E-2</v>
      </c>
      <c r="I23" s="184">
        <v>0.66159999999999997</v>
      </c>
      <c r="J23" s="184">
        <v>-0.29380000000000001</v>
      </c>
      <c r="K23" s="184">
        <v>-1.9556</v>
      </c>
      <c r="L23" s="184">
        <v>4.4013</v>
      </c>
      <c r="M23" s="184">
        <v>12.150499999999999</v>
      </c>
      <c r="N23" s="184">
        <v>6.6730999999999998</v>
      </c>
      <c r="O23" s="184">
        <v>25.467700000000001</v>
      </c>
      <c r="P23" s="184">
        <v>13.0288</v>
      </c>
      <c r="Q23" s="184">
        <v>12.8018</v>
      </c>
      <c r="R23" s="184">
        <v>14.2728</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45014</v>
      </c>
      <c r="E24" s="184">
        <v>39.81</v>
      </c>
      <c r="F24" s="184">
        <v>0.81030000000000002</v>
      </c>
      <c r="G24" s="184">
        <v>0.70830000000000004</v>
      </c>
      <c r="H24" s="184">
        <v>-0.1004</v>
      </c>
      <c r="I24" s="184">
        <v>0.60650000000000004</v>
      </c>
      <c r="J24" s="184">
        <v>-0.4501</v>
      </c>
      <c r="K24" s="184">
        <v>-2.4264999999999999</v>
      </c>
      <c r="L24" s="184">
        <v>3.3757000000000001</v>
      </c>
      <c r="M24" s="184">
        <v>10.491300000000001</v>
      </c>
      <c r="N24" s="184">
        <v>4.5705</v>
      </c>
      <c r="O24" s="184">
        <v>23.132400000000001</v>
      </c>
      <c r="P24" s="184">
        <v>11.2095</v>
      </c>
      <c r="Q24" s="184">
        <v>10.660600000000001</v>
      </c>
      <c r="R24" s="184">
        <v>12.0823</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45014</v>
      </c>
      <c r="E25" s="184">
        <v>177.4605</v>
      </c>
      <c r="F25" s="184">
        <v>0.65649999999999997</v>
      </c>
      <c r="G25" s="184">
        <v>0.41770000000000002</v>
      </c>
      <c r="H25" s="184">
        <v>-0.39939999999999998</v>
      </c>
      <c r="I25" s="184">
        <v>0.58140000000000003</v>
      </c>
      <c r="J25" s="184">
        <v>-0.1045</v>
      </c>
      <c r="K25" s="184">
        <v>-3.5209999999999999</v>
      </c>
      <c r="L25" s="184">
        <v>1.5330999999999999</v>
      </c>
      <c r="M25" s="184">
        <v>9.5953999999999997</v>
      </c>
      <c r="N25" s="184">
        <v>3.9102000000000001</v>
      </c>
      <c r="O25" s="184">
        <v>22.205100000000002</v>
      </c>
      <c r="P25" s="184">
        <v>9.5649999999999995</v>
      </c>
      <c r="Q25" s="184">
        <v>13.129200000000001</v>
      </c>
      <c r="R25" s="184">
        <v>8.4232999999999993</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45014</v>
      </c>
      <c r="E26" s="184">
        <v>197.82560000000001</v>
      </c>
      <c r="F26" s="184">
        <v>0.6593</v>
      </c>
      <c r="G26" s="184">
        <v>0.43140000000000001</v>
      </c>
      <c r="H26" s="184">
        <v>-0.3805</v>
      </c>
      <c r="I26" s="184">
        <v>0.61990000000000001</v>
      </c>
      <c r="J26" s="184">
        <v>-2.5100000000000001E-2</v>
      </c>
      <c r="K26" s="184">
        <v>-3.2791999999999999</v>
      </c>
      <c r="L26" s="184">
        <v>2.0400999999999998</v>
      </c>
      <c r="M26" s="184">
        <v>10.417</v>
      </c>
      <c r="N26" s="184">
        <v>4.9504000000000001</v>
      </c>
      <c r="O26" s="184">
        <v>23.432400000000001</v>
      </c>
      <c r="P26" s="184">
        <v>10.715</v>
      </c>
      <c r="Q26" s="184">
        <v>13.279299999999999</v>
      </c>
      <c r="R26" s="184">
        <v>9.5114000000000001</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45014</v>
      </c>
      <c r="E27" s="184">
        <v>83.754999999999995</v>
      </c>
      <c r="F27" s="184">
        <v>0.498</v>
      </c>
      <c r="G27" s="184">
        <v>0.39800000000000002</v>
      </c>
      <c r="H27" s="184">
        <v>-0.33079999999999998</v>
      </c>
      <c r="I27" s="184">
        <v>0.44490000000000002</v>
      </c>
      <c r="J27" s="184">
        <v>-0.25130000000000002</v>
      </c>
      <c r="K27" s="184">
        <v>-2.7315</v>
      </c>
      <c r="L27" s="184">
        <v>4.7789000000000001</v>
      </c>
      <c r="M27" s="184">
        <v>12.247999999999999</v>
      </c>
      <c r="N27" s="184">
        <v>5.9560000000000004</v>
      </c>
      <c r="O27" s="184">
        <v>25.098400000000002</v>
      </c>
      <c r="P27" s="184">
        <v>9.9902999999999995</v>
      </c>
      <c r="Q27" s="184">
        <v>12.540699999999999</v>
      </c>
      <c r="R27" s="184">
        <v>12.1305</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45014</v>
      </c>
      <c r="E28" s="184">
        <v>83.754999999999995</v>
      </c>
      <c r="F28" s="184">
        <v>0.498</v>
      </c>
      <c r="G28" s="184">
        <v>0.39800000000000002</v>
      </c>
      <c r="H28" s="184">
        <v>-0.33079999999999998</v>
      </c>
      <c r="I28" s="184">
        <v>0.44490000000000002</v>
      </c>
      <c r="J28" s="184">
        <v>-0.25130000000000002</v>
      </c>
      <c r="K28" s="184">
        <v>-2.7315</v>
      </c>
      <c r="L28" s="184">
        <v>4.7789000000000001</v>
      </c>
      <c r="M28" s="184">
        <v>12.247999999999999</v>
      </c>
      <c r="N28" s="184">
        <v>5.9560000000000004</v>
      </c>
      <c r="O28" s="184">
        <v>25.098400000000002</v>
      </c>
      <c r="P28" s="184">
        <v>10.508800000000001</v>
      </c>
      <c r="Q28" s="184">
        <v>15.136200000000001</v>
      </c>
      <c r="R28" s="184">
        <v>12.1305</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45014</v>
      </c>
      <c r="E29" s="184">
        <v>89.462000000000003</v>
      </c>
      <c r="F29" s="184">
        <v>0.501</v>
      </c>
      <c r="G29" s="184">
        <v>0.40739999999999998</v>
      </c>
      <c r="H29" s="184">
        <v>-0.31869999999999998</v>
      </c>
      <c r="I29" s="184">
        <v>0.47060000000000002</v>
      </c>
      <c r="J29" s="184">
        <v>-0.19969999999999999</v>
      </c>
      <c r="K29" s="184">
        <v>-2.5712999999999999</v>
      </c>
      <c r="L29" s="184">
        <v>5.1219999999999999</v>
      </c>
      <c r="M29" s="184">
        <v>12.8018</v>
      </c>
      <c r="N29" s="184">
        <v>6.6497000000000002</v>
      </c>
      <c r="O29" s="184">
        <v>25.896899999999999</v>
      </c>
      <c r="P29" s="184">
        <v>10.765000000000001</v>
      </c>
      <c r="Q29" s="184">
        <v>11.765000000000001</v>
      </c>
      <c r="R29" s="184">
        <v>12.8552</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45014</v>
      </c>
      <c r="E30" s="184">
        <v>89.462000000000003</v>
      </c>
      <c r="F30" s="184">
        <v>0.501</v>
      </c>
      <c r="G30" s="184">
        <v>0.40739999999999998</v>
      </c>
      <c r="H30" s="184">
        <v>-0.31869999999999998</v>
      </c>
      <c r="I30" s="184">
        <v>0.47060000000000002</v>
      </c>
      <c r="J30" s="184">
        <v>-0.19969999999999999</v>
      </c>
      <c r="K30" s="184">
        <v>-2.5712999999999999</v>
      </c>
      <c r="L30" s="184">
        <v>5.1219999999999999</v>
      </c>
      <c r="M30" s="184">
        <v>12.8018</v>
      </c>
      <c r="N30" s="184">
        <v>6.6497000000000002</v>
      </c>
      <c r="O30" s="184">
        <v>25.896899999999999</v>
      </c>
      <c r="P30" s="184">
        <v>11.316000000000001</v>
      </c>
      <c r="Q30" s="184">
        <v>14.6479</v>
      </c>
      <c r="R30" s="184">
        <v>12.8552</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45014</v>
      </c>
      <c r="E31" s="184">
        <v>39.602600000000002</v>
      </c>
      <c r="F31" s="184">
        <v>0.95179999999999998</v>
      </c>
      <c r="G31" s="184">
        <v>0.93510000000000004</v>
      </c>
      <c r="H31" s="184">
        <v>3.9899999999999998E-2</v>
      </c>
      <c r="I31" s="184">
        <v>1.0595000000000001</v>
      </c>
      <c r="J31" s="184">
        <v>-0.22020000000000001</v>
      </c>
      <c r="K31" s="184">
        <v>-2.0198</v>
      </c>
      <c r="L31" s="184">
        <v>0.31309999999999999</v>
      </c>
      <c r="M31" s="184">
        <v>9.0921000000000003</v>
      </c>
      <c r="N31" s="184">
        <v>-1.6890000000000001</v>
      </c>
      <c r="O31" s="184">
        <v>19.826599999999999</v>
      </c>
      <c r="P31" s="184">
        <v>7.9947999999999997</v>
      </c>
      <c r="Q31" s="184">
        <v>12.794499999999999</v>
      </c>
      <c r="R31" s="184">
        <v>6.9572000000000003</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45014</v>
      </c>
      <c r="E32" s="184">
        <v>35.6999</v>
      </c>
      <c r="F32" s="184">
        <v>0.94899999999999995</v>
      </c>
      <c r="G32" s="184">
        <v>0.92159999999999997</v>
      </c>
      <c r="H32" s="184">
        <v>2.07E-2</v>
      </c>
      <c r="I32" s="184">
        <v>1.0201</v>
      </c>
      <c r="J32" s="184">
        <v>-0.30159999999999998</v>
      </c>
      <c r="K32" s="184">
        <v>-2.2713000000000001</v>
      </c>
      <c r="L32" s="184">
        <v>-0.1988</v>
      </c>
      <c r="M32" s="184">
        <v>8.2569999999999997</v>
      </c>
      <c r="N32" s="184">
        <v>-2.6905999999999999</v>
      </c>
      <c r="O32" s="184">
        <v>18.607299999999999</v>
      </c>
      <c r="P32" s="184">
        <v>6.8920000000000003</v>
      </c>
      <c r="Q32" s="184">
        <v>11.0465</v>
      </c>
      <c r="R32" s="184">
        <v>5.8749000000000002</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45014</v>
      </c>
      <c r="E35" s="184">
        <v>236.1</v>
      </c>
      <c r="F35" s="184">
        <v>0.66510000000000002</v>
      </c>
      <c r="G35" s="184">
        <v>0.19520000000000001</v>
      </c>
      <c r="H35" s="184">
        <v>-0.56440000000000001</v>
      </c>
      <c r="I35" s="184">
        <v>-0.17760000000000001</v>
      </c>
      <c r="J35" s="184">
        <v>-0.95230000000000004</v>
      </c>
      <c r="K35" s="184">
        <v>-2.4622000000000002</v>
      </c>
      <c r="L35" s="184">
        <v>3.9676</v>
      </c>
      <c r="M35" s="184">
        <v>9.8956999999999997</v>
      </c>
      <c r="N35" s="184">
        <v>4.5060000000000002</v>
      </c>
      <c r="O35" s="184">
        <v>30.7958</v>
      </c>
      <c r="P35" s="184">
        <v>13.567299999999999</v>
      </c>
      <c r="Q35" s="184">
        <v>14.4559</v>
      </c>
      <c r="R35" s="184">
        <v>18.426600000000001</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45014</v>
      </c>
      <c r="E36" s="184">
        <v>258.42</v>
      </c>
      <c r="F36" s="184">
        <v>0.66610000000000003</v>
      </c>
      <c r="G36" s="184">
        <v>0.2016</v>
      </c>
      <c r="H36" s="184">
        <v>-0.55410000000000004</v>
      </c>
      <c r="I36" s="184">
        <v>-0.15840000000000001</v>
      </c>
      <c r="J36" s="184">
        <v>-0.91259999999999997</v>
      </c>
      <c r="K36" s="184">
        <v>-2.3281999999999998</v>
      </c>
      <c r="L36" s="184">
        <v>4.2605000000000004</v>
      </c>
      <c r="M36" s="184">
        <v>10.355700000000001</v>
      </c>
      <c r="N36" s="184">
        <v>5.0914999999999999</v>
      </c>
      <c r="O36" s="184">
        <v>31.4862</v>
      </c>
      <c r="P36" s="184">
        <v>14.297599999999999</v>
      </c>
      <c r="Q36" s="184">
        <v>16.065799999999999</v>
      </c>
      <c r="R36" s="184">
        <v>19.057400000000001</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45014</v>
      </c>
      <c r="E37" s="184">
        <v>15.2746</v>
      </c>
      <c r="F37" s="184">
        <v>0.59540000000000004</v>
      </c>
      <c r="G37" s="184">
        <v>0.13700000000000001</v>
      </c>
      <c r="H37" s="184">
        <v>-0.75560000000000005</v>
      </c>
      <c r="I37" s="184">
        <v>0.2198</v>
      </c>
      <c r="J37" s="184">
        <v>-1.4484999999999999</v>
      </c>
      <c r="K37" s="184">
        <v>-5.0812999999999997</v>
      </c>
      <c r="L37" s="184">
        <v>-8.5000000000000006E-3</v>
      </c>
      <c r="M37" s="184">
        <v>6.1105</v>
      </c>
      <c r="N37" s="184">
        <v>-3.4230999999999998</v>
      </c>
      <c r="O37" s="184">
        <v>16.871600000000001</v>
      </c>
      <c r="P37" s="184">
        <v>5.4570999999999996</v>
      </c>
      <c r="Q37" s="184">
        <v>6.8097000000000003</v>
      </c>
      <c r="R37" s="184">
        <v>6.0934999999999997</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45014</v>
      </c>
      <c r="E38" s="184">
        <v>16.592400000000001</v>
      </c>
      <c r="F38" s="184">
        <v>0.5978</v>
      </c>
      <c r="G38" s="184">
        <v>0.1479</v>
      </c>
      <c r="H38" s="184">
        <v>-0.73939999999999995</v>
      </c>
      <c r="I38" s="184">
        <v>0.252</v>
      </c>
      <c r="J38" s="184">
        <v>-1.4176</v>
      </c>
      <c r="K38" s="184">
        <v>-4.9108000000000001</v>
      </c>
      <c r="L38" s="184">
        <v>0.3921</v>
      </c>
      <c r="M38" s="184">
        <v>6.7755999999999998</v>
      </c>
      <c r="N38" s="184">
        <v>-2.6398999999999999</v>
      </c>
      <c r="O38" s="184">
        <v>17.839700000000001</v>
      </c>
      <c r="P38" s="184">
        <v>6.6284000000000001</v>
      </c>
      <c r="Q38" s="184">
        <v>8.1931999999999992</v>
      </c>
      <c r="R38" s="184">
        <v>6.9805000000000001</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45014</v>
      </c>
      <c r="E39" s="184">
        <v>15.868399999999999</v>
      </c>
      <c r="F39" s="184">
        <v>0.4768</v>
      </c>
      <c r="G39" s="184">
        <v>0.44180000000000003</v>
      </c>
      <c r="H39" s="184">
        <v>-0.22950000000000001</v>
      </c>
      <c r="I39" s="184">
        <v>0.58889999999999998</v>
      </c>
      <c r="J39" s="184">
        <v>-0.57389999999999997</v>
      </c>
      <c r="K39" s="184">
        <v>-3.762</v>
      </c>
      <c r="L39" s="184">
        <v>3.2010999999999998</v>
      </c>
      <c r="M39" s="184">
        <v>10.0482</v>
      </c>
      <c r="N39" s="184">
        <v>3.6886000000000001</v>
      </c>
      <c r="O39" s="184">
        <v>20.753299999999999</v>
      </c>
      <c r="P39" s="184"/>
      <c r="Q39" s="184">
        <v>11.3551</v>
      </c>
      <c r="R39" s="184">
        <v>8.4289000000000005</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45014</v>
      </c>
      <c r="E40" s="184">
        <v>14.6541</v>
      </c>
      <c r="F40" s="184">
        <v>0.4738</v>
      </c>
      <c r="G40" s="184">
        <v>0.42899999999999999</v>
      </c>
      <c r="H40" s="184">
        <v>-0.24709999999999999</v>
      </c>
      <c r="I40" s="184">
        <v>0.55369999999999997</v>
      </c>
      <c r="J40" s="184">
        <v>-0.64549999999999996</v>
      </c>
      <c r="K40" s="184">
        <v>-3.9754999999999998</v>
      </c>
      <c r="L40" s="184">
        <v>2.7622</v>
      </c>
      <c r="M40" s="184">
        <v>9.1431000000000004</v>
      </c>
      <c r="N40" s="184">
        <v>2.3323999999999998</v>
      </c>
      <c r="O40" s="184">
        <v>18.640699999999999</v>
      </c>
      <c r="P40" s="184"/>
      <c r="Q40" s="184">
        <v>9.3092000000000006</v>
      </c>
      <c r="R40" s="184">
        <v>6.6566000000000001</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45014</v>
      </c>
      <c r="E41" s="184">
        <v>15.0649</v>
      </c>
      <c r="F41" s="184">
        <v>0.9597</v>
      </c>
      <c r="G41" s="184">
        <v>0.88670000000000004</v>
      </c>
      <c r="H41" s="184">
        <v>1.1299999999999999E-2</v>
      </c>
      <c r="I41" s="184">
        <v>0.66420000000000001</v>
      </c>
      <c r="J41" s="184">
        <v>-0.84970000000000001</v>
      </c>
      <c r="K41" s="184">
        <v>-3.4925999999999999</v>
      </c>
      <c r="L41" s="184">
        <v>0.3029</v>
      </c>
      <c r="M41" s="184">
        <v>8.3564000000000007</v>
      </c>
      <c r="N41" s="184">
        <v>1.3339000000000001</v>
      </c>
      <c r="O41" s="184">
        <v>18.3035</v>
      </c>
      <c r="P41" s="184"/>
      <c r="Q41" s="184">
        <v>9.0140999999999991</v>
      </c>
      <c r="R41" s="184">
        <v>7.6502999999999997</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45014</v>
      </c>
      <c r="E42" s="184">
        <v>13.989100000000001</v>
      </c>
      <c r="F42" s="184">
        <v>0.95550000000000002</v>
      </c>
      <c r="G42" s="184">
        <v>0.86450000000000005</v>
      </c>
      <c r="H42" s="184">
        <v>-0.02</v>
      </c>
      <c r="I42" s="184">
        <v>0.60050000000000003</v>
      </c>
      <c r="J42" s="184">
        <v>-0.97889999999999999</v>
      </c>
      <c r="K42" s="184">
        <v>-3.8887</v>
      </c>
      <c r="L42" s="184">
        <v>-0.52480000000000004</v>
      </c>
      <c r="M42" s="184">
        <v>7.0231000000000003</v>
      </c>
      <c r="N42" s="184">
        <v>-0.31430000000000002</v>
      </c>
      <c r="O42" s="184">
        <v>16.4069</v>
      </c>
      <c r="P42" s="184"/>
      <c r="Q42" s="184">
        <v>7.3262</v>
      </c>
      <c r="R42" s="184">
        <v>5.9067999999999996</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45014</v>
      </c>
      <c r="E43" s="184">
        <v>209.763279913801</v>
      </c>
      <c r="F43" s="184">
        <v>0.77</v>
      </c>
      <c r="G43" s="184">
        <v>0.5081</v>
      </c>
      <c r="H43" s="184">
        <v>-0.56159999999999999</v>
      </c>
      <c r="I43" s="184">
        <v>-0.63219999999999998</v>
      </c>
      <c r="J43" s="184">
        <v>-1.6896</v>
      </c>
      <c r="K43" s="184">
        <v>-3.1697000000000002</v>
      </c>
      <c r="L43" s="184">
        <v>4.7682000000000002</v>
      </c>
      <c r="M43" s="184">
        <v>12.049200000000001</v>
      </c>
      <c r="N43" s="184">
        <v>5.5869999999999997</v>
      </c>
      <c r="O43" s="184">
        <v>28.4237</v>
      </c>
      <c r="P43" s="184">
        <v>9.9372000000000007</v>
      </c>
      <c r="Q43" s="184">
        <v>11.4772</v>
      </c>
      <c r="R43" s="184">
        <v>10.2659</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45014</v>
      </c>
      <c r="E44" s="184">
        <v>77.641400000000004</v>
      </c>
      <c r="F44" s="184">
        <v>0.77159999999999995</v>
      </c>
      <c r="G44" s="184">
        <v>0.5202</v>
      </c>
      <c r="H44" s="184">
        <v>-0.54430000000000001</v>
      </c>
      <c r="I44" s="184">
        <v>-0.60860000000000003</v>
      </c>
      <c r="J44" s="184">
        <v>-1.6276999999999999</v>
      </c>
      <c r="K44" s="184">
        <v>-2.9135</v>
      </c>
      <c r="L44" s="184">
        <v>5.3719000000000001</v>
      </c>
      <c r="M44" s="184">
        <v>13.0181</v>
      </c>
      <c r="N44" s="184">
        <v>6.7045000000000003</v>
      </c>
      <c r="O44" s="184">
        <v>29.550699999999999</v>
      </c>
      <c r="P44" s="184">
        <v>11.0122</v>
      </c>
      <c r="Q44" s="184">
        <v>11.6965</v>
      </c>
      <c r="R44" s="184">
        <v>11.2859</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45014</v>
      </c>
      <c r="E45" s="184">
        <v>40.527000000000001</v>
      </c>
      <c r="F45" s="184">
        <v>0.76080000000000003</v>
      </c>
      <c r="G45" s="184">
        <v>0.40379999999999999</v>
      </c>
      <c r="H45" s="184">
        <v>-0.42749999999999999</v>
      </c>
      <c r="I45" s="184">
        <v>-7.1499999999999994E-2</v>
      </c>
      <c r="J45" s="184">
        <v>-1.0740000000000001</v>
      </c>
      <c r="K45" s="184">
        <v>-2.9037999999999999</v>
      </c>
      <c r="L45" s="184">
        <v>1.0673999999999999</v>
      </c>
      <c r="M45" s="184">
        <v>8.6601999999999997</v>
      </c>
      <c r="N45" s="184">
        <v>2.6598000000000002</v>
      </c>
      <c r="O45" s="184">
        <v>25.904900000000001</v>
      </c>
      <c r="P45" s="184">
        <v>11.215299999999999</v>
      </c>
      <c r="Q45" s="184">
        <v>10.371600000000001</v>
      </c>
      <c r="R45" s="184">
        <v>10.0642</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45014</v>
      </c>
      <c r="E46" s="184">
        <v>46.152000000000001</v>
      </c>
      <c r="F46" s="184">
        <v>0.76639999999999997</v>
      </c>
      <c r="G46" s="184">
        <v>0.42430000000000001</v>
      </c>
      <c r="H46" s="184">
        <v>-0.40139999999999998</v>
      </c>
      <c r="I46" s="184">
        <v>-1.95E-2</v>
      </c>
      <c r="J46" s="184">
        <v>-0.9677</v>
      </c>
      <c r="K46" s="184">
        <v>-2.5670999999999999</v>
      </c>
      <c r="L46" s="184">
        <v>1.7774000000000001</v>
      </c>
      <c r="M46" s="184">
        <v>9.8125</v>
      </c>
      <c r="N46" s="184">
        <v>4.1195000000000004</v>
      </c>
      <c r="O46" s="184">
        <v>27.636299999999999</v>
      </c>
      <c r="P46" s="184">
        <v>12.6823</v>
      </c>
      <c r="Q46" s="184">
        <v>11.902200000000001</v>
      </c>
      <c r="R46" s="184">
        <v>11.622400000000001</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45014</v>
      </c>
      <c r="E47" s="184">
        <v>159.123373840325</v>
      </c>
      <c r="F47" s="184">
        <v>0.76570000000000005</v>
      </c>
      <c r="G47" s="184">
        <v>0.40889999999999999</v>
      </c>
      <c r="H47" s="184">
        <v>-0.4264</v>
      </c>
      <c r="I47" s="184">
        <v>-6.7100000000000007E-2</v>
      </c>
      <c r="J47" s="184">
        <v>-1.0716000000000001</v>
      </c>
      <c r="K47" s="184">
        <v>-2.8986000000000001</v>
      </c>
      <c r="L47" s="184">
        <v>1.0736000000000001</v>
      </c>
      <c r="M47" s="184">
        <v>8.6637000000000004</v>
      </c>
      <c r="N47" s="184">
        <v>2.6638000000000002</v>
      </c>
      <c r="O47" s="184">
        <v>25.904699999999998</v>
      </c>
      <c r="P47" s="184">
        <v>10.8904</v>
      </c>
      <c r="Q47" s="184">
        <v>12.5777</v>
      </c>
      <c r="R47" s="184">
        <v>10.066599999999999</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45014</v>
      </c>
      <c r="E48" s="184">
        <v>80.734787921442006</v>
      </c>
      <c r="F48" s="184">
        <v>0.76580000000000004</v>
      </c>
      <c r="G48" s="184">
        <v>0.42599999999999999</v>
      </c>
      <c r="H48" s="184">
        <v>-0.40129999999999999</v>
      </c>
      <c r="I48" s="184">
        <v>-2.12E-2</v>
      </c>
      <c r="J48" s="184">
        <v>-0.96960000000000002</v>
      </c>
      <c r="K48" s="184">
        <v>-2.5657000000000001</v>
      </c>
      <c r="L48" s="184">
        <v>1.7807999999999999</v>
      </c>
      <c r="M48" s="184">
        <v>9.8120999999999992</v>
      </c>
      <c r="N48" s="184">
        <v>4.1219000000000001</v>
      </c>
      <c r="O48" s="184">
        <v>27.6356</v>
      </c>
      <c r="P48" s="184">
        <v>12.3957</v>
      </c>
      <c r="Q48" s="184">
        <v>12.850199999999999</v>
      </c>
      <c r="R48" s="184">
        <v>11.623699999999999</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45014</v>
      </c>
      <c r="E49" s="184">
        <v>131.6996</v>
      </c>
      <c r="F49" s="184">
        <v>0.70750000000000002</v>
      </c>
      <c r="G49" s="184">
        <v>0.39879999999999999</v>
      </c>
      <c r="H49" s="184">
        <v>-0.30659999999999998</v>
      </c>
      <c r="I49" s="184">
        <v>0.4955</v>
      </c>
      <c r="J49" s="184">
        <v>-1.3635999999999999</v>
      </c>
      <c r="K49" s="184">
        <v>-3.7412000000000001</v>
      </c>
      <c r="L49" s="184">
        <v>-0.86739999999999995</v>
      </c>
      <c r="M49" s="184">
        <v>5.3059000000000003</v>
      </c>
      <c r="N49" s="184">
        <v>-1.4722</v>
      </c>
      <c r="O49" s="184">
        <v>13.8666</v>
      </c>
      <c r="P49" s="184">
        <v>6.9819000000000004</v>
      </c>
      <c r="Q49" s="184">
        <v>8.3190000000000008</v>
      </c>
      <c r="R49" s="184">
        <v>4.2965</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45014</v>
      </c>
      <c r="E50" s="184">
        <v>145.8613</v>
      </c>
      <c r="F50" s="184">
        <v>0.71030000000000004</v>
      </c>
      <c r="G50" s="184">
        <v>0.4133</v>
      </c>
      <c r="H50" s="184">
        <v>-0.28639999999999999</v>
      </c>
      <c r="I50" s="184">
        <v>0.53620000000000001</v>
      </c>
      <c r="J50" s="184">
        <v>-1.2885</v>
      </c>
      <c r="K50" s="184">
        <v>-3.4971999999999999</v>
      </c>
      <c r="L50" s="184">
        <v>-0.35070000000000001</v>
      </c>
      <c r="M50" s="184">
        <v>6.1387999999999998</v>
      </c>
      <c r="N50" s="184">
        <v>-0.4012</v>
      </c>
      <c r="O50" s="184">
        <v>15.193099999999999</v>
      </c>
      <c r="P50" s="184">
        <v>8.2178000000000004</v>
      </c>
      <c r="Q50" s="184">
        <v>9.0794999999999995</v>
      </c>
      <c r="R50" s="184">
        <v>5.5029000000000003</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45014</v>
      </c>
      <c r="E51" s="184">
        <v>18.0564</v>
      </c>
      <c r="F51" s="184">
        <v>0.72909999999999997</v>
      </c>
      <c r="G51" s="184">
        <v>0.43390000000000001</v>
      </c>
      <c r="H51" s="184">
        <v>-0.36199999999999999</v>
      </c>
      <c r="I51" s="184">
        <v>6.0999999999999999E-2</v>
      </c>
      <c r="J51" s="184">
        <v>-0.68479999999999996</v>
      </c>
      <c r="K51" s="184">
        <v>-3.6086999999999998</v>
      </c>
      <c r="L51" s="184">
        <v>2.0297000000000001</v>
      </c>
      <c r="M51" s="184">
        <v>10.160500000000001</v>
      </c>
      <c r="N51" s="184">
        <v>1.9496</v>
      </c>
      <c r="O51" s="184">
        <v>25.236799999999999</v>
      </c>
      <c r="P51" s="184"/>
      <c r="Q51" s="184">
        <v>17.337499999999999</v>
      </c>
      <c r="R51" s="184">
        <v>12.4316</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45014</v>
      </c>
      <c r="E52" s="184">
        <v>16.8261</v>
      </c>
      <c r="F52" s="184">
        <v>0.72309999999999997</v>
      </c>
      <c r="G52" s="184">
        <v>0.40579999999999999</v>
      </c>
      <c r="H52" s="184">
        <v>-0.4007</v>
      </c>
      <c r="I52" s="184">
        <v>-1.01E-2</v>
      </c>
      <c r="J52" s="184">
        <v>-0.82869999999999999</v>
      </c>
      <c r="K52" s="184">
        <v>-4.0636000000000001</v>
      </c>
      <c r="L52" s="184">
        <v>1.0419</v>
      </c>
      <c r="M52" s="184">
        <v>8.5435999999999996</v>
      </c>
      <c r="N52" s="184">
        <v>-5.8799999999999998E-2</v>
      </c>
      <c r="O52" s="184">
        <v>22.856400000000001</v>
      </c>
      <c r="P52" s="184"/>
      <c r="Q52" s="184">
        <v>15.1183</v>
      </c>
      <c r="R52" s="184">
        <v>10.2376</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45014</v>
      </c>
      <c r="E57" s="184">
        <v>24.417999999999999</v>
      </c>
      <c r="F57" s="184">
        <v>0.64300000000000002</v>
      </c>
      <c r="G57" s="184">
        <v>0.38229999999999997</v>
      </c>
      <c r="H57" s="184">
        <v>-0.40789999999999998</v>
      </c>
      <c r="I57" s="184">
        <v>0.22989999999999999</v>
      </c>
      <c r="J57" s="184">
        <v>-0.98540000000000005</v>
      </c>
      <c r="K57" s="184">
        <v>-4.1227999999999998</v>
      </c>
      <c r="L57" s="184">
        <v>0.99260000000000004</v>
      </c>
      <c r="M57" s="184">
        <v>7.9105999999999996</v>
      </c>
      <c r="N57" s="184">
        <v>1.3784000000000001</v>
      </c>
      <c r="O57" s="184">
        <v>22.143899999999999</v>
      </c>
      <c r="P57" s="184">
        <v>12.0953</v>
      </c>
      <c r="Q57" s="184">
        <v>12.3416</v>
      </c>
      <c r="R57" s="184">
        <v>9.2241999999999997</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45014</v>
      </c>
      <c r="E58" s="184">
        <v>21.584</v>
      </c>
      <c r="F58" s="184">
        <v>0.63880000000000003</v>
      </c>
      <c r="G58" s="184">
        <v>0.3674</v>
      </c>
      <c r="H58" s="184">
        <v>-0.43359999999999999</v>
      </c>
      <c r="I58" s="184">
        <v>0.18099999999999999</v>
      </c>
      <c r="J58" s="184">
        <v>-1.0952</v>
      </c>
      <c r="K58" s="184">
        <v>-4.4532999999999996</v>
      </c>
      <c r="L58" s="184">
        <v>0.29270000000000002</v>
      </c>
      <c r="M58" s="184">
        <v>6.7880000000000003</v>
      </c>
      <c r="N58" s="184">
        <v>-1.8499999999999999E-2</v>
      </c>
      <c r="O58" s="184">
        <v>20.41</v>
      </c>
      <c r="P58" s="184">
        <v>10.443300000000001</v>
      </c>
      <c r="Q58" s="184">
        <v>10.5494</v>
      </c>
      <c r="R58" s="184">
        <v>7.7077999999999998</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45014</v>
      </c>
      <c r="E59" s="184">
        <v>16.095600000000001</v>
      </c>
      <c r="F59" s="184">
        <v>0.74990000000000001</v>
      </c>
      <c r="G59" s="184">
        <v>0.65469999999999995</v>
      </c>
      <c r="H59" s="184">
        <v>-0.17430000000000001</v>
      </c>
      <c r="I59" s="184">
        <v>0.7228</v>
      </c>
      <c r="J59" s="184">
        <v>-0.76700000000000002</v>
      </c>
      <c r="K59" s="184">
        <v>-3.9946000000000002</v>
      </c>
      <c r="L59" s="184">
        <v>0.1905</v>
      </c>
      <c r="M59" s="184">
        <v>8.4120000000000008</v>
      </c>
      <c r="N59" s="184">
        <v>4.8593999999999999</v>
      </c>
      <c r="O59" s="184">
        <v>18.115300000000001</v>
      </c>
      <c r="P59" s="184"/>
      <c r="Q59" s="184">
        <v>11.053699999999999</v>
      </c>
      <c r="R59" s="184">
        <v>6.4147999999999996</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45014</v>
      </c>
      <c r="E60" s="184">
        <v>14.9762</v>
      </c>
      <c r="F60" s="184">
        <v>0.74539999999999995</v>
      </c>
      <c r="G60" s="184">
        <v>0.63429999999999997</v>
      </c>
      <c r="H60" s="184">
        <v>-0.20319999999999999</v>
      </c>
      <c r="I60" s="184">
        <v>0.66479999999999995</v>
      </c>
      <c r="J60" s="184">
        <v>-0.88349999999999995</v>
      </c>
      <c r="K60" s="184">
        <v>-4.3445</v>
      </c>
      <c r="L60" s="184">
        <v>-0.54720000000000002</v>
      </c>
      <c r="M60" s="184">
        <v>7.2064000000000004</v>
      </c>
      <c r="N60" s="184">
        <v>3.2621000000000002</v>
      </c>
      <c r="O60" s="184">
        <v>16.225200000000001</v>
      </c>
      <c r="P60" s="184"/>
      <c r="Q60" s="184">
        <v>9.3042999999999996</v>
      </c>
      <c r="R60" s="184">
        <v>4.7686000000000002</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45014</v>
      </c>
      <c r="E61" s="184">
        <v>15.424799999999999</v>
      </c>
      <c r="F61" s="184">
        <v>0.63480000000000003</v>
      </c>
      <c r="G61" s="184">
        <v>0.42509999999999998</v>
      </c>
      <c r="H61" s="184">
        <v>-0.40029999999999999</v>
      </c>
      <c r="I61" s="184">
        <v>0.3226</v>
      </c>
      <c r="J61" s="184">
        <v>-1.1592</v>
      </c>
      <c r="K61" s="184">
        <v>-3.0649000000000002</v>
      </c>
      <c r="L61" s="184">
        <v>1.8629</v>
      </c>
      <c r="M61" s="184">
        <v>9.2423000000000002</v>
      </c>
      <c r="N61" s="184">
        <v>2.5285000000000002</v>
      </c>
      <c r="O61" s="184">
        <v>20.178599999999999</v>
      </c>
      <c r="P61" s="184"/>
      <c r="Q61" s="184">
        <v>9.218</v>
      </c>
      <c r="R61" s="184">
        <v>10.569000000000001</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45014</v>
      </c>
      <c r="E62" s="184">
        <v>14.131500000000001</v>
      </c>
      <c r="F62" s="184">
        <v>0.62949999999999995</v>
      </c>
      <c r="G62" s="184">
        <v>0.435</v>
      </c>
      <c r="H62" s="184">
        <v>-0.40100000000000002</v>
      </c>
      <c r="I62" s="184">
        <v>0.28670000000000001</v>
      </c>
      <c r="J62" s="184">
        <v>-1.2701</v>
      </c>
      <c r="K62" s="184">
        <v>-3.4819</v>
      </c>
      <c r="L62" s="184">
        <v>0.94430000000000003</v>
      </c>
      <c r="M62" s="184">
        <v>7.7366999999999999</v>
      </c>
      <c r="N62" s="184">
        <v>0.62590000000000001</v>
      </c>
      <c r="O62" s="184">
        <v>17.968800000000002</v>
      </c>
      <c r="P62" s="184"/>
      <c r="Q62" s="184">
        <v>7.2893999999999997</v>
      </c>
      <c r="R62" s="184">
        <v>8.5281000000000002</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45014</v>
      </c>
      <c r="E63" s="184">
        <v>67.714200000000005</v>
      </c>
      <c r="F63" s="184">
        <v>0.74</v>
      </c>
      <c r="G63" s="184">
        <v>0.52180000000000004</v>
      </c>
      <c r="H63" s="184">
        <v>-0.47360000000000002</v>
      </c>
      <c r="I63" s="184">
        <v>0.34449999999999997</v>
      </c>
      <c r="J63" s="184">
        <v>-0.87970000000000004</v>
      </c>
      <c r="K63" s="184">
        <v>-4.0143000000000004</v>
      </c>
      <c r="L63" s="184">
        <v>2.5387</v>
      </c>
      <c r="M63" s="184">
        <v>9.5390999999999995</v>
      </c>
      <c r="N63" s="184">
        <v>2.8151000000000002</v>
      </c>
      <c r="O63" s="184">
        <v>23.918700000000001</v>
      </c>
      <c r="P63" s="184">
        <v>4.8844000000000003</v>
      </c>
      <c r="Q63" s="184">
        <v>11.3368</v>
      </c>
      <c r="R63" s="184">
        <v>9.9383999999999997</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45014</v>
      </c>
      <c r="E64" s="184">
        <v>74.909599999999998</v>
      </c>
      <c r="F64" s="184">
        <v>0.74219999999999997</v>
      </c>
      <c r="G64" s="184">
        <v>0.53280000000000005</v>
      </c>
      <c r="H64" s="184">
        <v>-0.45860000000000001</v>
      </c>
      <c r="I64" s="184">
        <v>0.374</v>
      </c>
      <c r="J64" s="184">
        <v>-0.82020000000000004</v>
      </c>
      <c r="K64" s="184">
        <v>-3.8307000000000002</v>
      </c>
      <c r="L64" s="184">
        <v>2.9346000000000001</v>
      </c>
      <c r="M64" s="184">
        <v>10.1724</v>
      </c>
      <c r="N64" s="184">
        <v>3.6091000000000002</v>
      </c>
      <c r="O64" s="184">
        <v>24.880500000000001</v>
      </c>
      <c r="P64" s="184">
        <v>5.7763</v>
      </c>
      <c r="Q64" s="184">
        <v>10.9717</v>
      </c>
      <c r="R64" s="184">
        <v>10.787100000000001</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45014</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45014</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45014</v>
      </c>
      <c r="E69" s="184">
        <v>92.3</v>
      </c>
      <c r="F69" s="184">
        <v>0.58850000000000002</v>
      </c>
      <c r="G69" s="184">
        <v>0.2389</v>
      </c>
      <c r="H69" s="184">
        <v>-0.4637</v>
      </c>
      <c r="I69" s="184">
        <v>0.54469999999999996</v>
      </c>
      <c r="J69" s="184">
        <v>-0.54949999999999999</v>
      </c>
      <c r="K69" s="184">
        <v>-1.7458</v>
      </c>
      <c r="L69" s="184">
        <v>3.8595999999999999</v>
      </c>
      <c r="M69" s="184">
        <v>10.169499999999999</v>
      </c>
      <c r="N69" s="184">
        <v>1.5737000000000001</v>
      </c>
      <c r="O69" s="184">
        <v>18.355899999999998</v>
      </c>
      <c r="P69" s="184">
        <v>7.1056999999999997</v>
      </c>
      <c r="Q69" s="184">
        <v>12.301600000000001</v>
      </c>
      <c r="R69" s="184">
        <v>6.5098000000000003</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45014</v>
      </c>
      <c r="E70" s="184">
        <v>106.24</v>
      </c>
      <c r="F70" s="184">
        <v>0.59650000000000003</v>
      </c>
      <c r="G70" s="184">
        <v>0.26429999999999998</v>
      </c>
      <c r="H70" s="184">
        <v>-0.43109999999999998</v>
      </c>
      <c r="I70" s="184">
        <v>0.61560000000000004</v>
      </c>
      <c r="J70" s="184">
        <v>-0.41239999999999999</v>
      </c>
      <c r="K70" s="184">
        <v>-1.3372999999999999</v>
      </c>
      <c r="L70" s="184">
        <v>4.7422000000000004</v>
      </c>
      <c r="M70" s="184">
        <v>11.5732</v>
      </c>
      <c r="N70" s="184">
        <v>3.2759999999999998</v>
      </c>
      <c r="O70" s="184">
        <v>20.3203</v>
      </c>
      <c r="P70" s="184">
        <v>8.8041999999999998</v>
      </c>
      <c r="Q70" s="184">
        <v>10.883599999999999</v>
      </c>
      <c r="R70" s="184">
        <v>8.2882999999999996</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45014</v>
      </c>
      <c r="E71" s="184">
        <v>285.34699999999998</v>
      </c>
      <c r="F71" s="184">
        <v>1.0175000000000001</v>
      </c>
      <c r="G71" s="184">
        <v>0.79220000000000002</v>
      </c>
      <c r="H71" s="184">
        <v>-0.41089999999999999</v>
      </c>
      <c r="I71" s="184">
        <v>0.15559999999999999</v>
      </c>
      <c r="J71" s="184">
        <v>-0.25969999999999999</v>
      </c>
      <c r="K71" s="184">
        <v>-8.1539999999999999</v>
      </c>
      <c r="L71" s="184">
        <v>-4.2009999999999996</v>
      </c>
      <c r="M71" s="184">
        <v>7.5019</v>
      </c>
      <c r="N71" s="184">
        <v>1.6739999999999999</v>
      </c>
      <c r="O71" s="184">
        <v>37.2896</v>
      </c>
      <c r="P71" s="184">
        <v>17.8093</v>
      </c>
      <c r="Q71" s="184">
        <v>16.422799999999999</v>
      </c>
      <c r="R71" s="184">
        <v>17.850899999999999</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45014</v>
      </c>
      <c r="E72" s="184">
        <v>301.40460000000002</v>
      </c>
      <c r="F72" s="184">
        <v>1.0218</v>
      </c>
      <c r="G72" s="184">
        <v>0.8135</v>
      </c>
      <c r="H72" s="184">
        <v>-0.38190000000000002</v>
      </c>
      <c r="I72" s="184">
        <v>0.21440000000000001</v>
      </c>
      <c r="J72" s="184">
        <v>-0.13700000000000001</v>
      </c>
      <c r="K72" s="184">
        <v>-7.8022999999999998</v>
      </c>
      <c r="L72" s="184">
        <v>-3.4392</v>
      </c>
      <c r="M72" s="184">
        <v>8.8337000000000003</v>
      </c>
      <c r="N72" s="184">
        <v>3.3801000000000001</v>
      </c>
      <c r="O72" s="184">
        <v>38.560699999999997</v>
      </c>
      <c r="P72" s="184">
        <v>18.956600000000002</v>
      </c>
      <c r="Q72" s="184">
        <v>16.448399999999999</v>
      </c>
      <c r="R72" s="184">
        <v>19.096</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45014</v>
      </c>
      <c r="E73" s="184">
        <v>213.32669999999999</v>
      </c>
      <c r="F73" s="184">
        <v>0.49840000000000001</v>
      </c>
      <c r="G73" s="184">
        <v>0.1731</v>
      </c>
      <c r="H73" s="184">
        <v>-0.50080000000000002</v>
      </c>
      <c r="I73" s="184">
        <v>0.4723</v>
      </c>
      <c r="J73" s="184">
        <v>-0.73150000000000004</v>
      </c>
      <c r="K73" s="184">
        <v>-5.6614000000000004</v>
      </c>
      <c r="L73" s="184">
        <v>-2.2806999999999999</v>
      </c>
      <c r="M73" s="184">
        <v>4.9809999999999999</v>
      </c>
      <c r="N73" s="184">
        <v>-2.7450999999999999</v>
      </c>
      <c r="O73" s="184">
        <v>19.061299999999999</v>
      </c>
      <c r="P73" s="184">
        <v>10.6007</v>
      </c>
      <c r="Q73" s="184">
        <v>13.805</v>
      </c>
      <c r="R73" s="184">
        <v>7.8888999999999996</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45014</v>
      </c>
      <c r="E74" s="184">
        <v>94.892443795994694</v>
      </c>
      <c r="F74" s="184">
        <v>0.49840000000000001</v>
      </c>
      <c r="G74" s="184">
        <v>0.1731</v>
      </c>
      <c r="H74" s="184">
        <v>-0.50080000000000002</v>
      </c>
      <c r="I74" s="184">
        <v>0.47239999999999999</v>
      </c>
      <c r="J74" s="184">
        <v>-0.73129999999999995</v>
      </c>
      <c r="K74" s="184">
        <v>-5.6612999999999998</v>
      </c>
      <c r="L74" s="184">
        <v>-2.2806999999999999</v>
      </c>
      <c r="M74" s="184">
        <v>4.9812000000000003</v>
      </c>
      <c r="N74" s="184">
        <v>-2.7446999999999999</v>
      </c>
      <c r="O74" s="184">
        <v>19.0609</v>
      </c>
      <c r="P74" s="184">
        <v>10.4397</v>
      </c>
      <c r="Q74" s="184">
        <v>13.7219</v>
      </c>
      <c r="R74" s="184">
        <v>7.8894000000000002</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45014</v>
      </c>
      <c r="E75" s="184">
        <v>465.951442181414</v>
      </c>
      <c r="F75" s="184">
        <v>0.49659999999999999</v>
      </c>
      <c r="G75" s="184">
        <v>0.16389999999999999</v>
      </c>
      <c r="H75" s="184">
        <v>-0.51280000000000003</v>
      </c>
      <c r="I75" s="184">
        <v>0.4491</v>
      </c>
      <c r="J75" s="184">
        <v>-0.78380000000000005</v>
      </c>
      <c r="K75" s="184">
        <v>-5.8163</v>
      </c>
      <c r="L75" s="184">
        <v>-2.6097999999999999</v>
      </c>
      <c r="M75" s="184">
        <v>4.4488000000000003</v>
      </c>
      <c r="N75" s="184">
        <v>-3.4024999999999999</v>
      </c>
      <c r="O75" s="184">
        <v>18.241599999999998</v>
      </c>
      <c r="P75" s="184">
        <v>9.8087</v>
      </c>
      <c r="Q75" s="184">
        <v>15.116199999999999</v>
      </c>
      <c r="R75" s="184">
        <v>7.1386000000000003</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45014</v>
      </c>
      <c r="E76" s="184">
        <v>421.09217799234199</v>
      </c>
      <c r="F76" s="184">
        <v>0.49640000000000001</v>
      </c>
      <c r="G76" s="184">
        <v>0.16389999999999999</v>
      </c>
      <c r="H76" s="184">
        <v>-0.51290000000000002</v>
      </c>
      <c r="I76" s="184">
        <v>0.44900000000000001</v>
      </c>
      <c r="J76" s="184">
        <v>-0.78369999999999995</v>
      </c>
      <c r="K76" s="184">
        <v>-5.8163</v>
      </c>
      <c r="L76" s="184">
        <v>-2.6097999999999999</v>
      </c>
      <c r="M76" s="184">
        <v>4.4492000000000003</v>
      </c>
      <c r="N76" s="184">
        <v>-3.4024000000000001</v>
      </c>
      <c r="O76" s="184">
        <v>18.242799999999999</v>
      </c>
      <c r="P76" s="184">
        <v>9.6494999999999997</v>
      </c>
      <c r="Q76" s="184">
        <v>14.7064</v>
      </c>
      <c r="R76" s="184">
        <v>7.1398000000000001</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45014</v>
      </c>
      <c r="E77" s="184">
        <v>24.571300000000001</v>
      </c>
      <c r="F77" s="184">
        <v>0.50270000000000004</v>
      </c>
      <c r="G77" s="184">
        <v>0.3377</v>
      </c>
      <c r="H77" s="184">
        <v>-0.26379999999999998</v>
      </c>
      <c r="I77" s="184">
        <v>8.43E-2</v>
      </c>
      <c r="J77" s="184">
        <v>-1.2070000000000001</v>
      </c>
      <c r="K77" s="184">
        <v>-3.7126000000000001</v>
      </c>
      <c r="L77" s="184">
        <v>0.54049999999999998</v>
      </c>
      <c r="M77" s="184">
        <v>5.9236000000000004</v>
      </c>
      <c r="N77" s="184">
        <v>0.36270000000000002</v>
      </c>
      <c r="O77" s="184">
        <v>17.593699999999998</v>
      </c>
      <c r="P77" s="184">
        <v>8.7933000000000003</v>
      </c>
      <c r="Q77" s="184">
        <v>10.1388</v>
      </c>
      <c r="R77" s="184">
        <v>7.0388000000000002</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45014</v>
      </c>
      <c r="E78" s="184">
        <v>22.299600000000002</v>
      </c>
      <c r="F78" s="184">
        <v>0.49840000000000001</v>
      </c>
      <c r="G78" s="184">
        <v>0.31530000000000002</v>
      </c>
      <c r="H78" s="184">
        <v>-0.29470000000000002</v>
      </c>
      <c r="I78" s="184">
        <v>2.4199999999999999E-2</v>
      </c>
      <c r="J78" s="184">
        <v>-1.3283</v>
      </c>
      <c r="K78" s="184">
        <v>-4.0750000000000002</v>
      </c>
      <c r="L78" s="184">
        <v>-0.21790000000000001</v>
      </c>
      <c r="M78" s="184">
        <v>4.7229000000000001</v>
      </c>
      <c r="N78" s="184">
        <v>-1.1503000000000001</v>
      </c>
      <c r="O78" s="184">
        <v>15.824199999999999</v>
      </c>
      <c r="P78" s="184">
        <v>7.2558999999999996</v>
      </c>
      <c r="Q78" s="184">
        <v>8.9990000000000006</v>
      </c>
      <c r="R78" s="184">
        <v>5.4298000000000002</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45014</v>
      </c>
      <c r="E79" s="184">
        <v>109.4449</v>
      </c>
      <c r="F79" s="184">
        <v>0.49099999999999999</v>
      </c>
      <c r="G79" s="184">
        <v>0.35399999999999998</v>
      </c>
      <c r="H79" s="184">
        <v>-0.31109999999999999</v>
      </c>
      <c r="I79" s="184">
        <v>0.51039999999999996</v>
      </c>
      <c r="J79" s="184">
        <v>-0.97440000000000004</v>
      </c>
      <c r="K79" s="184">
        <v>-5.7073999999999998</v>
      </c>
      <c r="L79" s="184">
        <v>-1.0894999999999999</v>
      </c>
      <c r="M79" s="184">
        <v>6.1742999999999997</v>
      </c>
      <c r="N79" s="184">
        <v>-0.31509999999999999</v>
      </c>
      <c r="O79" s="184">
        <v>20.5046</v>
      </c>
      <c r="P79" s="184">
        <v>8.2464999999999993</v>
      </c>
      <c r="Q79" s="184">
        <v>10.8552</v>
      </c>
      <c r="R79" s="184">
        <v>8.3933</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45014</v>
      </c>
      <c r="E80" s="184">
        <v>122.2127</v>
      </c>
      <c r="F80" s="184">
        <v>0.49430000000000002</v>
      </c>
      <c r="G80" s="184">
        <v>0.371</v>
      </c>
      <c r="H80" s="184">
        <v>-0.28739999999999999</v>
      </c>
      <c r="I80" s="184">
        <v>0.55879999999999996</v>
      </c>
      <c r="J80" s="184">
        <v>-0.87439999999999996</v>
      </c>
      <c r="K80" s="184">
        <v>-5.3936000000000002</v>
      </c>
      <c r="L80" s="184">
        <v>-0.4471</v>
      </c>
      <c r="M80" s="184">
        <v>7.1856</v>
      </c>
      <c r="N80" s="184">
        <v>0.94299999999999995</v>
      </c>
      <c r="O80" s="184">
        <v>22</v>
      </c>
      <c r="P80" s="184">
        <v>9.5464000000000002</v>
      </c>
      <c r="Q80" s="184">
        <v>13.164</v>
      </c>
      <c r="R80" s="184">
        <v>9.7475000000000005</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45014</v>
      </c>
      <c r="E83" s="184">
        <v>341.39760000000001</v>
      </c>
      <c r="F83" s="184">
        <v>0.56610000000000005</v>
      </c>
      <c r="G83" s="184">
        <v>0.4677</v>
      </c>
      <c r="H83" s="184">
        <v>-0.37730000000000002</v>
      </c>
      <c r="I83" s="184">
        <v>0.68400000000000005</v>
      </c>
      <c r="J83" s="184">
        <v>-0.67449999999999999</v>
      </c>
      <c r="K83" s="184">
        <v>-4.2803000000000004</v>
      </c>
      <c r="L83" s="184">
        <v>2.1655000000000002</v>
      </c>
      <c r="M83" s="184">
        <v>9.7734000000000005</v>
      </c>
      <c r="N83" s="184">
        <v>5.7317</v>
      </c>
      <c r="O83" s="184">
        <v>22.7516</v>
      </c>
      <c r="P83" s="184">
        <v>10.2689</v>
      </c>
      <c r="Q83" s="184">
        <v>12.8223</v>
      </c>
      <c r="R83" s="184">
        <v>11.083399999999999</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45014</v>
      </c>
      <c r="E84" s="184">
        <v>423.48154595840799</v>
      </c>
      <c r="F84" s="184">
        <v>0.56359999999999999</v>
      </c>
      <c r="G84" s="184">
        <v>0.4551</v>
      </c>
      <c r="H84" s="184">
        <v>-0.39500000000000002</v>
      </c>
      <c r="I84" s="184">
        <v>0.6492</v>
      </c>
      <c r="J84" s="184">
        <v>-0.74839999999999995</v>
      </c>
      <c r="K84" s="184">
        <v>-4.5060000000000002</v>
      </c>
      <c r="L84" s="184">
        <v>1.6797</v>
      </c>
      <c r="M84" s="184">
        <v>8.9870000000000001</v>
      </c>
      <c r="N84" s="184">
        <v>4.7218999999999998</v>
      </c>
      <c r="O84" s="184">
        <v>21.553599999999999</v>
      </c>
      <c r="P84" s="184">
        <v>9.0617000000000001</v>
      </c>
      <c r="Q84" s="184">
        <v>14.5983</v>
      </c>
      <c r="R84" s="184">
        <v>10.0358</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45014</v>
      </c>
      <c r="E85" s="184">
        <v>12.39</v>
      </c>
      <c r="F85" s="184">
        <v>0.48659999999999998</v>
      </c>
      <c r="G85" s="184">
        <v>0.16170000000000001</v>
      </c>
      <c r="H85" s="184">
        <v>-0.64149999999999996</v>
      </c>
      <c r="I85" s="184">
        <v>0</v>
      </c>
      <c r="J85" s="184">
        <v>-1.7445999999999999</v>
      </c>
      <c r="K85" s="184">
        <v>-5.2027999999999999</v>
      </c>
      <c r="L85" s="184">
        <v>-0.95920000000000005</v>
      </c>
      <c r="M85" s="184">
        <v>6.5347999999999997</v>
      </c>
      <c r="N85" s="184">
        <v>-0.72119999999999995</v>
      </c>
      <c r="O85" s="184"/>
      <c r="P85" s="184"/>
      <c r="Q85" s="184">
        <v>9.8701000000000008</v>
      </c>
      <c r="R85" s="184">
        <v>8.2833000000000006</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45014</v>
      </c>
      <c r="E86" s="184">
        <v>12.07</v>
      </c>
      <c r="F86" s="184">
        <v>0.49959999999999999</v>
      </c>
      <c r="G86" s="184">
        <v>8.2900000000000001E-2</v>
      </c>
      <c r="H86" s="184">
        <v>-0.74009999999999998</v>
      </c>
      <c r="I86" s="184">
        <v>-8.2799999999999999E-2</v>
      </c>
      <c r="J86" s="184">
        <v>-1.8698999999999999</v>
      </c>
      <c r="K86" s="184">
        <v>-5.4816000000000003</v>
      </c>
      <c r="L86" s="184">
        <v>-1.4694</v>
      </c>
      <c r="M86" s="184">
        <v>5.6917999999999997</v>
      </c>
      <c r="N86" s="184">
        <v>-1.8698999999999999</v>
      </c>
      <c r="O86" s="184"/>
      <c r="P86" s="184"/>
      <c r="Q86" s="184">
        <v>8.6145999999999994</v>
      </c>
      <c r="R86" s="184">
        <v>7.0838000000000001</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45014</v>
      </c>
      <c r="E87" s="184">
        <v>270.10480000000001</v>
      </c>
      <c r="F87" s="184">
        <v>0.74760000000000004</v>
      </c>
      <c r="G87" s="184">
        <v>0.40710000000000002</v>
      </c>
      <c r="H87" s="184">
        <v>-0.41820000000000002</v>
      </c>
      <c r="I87" s="184">
        <v>0.23719999999999999</v>
      </c>
      <c r="J87" s="184">
        <v>-0.86839999999999995</v>
      </c>
      <c r="K87" s="184">
        <v>-2.9780000000000002</v>
      </c>
      <c r="L87" s="184">
        <v>2.714</v>
      </c>
      <c r="M87" s="184">
        <v>9.3964999999999996</v>
      </c>
      <c r="N87" s="184">
        <v>4.3868999999999998</v>
      </c>
      <c r="O87" s="184">
        <v>26.715800000000002</v>
      </c>
      <c r="P87" s="184">
        <v>9.8117999999999999</v>
      </c>
      <c r="Q87" s="184">
        <v>11.549799999999999</v>
      </c>
      <c r="R87" s="184">
        <v>12.417199999999999</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45014</v>
      </c>
      <c r="E88" s="184">
        <v>261.30832313801898</v>
      </c>
      <c r="F88" s="184">
        <v>0.746</v>
      </c>
      <c r="G88" s="184">
        <v>0.39879999999999999</v>
      </c>
      <c r="H88" s="184">
        <v>-0.42970000000000003</v>
      </c>
      <c r="I88" s="184">
        <v>0.214</v>
      </c>
      <c r="J88" s="184">
        <v>-0.91659999999999997</v>
      </c>
      <c r="K88" s="184">
        <v>-3.1301999999999999</v>
      </c>
      <c r="L88" s="184">
        <v>2.3931</v>
      </c>
      <c r="M88" s="184">
        <v>8.8817000000000004</v>
      </c>
      <c r="N88" s="184">
        <v>3.74</v>
      </c>
      <c r="O88" s="184">
        <v>25.863800000000001</v>
      </c>
      <c r="P88" s="184">
        <v>9.0657999999999994</v>
      </c>
      <c r="Q88" s="184">
        <v>12.2422</v>
      </c>
      <c r="R88" s="184">
        <v>11.717599999999999</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0.67445142857142837</v>
      </c>
      <c r="G89" s="186">
        <v>0.41549857142857155</v>
      </c>
      <c r="H89" s="186">
        <v>-0.37996000000000008</v>
      </c>
      <c r="I89" s="186">
        <v>0.2640271428571429</v>
      </c>
      <c r="J89" s="186">
        <v>-0.92136428571428541</v>
      </c>
      <c r="K89" s="186">
        <v>-3.749657142857143</v>
      </c>
      <c r="L89" s="186">
        <v>0.90156857142857161</v>
      </c>
      <c r="M89" s="186">
        <v>8.0869771428571404</v>
      </c>
      <c r="N89" s="186">
        <v>1.2394642857142857</v>
      </c>
      <c r="O89" s="186">
        <v>21.675552941176473</v>
      </c>
      <c r="P89" s="186">
        <v>10.047374074074073</v>
      </c>
      <c r="Q89" s="186">
        <v>11.508044285714286</v>
      </c>
      <c r="R89" s="186">
        <v>9.208971428571429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0.65989999999999993</v>
      </c>
      <c r="G90" s="186">
        <v>0.40725</v>
      </c>
      <c r="H90" s="186">
        <v>-0.40049999999999997</v>
      </c>
      <c r="I90" s="186">
        <v>0.29505000000000003</v>
      </c>
      <c r="J90" s="186">
        <v>-0.89805000000000001</v>
      </c>
      <c r="K90" s="186">
        <v>-3.7175000000000002</v>
      </c>
      <c r="L90" s="186">
        <v>0.48385</v>
      </c>
      <c r="M90" s="186">
        <v>8.4778000000000002</v>
      </c>
      <c r="N90" s="186">
        <v>1.13845</v>
      </c>
      <c r="O90" s="186">
        <v>20.735799999999998</v>
      </c>
      <c r="P90" s="186">
        <v>9.963750000000001</v>
      </c>
      <c r="Q90" s="186">
        <v>11.73075</v>
      </c>
      <c r="R90" s="186">
        <v>8.4785000000000004</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45014</v>
      </c>
      <c r="E93" s="184">
        <v>22.622599999999998</v>
      </c>
      <c r="F93" s="184">
        <v>8.9999999999999998E-4</v>
      </c>
      <c r="G93" s="184">
        <v>-5.4800000000000001E-2</v>
      </c>
      <c r="H93" s="184">
        <v>6.7199999999999996E-2</v>
      </c>
      <c r="I93" s="184">
        <v>0.1993</v>
      </c>
      <c r="J93" s="184">
        <v>0.39850000000000002</v>
      </c>
      <c r="K93" s="184">
        <v>1.4576</v>
      </c>
      <c r="L93" s="184">
        <v>2.8641000000000001</v>
      </c>
      <c r="M93" s="184">
        <v>3.8472</v>
      </c>
      <c r="N93" s="184">
        <v>4.7759999999999998</v>
      </c>
      <c r="O93" s="184">
        <v>4.0644</v>
      </c>
      <c r="P93" s="184">
        <v>4.8220999999999998</v>
      </c>
      <c r="Q93" s="184">
        <v>6.1456999999999997</v>
      </c>
      <c r="R93" s="184">
        <v>4.2897999999999996</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45014</v>
      </c>
      <c r="E94" s="184">
        <v>23.999700000000001</v>
      </c>
      <c r="F94" s="184">
        <v>2.5000000000000001E-3</v>
      </c>
      <c r="G94" s="184">
        <v>-4.58E-2</v>
      </c>
      <c r="H94" s="184">
        <v>8.0100000000000005E-2</v>
      </c>
      <c r="I94" s="184">
        <v>0.22550000000000001</v>
      </c>
      <c r="J94" s="184">
        <v>0.45250000000000001</v>
      </c>
      <c r="K94" s="184">
        <v>1.6321000000000001</v>
      </c>
      <c r="L94" s="184">
        <v>3.2235999999999998</v>
      </c>
      <c r="M94" s="184">
        <v>4.3964999999999996</v>
      </c>
      <c r="N94" s="184">
        <v>5.5149999999999997</v>
      </c>
      <c r="O94" s="184">
        <v>4.7525000000000004</v>
      </c>
      <c r="P94" s="184">
        <v>5.4873000000000003</v>
      </c>
      <c r="Q94" s="184">
        <v>6.7728000000000002</v>
      </c>
      <c r="R94" s="184">
        <v>5.0084</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45014</v>
      </c>
      <c r="E95" s="184">
        <v>17.059100000000001</v>
      </c>
      <c r="F95" s="184">
        <v>-1.9300000000000001E-2</v>
      </c>
      <c r="G95" s="184">
        <v>-6.5600000000000006E-2</v>
      </c>
      <c r="H95" s="184">
        <v>4.5199999999999997E-2</v>
      </c>
      <c r="I95" s="184">
        <v>0.18909999999999999</v>
      </c>
      <c r="J95" s="184">
        <v>0.42799999999999999</v>
      </c>
      <c r="K95" s="184">
        <v>1.5846</v>
      </c>
      <c r="L95" s="184">
        <v>3.1278999999999999</v>
      </c>
      <c r="M95" s="184">
        <v>4.2248000000000001</v>
      </c>
      <c r="N95" s="184">
        <v>5.4554</v>
      </c>
      <c r="O95" s="184">
        <v>4.7790999999999997</v>
      </c>
      <c r="P95" s="184">
        <v>5.5407000000000002</v>
      </c>
      <c r="Q95" s="184">
        <v>6.3864000000000001</v>
      </c>
      <c r="R95" s="184">
        <v>5.1223000000000001</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45014</v>
      </c>
      <c r="E96" s="184">
        <v>15.946099999999999</v>
      </c>
      <c r="F96" s="184">
        <v>-2.1299999999999999E-2</v>
      </c>
      <c r="G96" s="184">
        <v>-7.5800000000000006E-2</v>
      </c>
      <c r="H96" s="184">
        <v>3.1399999999999997E-2</v>
      </c>
      <c r="I96" s="184">
        <v>0.1608</v>
      </c>
      <c r="J96" s="184">
        <v>0.36880000000000002</v>
      </c>
      <c r="K96" s="184">
        <v>1.3996</v>
      </c>
      <c r="L96" s="184">
        <v>2.7501000000000002</v>
      </c>
      <c r="M96" s="184">
        <v>3.6497999999999999</v>
      </c>
      <c r="N96" s="184">
        <v>4.6778000000000004</v>
      </c>
      <c r="O96" s="184">
        <v>4.0038999999999998</v>
      </c>
      <c r="P96" s="184">
        <v>4.7591000000000001</v>
      </c>
      <c r="Q96" s="184">
        <v>5.5575999999999999</v>
      </c>
      <c r="R96" s="184">
        <v>4.3457999999999997</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45014</v>
      </c>
      <c r="E97" s="184">
        <v>29.4557</v>
      </c>
      <c r="F97" s="184">
        <v>2.2100000000000002E-2</v>
      </c>
      <c r="G97" s="184">
        <v>-3.0999999999999999E-3</v>
      </c>
      <c r="H97" s="184">
        <v>0.1278</v>
      </c>
      <c r="I97" s="184">
        <v>0.25359999999999999</v>
      </c>
      <c r="J97" s="184">
        <v>0.49230000000000002</v>
      </c>
      <c r="K97" s="184">
        <v>1.698</v>
      </c>
      <c r="L97" s="184">
        <v>3.3043999999999998</v>
      </c>
      <c r="M97" s="184">
        <v>4.4790999999999999</v>
      </c>
      <c r="N97" s="184">
        <v>5.5911</v>
      </c>
      <c r="O97" s="184">
        <v>4.6794000000000002</v>
      </c>
      <c r="P97" s="184">
        <v>5.4885999999999999</v>
      </c>
      <c r="Q97" s="184">
        <v>6.7390999999999996</v>
      </c>
      <c r="R97" s="184">
        <v>4.9420999999999999</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45014</v>
      </c>
      <c r="E98" s="184">
        <v>27.658100000000001</v>
      </c>
      <c r="F98" s="184">
        <v>2.0299999999999999E-2</v>
      </c>
      <c r="G98" s="184">
        <v>-1.23E-2</v>
      </c>
      <c r="H98" s="184">
        <v>0.1144</v>
      </c>
      <c r="I98" s="184">
        <v>0.22720000000000001</v>
      </c>
      <c r="J98" s="184">
        <v>0.43759999999999999</v>
      </c>
      <c r="K98" s="184">
        <v>1.5263</v>
      </c>
      <c r="L98" s="184">
        <v>2.9537</v>
      </c>
      <c r="M98" s="184">
        <v>3.9449999999999998</v>
      </c>
      <c r="N98" s="184">
        <v>4.8667999999999996</v>
      </c>
      <c r="O98" s="184">
        <v>3.9428999999999998</v>
      </c>
      <c r="P98" s="184">
        <v>4.7465999999999999</v>
      </c>
      <c r="Q98" s="184">
        <v>6.4485999999999999</v>
      </c>
      <c r="R98" s="184">
        <v>4.2203999999999997</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45014</v>
      </c>
      <c r="E99" s="184">
        <v>12.2599</v>
      </c>
      <c r="F99" s="184">
        <v>-1.7899999999999999E-2</v>
      </c>
      <c r="G99" s="184">
        <v>-8.72E-2</v>
      </c>
      <c r="H99" s="184">
        <v>2.3699999999999999E-2</v>
      </c>
      <c r="I99" s="184">
        <v>0.13969999999999999</v>
      </c>
      <c r="J99" s="184">
        <v>0.3019</v>
      </c>
      <c r="K99" s="184">
        <v>1.2955000000000001</v>
      </c>
      <c r="L99" s="184">
        <v>2.5417999999999998</v>
      </c>
      <c r="M99" s="184">
        <v>3.3588</v>
      </c>
      <c r="N99" s="184">
        <v>4.1684999999999999</v>
      </c>
      <c r="O99" s="184">
        <v>3.4403999999999999</v>
      </c>
      <c r="P99" s="184"/>
      <c r="Q99" s="184">
        <v>4.3539000000000003</v>
      </c>
      <c r="R99" s="184">
        <v>3.5055000000000001</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45014</v>
      </c>
      <c r="E100" s="184">
        <v>11.918799999999999</v>
      </c>
      <c r="F100" s="184">
        <v>-1.8499999999999999E-2</v>
      </c>
      <c r="G100" s="184">
        <v>-8.9700000000000002E-2</v>
      </c>
      <c r="H100" s="184">
        <v>1.9300000000000001E-2</v>
      </c>
      <c r="I100" s="184">
        <v>0.13189999999999999</v>
      </c>
      <c r="J100" s="184">
        <v>0.2878</v>
      </c>
      <c r="K100" s="184">
        <v>1.2246999999999999</v>
      </c>
      <c r="L100" s="184">
        <v>2.3591000000000002</v>
      </c>
      <c r="M100" s="184">
        <v>3.0628000000000002</v>
      </c>
      <c r="N100" s="184">
        <v>3.7572000000000001</v>
      </c>
      <c r="O100" s="184">
        <v>2.8725000000000001</v>
      </c>
      <c r="P100" s="184"/>
      <c r="Q100" s="184">
        <v>3.7397999999999998</v>
      </c>
      <c r="R100" s="184">
        <v>3.0533999999999999</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45014</v>
      </c>
      <c r="E101" s="184">
        <v>14.2363</v>
      </c>
      <c r="F101" s="184">
        <v>-9.7999999999999997E-3</v>
      </c>
      <c r="G101" s="184">
        <v>-6.1800000000000001E-2</v>
      </c>
      <c r="H101" s="184">
        <v>8.7900000000000006E-2</v>
      </c>
      <c r="I101" s="184">
        <v>0.21679999999999999</v>
      </c>
      <c r="J101" s="184">
        <v>0.42820000000000003</v>
      </c>
      <c r="K101" s="184">
        <v>1.6057999999999999</v>
      </c>
      <c r="L101" s="184">
        <v>3.1153</v>
      </c>
      <c r="M101" s="184">
        <v>4.1425999999999998</v>
      </c>
      <c r="N101" s="184">
        <v>5.1891999999999996</v>
      </c>
      <c r="O101" s="184">
        <v>4.5117000000000003</v>
      </c>
      <c r="P101" s="184">
        <v>5.5339</v>
      </c>
      <c r="Q101" s="184">
        <v>5.8121</v>
      </c>
      <c r="R101" s="184">
        <v>4.7199</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45014</v>
      </c>
      <c r="E102" s="184">
        <v>13.7018</v>
      </c>
      <c r="F102" s="184">
        <v>-1.09E-2</v>
      </c>
      <c r="G102" s="184">
        <v>-7.0000000000000007E-2</v>
      </c>
      <c r="H102" s="184">
        <v>7.5999999999999998E-2</v>
      </c>
      <c r="I102" s="184">
        <v>0.193</v>
      </c>
      <c r="J102" s="184">
        <v>0.3795</v>
      </c>
      <c r="K102" s="184">
        <v>1.452</v>
      </c>
      <c r="L102" s="184">
        <v>2.8014999999999999</v>
      </c>
      <c r="M102" s="184">
        <v>3.6640999999999999</v>
      </c>
      <c r="N102" s="184">
        <v>4.5277000000000003</v>
      </c>
      <c r="O102" s="184">
        <v>3.8420000000000001</v>
      </c>
      <c r="P102" s="184">
        <v>4.8827999999999996</v>
      </c>
      <c r="Q102" s="184">
        <v>5.1665000000000001</v>
      </c>
      <c r="R102" s="184">
        <v>4.0327000000000002</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45014</v>
      </c>
      <c r="E103" s="184">
        <v>13.159000000000001</v>
      </c>
      <c r="F103" s="184">
        <v>-7.6E-3</v>
      </c>
      <c r="G103" s="184">
        <v>-3.7999999999999999E-2</v>
      </c>
      <c r="H103" s="184">
        <v>9.1300000000000006E-2</v>
      </c>
      <c r="I103" s="184">
        <v>0.2361</v>
      </c>
      <c r="J103" s="184">
        <v>0.45810000000000001</v>
      </c>
      <c r="K103" s="184">
        <v>1.6689000000000001</v>
      </c>
      <c r="L103" s="184">
        <v>3.3132000000000001</v>
      </c>
      <c r="M103" s="184">
        <v>4.4614000000000003</v>
      </c>
      <c r="N103" s="184">
        <v>5.5845000000000002</v>
      </c>
      <c r="O103" s="184">
        <v>4.5223000000000004</v>
      </c>
      <c r="P103" s="184">
        <v>5.3777999999999997</v>
      </c>
      <c r="Q103" s="184">
        <v>5.4476000000000004</v>
      </c>
      <c r="R103" s="184">
        <v>4.82</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45014</v>
      </c>
      <c r="E104" s="184">
        <v>12.756</v>
      </c>
      <c r="F104" s="184">
        <v>-7.7999999999999996E-3</v>
      </c>
      <c r="G104" s="184">
        <v>-4.7E-2</v>
      </c>
      <c r="H104" s="184">
        <v>7.85E-2</v>
      </c>
      <c r="I104" s="184">
        <v>0.21210000000000001</v>
      </c>
      <c r="J104" s="184">
        <v>0.4093</v>
      </c>
      <c r="K104" s="184">
        <v>1.512</v>
      </c>
      <c r="L104" s="184">
        <v>2.9956</v>
      </c>
      <c r="M104" s="184">
        <v>3.9863</v>
      </c>
      <c r="N104" s="184">
        <v>4.9444999999999997</v>
      </c>
      <c r="O104" s="184">
        <v>3.9043000000000001</v>
      </c>
      <c r="P104" s="184">
        <v>4.7457000000000003</v>
      </c>
      <c r="Q104" s="184">
        <v>4.8158000000000003</v>
      </c>
      <c r="R104" s="184">
        <v>4.1931000000000003</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45014</v>
      </c>
      <c r="E105" s="184">
        <v>17.4238</v>
      </c>
      <c r="F105" s="184">
        <v>2.81E-2</v>
      </c>
      <c r="G105" s="184">
        <v>-2.41E-2</v>
      </c>
      <c r="H105" s="184">
        <v>0.1109</v>
      </c>
      <c r="I105" s="184">
        <v>0.23930000000000001</v>
      </c>
      <c r="J105" s="184">
        <v>0.48909999999999998</v>
      </c>
      <c r="K105" s="184">
        <v>1.6718</v>
      </c>
      <c r="L105" s="184">
        <v>3.3109000000000002</v>
      </c>
      <c r="M105" s="184">
        <v>4.5030999999999999</v>
      </c>
      <c r="N105" s="184">
        <v>5.7698999999999998</v>
      </c>
      <c r="O105" s="184">
        <v>4.9057000000000004</v>
      </c>
      <c r="P105" s="184">
        <v>5.7103999999999999</v>
      </c>
      <c r="Q105" s="184">
        <v>6.5445000000000002</v>
      </c>
      <c r="R105" s="184">
        <v>5.2027000000000001</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45014</v>
      </c>
      <c r="E106" s="184">
        <v>16.491199999999999</v>
      </c>
      <c r="F106" s="184">
        <v>2.6100000000000002E-2</v>
      </c>
      <c r="G106" s="184">
        <v>-3.39E-2</v>
      </c>
      <c r="H106" s="184">
        <v>9.7100000000000006E-2</v>
      </c>
      <c r="I106" s="184">
        <v>0.21210000000000001</v>
      </c>
      <c r="J106" s="184">
        <v>0.43240000000000001</v>
      </c>
      <c r="K106" s="184">
        <v>1.4943</v>
      </c>
      <c r="L106" s="184">
        <v>2.9489999999999998</v>
      </c>
      <c r="M106" s="184">
        <v>3.9502999999999999</v>
      </c>
      <c r="N106" s="184">
        <v>5.0194000000000001</v>
      </c>
      <c r="O106" s="184">
        <v>4.1544999999999996</v>
      </c>
      <c r="P106" s="184">
        <v>4.9671000000000003</v>
      </c>
      <c r="Q106" s="184">
        <v>5.8775000000000004</v>
      </c>
      <c r="R106" s="184">
        <v>4.4484000000000004</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45014</v>
      </c>
      <c r="E107" s="184">
        <v>26.888000000000002</v>
      </c>
      <c r="F107" s="184">
        <v>3.7000000000000002E-3</v>
      </c>
      <c r="G107" s="184">
        <v>-2.9700000000000001E-2</v>
      </c>
      <c r="H107" s="184">
        <v>8.9300000000000004E-2</v>
      </c>
      <c r="I107" s="184">
        <v>0.2311</v>
      </c>
      <c r="J107" s="184">
        <v>0.45579999999999998</v>
      </c>
      <c r="K107" s="184">
        <v>1.6675</v>
      </c>
      <c r="L107" s="184">
        <v>3.2645</v>
      </c>
      <c r="M107" s="184">
        <v>4.4275000000000002</v>
      </c>
      <c r="N107" s="184">
        <v>5.5382999999999996</v>
      </c>
      <c r="O107" s="184">
        <v>4.5461</v>
      </c>
      <c r="P107" s="184">
        <v>5.1829999999999998</v>
      </c>
      <c r="Q107" s="184">
        <v>6.3487999999999998</v>
      </c>
      <c r="R107" s="184">
        <v>4.8661000000000003</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45014</v>
      </c>
      <c r="E108" s="184">
        <v>26.074000000000002</v>
      </c>
      <c r="F108" s="184">
        <v>3.8E-3</v>
      </c>
      <c r="G108" s="184">
        <v>-3.8300000000000001E-2</v>
      </c>
      <c r="H108" s="184">
        <v>8.0600000000000005E-2</v>
      </c>
      <c r="I108" s="184">
        <v>0.2114</v>
      </c>
      <c r="J108" s="184">
        <v>0.41589999999999999</v>
      </c>
      <c r="K108" s="184">
        <v>1.5382</v>
      </c>
      <c r="L108" s="184">
        <v>2.9982000000000002</v>
      </c>
      <c r="M108" s="184">
        <v>4.0171999999999999</v>
      </c>
      <c r="N108" s="184">
        <v>4.9805000000000001</v>
      </c>
      <c r="O108" s="184">
        <v>3.9771999999999998</v>
      </c>
      <c r="P108" s="184">
        <v>4.6303000000000001</v>
      </c>
      <c r="Q108" s="184">
        <v>6.4032</v>
      </c>
      <c r="R108" s="184">
        <v>4.3002000000000002</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45014</v>
      </c>
      <c r="E109" s="184">
        <v>16.963000000000001</v>
      </c>
      <c r="F109" s="184">
        <v>5.8999999999999999E-3</v>
      </c>
      <c r="G109" s="184">
        <v>-2.9499999999999998E-2</v>
      </c>
      <c r="H109" s="184">
        <v>9.4399999999999998E-2</v>
      </c>
      <c r="I109" s="184">
        <v>0.23039999999999999</v>
      </c>
      <c r="J109" s="184">
        <v>0.45600000000000002</v>
      </c>
      <c r="K109" s="184">
        <v>1.6722999999999999</v>
      </c>
      <c r="L109" s="184">
        <v>3.2629000000000001</v>
      </c>
      <c r="M109" s="184">
        <v>4.4261999999999997</v>
      </c>
      <c r="N109" s="184">
        <v>5.5372000000000003</v>
      </c>
      <c r="O109" s="184">
        <v>4.5446</v>
      </c>
      <c r="P109" s="184">
        <v>5.1847000000000003</v>
      </c>
      <c r="Q109" s="184">
        <v>6.0475000000000003</v>
      </c>
      <c r="R109" s="184">
        <v>4.8669000000000002</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45014</v>
      </c>
      <c r="E110" s="184">
        <v>17.1112</v>
      </c>
      <c r="F110" s="184">
        <v>-1.1999999999999999E-3</v>
      </c>
      <c r="G110" s="184">
        <v>-6.54E-2</v>
      </c>
      <c r="H110" s="184">
        <v>8.5400000000000004E-2</v>
      </c>
      <c r="I110" s="184">
        <v>0.2167</v>
      </c>
      <c r="J110" s="184">
        <v>0.45619999999999999</v>
      </c>
      <c r="K110" s="184">
        <v>1.6509</v>
      </c>
      <c r="L110" s="184">
        <v>3.1726999999999999</v>
      </c>
      <c r="M110" s="184">
        <v>4.2920999999999996</v>
      </c>
      <c r="N110" s="184">
        <v>5.3710000000000004</v>
      </c>
      <c r="O110" s="184">
        <v>4.742</v>
      </c>
      <c r="P110" s="184">
        <v>5.5007999999999999</v>
      </c>
      <c r="Q110" s="184">
        <v>6.3307000000000002</v>
      </c>
      <c r="R110" s="184">
        <v>4.8089000000000004</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45014</v>
      </c>
      <c r="E111" s="184">
        <v>16.226299999999998</v>
      </c>
      <c r="F111" s="184">
        <v>-2.5000000000000001E-3</v>
      </c>
      <c r="G111" s="184">
        <v>-7.4499999999999997E-2</v>
      </c>
      <c r="H111" s="184">
        <v>7.2800000000000004E-2</v>
      </c>
      <c r="I111" s="184">
        <v>0.19139999999999999</v>
      </c>
      <c r="J111" s="184">
        <v>0.40279999999999999</v>
      </c>
      <c r="K111" s="184">
        <v>1.4835</v>
      </c>
      <c r="L111" s="184">
        <v>2.8348</v>
      </c>
      <c r="M111" s="184">
        <v>3.7753000000000001</v>
      </c>
      <c r="N111" s="184">
        <v>4.6722999999999999</v>
      </c>
      <c r="O111" s="184">
        <v>4.0744999999999996</v>
      </c>
      <c r="P111" s="184">
        <v>4.8608000000000002</v>
      </c>
      <c r="Q111" s="184">
        <v>5.6874000000000002</v>
      </c>
      <c r="R111" s="184">
        <v>4.1082000000000001</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45014</v>
      </c>
      <c r="E112" s="184">
        <v>29.197800000000001</v>
      </c>
      <c r="F112" s="184">
        <v>1.0999999999999999E-2</v>
      </c>
      <c r="G112" s="184">
        <v>-1.8800000000000001E-2</v>
      </c>
      <c r="H112" s="184">
        <v>0.11210000000000001</v>
      </c>
      <c r="I112" s="184">
        <v>0.22520000000000001</v>
      </c>
      <c r="J112" s="184">
        <v>0.43859999999999999</v>
      </c>
      <c r="K112" s="184">
        <v>1.4863</v>
      </c>
      <c r="L112" s="184">
        <v>2.9436</v>
      </c>
      <c r="M112" s="184">
        <v>4.0019</v>
      </c>
      <c r="N112" s="184">
        <v>4.9543999999999997</v>
      </c>
      <c r="O112" s="184">
        <v>4.1436999999999999</v>
      </c>
      <c r="P112" s="184">
        <v>4.8817000000000004</v>
      </c>
      <c r="Q112" s="184">
        <v>6.8140999999999998</v>
      </c>
      <c r="R112" s="184">
        <v>4.3959000000000001</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45014</v>
      </c>
      <c r="E113" s="184">
        <v>30.904399999999999</v>
      </c>
      <c r="F113" s="184">
        <v>1.26E-2</v>
      </c>
      <c r="G113" s="184">
        <v>-1.04E-2</v>
      </c>
      <c r="H113" s="184">
        <v>0.12379999999999999</v>
      </c>
      <c r="I113" s="184">
        <v>0.2485</v>
      </c>
      <c r="J113" s="184">
        <v>0.48680000000000001</v>
      </c>
      <c r="K113" s="184">
        <v>1.6368</v>
      </c>
      <c r="L113" s="184">
        <v>3.2427999999999999</v>
      </c>
      <c r="M113" s="184">
        <v>4.4539999999999997</v>
      </c>
      <c r="N113" s="184">
        <v>5.5625999999999998</v>
      </c>
      <c r="O113" s="184">
        <v>4.7130000000000001</v>
      </c>
      <c r="P113" s="184">
        <v>5.4722999999999997</v>
      </c>
      <c r="Q113" s="184">
        <v>6.8525999999999998</v>
      </c>
      <c r="R113" s="184">
        <v>4.9806999999999997</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45014</v>
      </c>
      <c r="E114" s="184">
        <v>15.8644</v>
      </c>
      <c r="F114" s="184">
        <v>-4.1599999999999998E-2</v>
      </c>
      <c r="G114" s="184">
        <v>-2.9600000000000001E-2</v>
      </c>
      <c r="H114" s="184">
        <v>1.89E-2</v>
      </c>
      <c r="I114" s="184">
        <v>0.1623</v>
      </c>
      <c r="J114" s="184">
        <v>0.35870000000000002</v>
      </c>
      <c r="K114" s="184">
        <v>1.3512</v>
      </c>
      <c r="L114" s="184">
        <v>2.6032000000000002</v>
      </c>
      <c r="M114" s="184">
        <v>3.4765000000000001</v>
      </c>
      <c r="N114" s="184">
        <v>4.2229000000000001</v>
      </c>
      <c r="O114" s="184">
        <v>3.3485</v>
      </c>
      <c r="P114" s="184">
        <v>4.4950999999999999</v>
      </c>
      <c r="Q114" s="184">
        <v>5.7321999999999997</v>
      </c>
      <c r="R114" s="184">
        <v>3.6231</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45014</v>
      </c>
      <c r="E115" s="184">
        <v>15.0739</v>
      </c>
      <c r="F115" s="184">
        <v>-4.24E-2</v>
      </c>
      <c r="G115" s="184">
        <v>-3.78E-2</v>
      </c>
      <c r="H115" s="184">
        <v>7.3000000000000001E-3</v>
      </c>
      <c r="I115" s="184">
        <v>0.13880000000000001</v>
      </c>
      <c r="J115" s="184">
        <v>0.30880000000000002</v>
      </c>
      <c r="K115" s="184">
        <v>1.1942999999999999</v>
      </c>
      <c r="L115" s="184">
        <v>2.2833000000000001</v>
      </c>
      <c r="M115" s="184">
        <v>2.9742999999999999</v>
      </c>
      <c r="N115" s="184">
        <v>3.5345</v>
      </c>
      <c r="O115" s="184">
        <v>2.6406000000000001</v>
      </c>
      <c r="P115" s="184">
        <v>3.8502000000000001</v>
      </c>
      <c r="Q115" s="184">
        <v>5.0815000000000001</v>
      </c>
      <c r="R115" s="184">
        <v>2.9194</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45014</v>
      </c>
      <c r="E116" s="184">
        <v>27.139399999999998</v>
      </c>
      <c r="F116" s="184">
        <v>3.2099999999999997E-2</v>
      </c>
      <c r="G116" s="184">
        <v>-1.03E-2</v>
      </c>
      <c r="H116" s="184">
        <v>0.13389999999999999</v>
      </c>
      <c r="I116" s="184">
        <v>0.2467</v>
      </c>
      <c r="J116" s="184">
        <v>0.43519999999999998</v>
      </c>
      <c r="K116" s="184">
        <v>1.5879000000000001</v>
      </c>
      <c r="L116" s="184">
        <v>3.2277</v>
      </c>
      <c r="M116" s="184">
        <v>4.4272999999999998</v>
      </c>
      <c r="N116" s="184">
        <v>5.7613000000000003</v>
      </c>
      <c r="O116" s="184">
        <v>4.3522999999999996</v>
      </c>
      <c r="P116" s="184">
        <v>4.9306000000000001</v>
      </c>
      <c r="Q116" s="184">
        <v>6.4707999999999997</v>
      </c>
      <c r="R116" s="184">
        <v>4.7670000000000003</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45014</v>
      </c>
      <c r="E117" s="184">
        <v>28.908899999999999</v>
      </c>
      <c r="F117" s="184">
        <v>3.3599999999999998E-2</v>
      </c>
      <c r="G117" s="184">
        <v>-1E-3</v>
      </c>
      <c r="H117" s="184">
        <v>0.14649999999999999</v>
      </c>
      <c r="I117" s="184">
        <v>0.27229999999999999</v>
      </c>
      <c r="J117" s="184">
        <v>0.48870000000000002</v>
      </c>
      <c r="K117" s="184">
        <v>1.7557</v>
      </c>
      <c r="L117" s="184">
        <v>3.5708000000000002</v>
      </c>
      <c r="M117" s="184">
        <v>4.9550000000000001</v>
      </c>
      <c r="N117" s="184">
        <v>6.4804000000000004</v>
      </c>
      <c r="O117" s="184">
        <v>5.0583</v>
      </c>
      <c r="P117" s="184">
        <v>5.6128999999999998</v>
      </c>
      <c r="Q117" s="184">
        <v>6.7241999999999997</v>
      </c>
      <c r="R117" s="184">
        <v>5.4589999999999996</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45014</v>
      </c>
      <c r="E118" s="184">
        <v>11.3817</v>
      </c>
      <c r="F118" s="184">
        <v>-4.4000000000000003E-3</v>
      </c>
      <c r="G118" s="184">
        <v>-8.2500000000000004E-2</v>
      </c>
      <c r="H118" s="184">
        <v>-5.3E-3</v>
      </c>
      <c r="I118" s="184">
        <v>0.15659999999999999</v>
      </c>
      <c r="J118" s="184">
        <v>0.3155</v>
      </c>
      <c r="K118" s="184">
        <v>1.1266</v>
      </c>
      <c r="L118" s="184">
        <v>2.024</v>
      </c>
      <c r="M118" s="184">
        <v>2.9291999999999998</v>
      </c>
      <c r="N118" s="184">
        <v>3.7624</v>
      </c>
      <c r="O118" s="184">
        <v>3.2774999999999999</v>
      </c>
      <c r="P118" s="184"/>
      <c r="Q118" s="184">
        <v>3.7092999999999998</v>
      </c>
      <c r="R118" s="184">
        <v>3.5011000000000001</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45014</v>
      </c>
      <c r="E119" s="184">
        <v>11.08</v>
      </c>
      <c r="F119" s="184">
        <v>-7.1999999999999998E-3</v>
      </c>
      <c r="G119" s="184">
        <v>-9.3799999999999994E-2</v>
      </c>
      <c r="H119" s="184">
        <v>-1.9900000000000001E-2</v>
      </c>
      <c r="I119" s="184">
        <v>0.12740000000000001</v>
      </c>
      <c r="J119" s="184">
        <v>0.25519999999999998</v>
      </c>
      <c r="K119" s="184">
        <v>0.93920000000000003</v>
      </c>
      <c r="L119" s="184">
        <v>1.6438999999999999</v>
      </c>
      <c r="M119" s="184">
        <v>2.35</v>
      </c>
      <c r="N119" s="184">
        <v>2.9701</v>
      </c>
      <c r="O119" s="184">
        <v>2.4992999999999999</v>
      </c>
      <c r="P119" s="184"/>
      <c r="Q119" s="184">
        <v>2.9281999999999999</v>
      </c>
      <c r="R119" s="184">
        <v>2.7164000000000001</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45014</v>
      </c>
      <c r="E120" s="184">
        <v>28.0671</v>
      </c>
      <c r="F120" s="184">
        <v>-2.8500000000000001E-2</v>
      </c>
      <c r="G120" s="184">
        <v>-0.1181</v>
      </c>
      <c r="H120" s="184">
        <v>2.4899999999999999E-2</v>
      </c>
      <c r="I120" s="184">
        <v>0.14949999999999999</v>
      </c>
      <c r="J120" s="184">
        <v>0.37659999999999999</v>
      </c>
      <c r="K120" s="184">
        <v>1.4065000000000001</v>
      </c>
      <c r="L120" s="184">
        <v>2.7639999999999998</v>
      </c>
      <c r="M120" s="184">
        <v>3.734</v>
      </c>
      <c r="N120" s="184">
        <v>4.6043000000000003</v>
      </c>
      <c r="O120" s="184">
        <v>3.242</v>
      </c>
      <c r="P120" s="184">
        <v>4.0136000000000003</v>
      </c>
      <c r="Q120" s="184">
        <v>6.3719999999999999</v>
      </c>
      <c r="R120" s="184">
        <v>3.8738000000000001</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45014</v>
      </c>
      <c r="E121" s="184">
        <v>29.465699999999998</v>
      </c>
      <c r="F121" s="184">
        <v>-2.6800000000000001E-2</v>
      </c>
      <c r="G121" s="184">
        <v>-0.1085</v>
      </c>
      <c r="H121" s="184">
        <v>3.8399999999999997E-2</v>
      </c>
      <c r="I121" s="184">
        <v>0.1764</v>
      </c>
      <c r="J121" s="184">
        <v>0.43290000000000001</v>
      </c>
      <c r="K121" s="184">
        <v>1.5782</v>
      </c>
      <c r="L121" s="184">
        <v>3.0924999999999998</v>
      </c>
      <c r="M121" s="184">
        <v>4.2332999999999998</v>
      </c>
      <c r="N121" s="184">
        <v>5.2986000000000004</v>
      </c>
      <c r="O121" s="184">
        <v>3.7591999999999999</v>
      </c>
      <c r="P121" s="184">
        <v>4.4926000000000004</v>
      </c>
      <c r="Q121" s="184">
        <v>6.1649000000000003</v>
      </c>
      <c r="R121" s="184">
        <v>4.4458000000000002</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45014</v>
      </c>
      <c r="E122" s="184">
        <v>31.760300000000001</v>
      </c>
      <c r="F122" s="184">
        <v>-3.8E-3</v>
      </c>
      <c r="G122" s="184">
        <v>-6.3600000000000004E-2</v>
      </c>
      <c r="H122" s="184">
        <v>7.1800000000000003E-2</v>
      </c>
      <c r="I122" s="184">
        <v>0.19589999999999999</v>
      </c>
      <c r="J122" s="184">
        <v>0.42620000000000002</v>
      </c>
      <c r="K122" s="184">
        <v>1.5303</v>
      </c>
      <c r="L122" s="184">
        <v>2.9897999999999998</v>
      </c>
      <c r="M122" s="184">
        <v>4.0673000000000004</v>
      </c>
      <c r="N122" s="184">
        <v>5.1933999999999996</v>
      </c>
      <c r="O122" s="184">
        <v>4.306</v>
      </c>
      <c r="P122" s="184">
        <v>5.0145</v>
      </c>
      <c r="Q122" s="184">
        <v>6.8238000000000003</v>
      </c>
      <c r="R122" s="184">
        <v>4.5803000000000003</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45014</v>
      </c>
      <c r="E123" s="184">
        <v>33.489600000000003</v>
      </c>
      <c r="F123" s="184">
        <v>-2.0999999999999999E-3</v>
      </c>
      <c r="G123" s="184">
        <v>-5.5500000000000001E-2</v>
      </c>
      <c r="H123" s="184">
        <v>8.3400000000000002E-2</v>
      </c>
      <c r="I123" s="184">
        <v>0.21879999999999999</v>
      </c>
      <c r="J123" s="184">
        <v>0.47310000000000002</v>
      </c>
      <c r="K123" s="184">
        <v>1.6771</v>
      </c>
      <c r="L123" s="184">
        <v>3.2902999999999998</v>
      </c>
      <c r="M123" s="184">
        <v>4.5252999999999997</v>
      </c>
      <c r="N123" s="184">
        <v>5.8132999999999999</v>
      </c>
      <c r="O123" s="184">
        <v>4.9085000000000001</v>
      </c>
      <c r="P123" s="184">
        <v>5.5872000000000002</v>
      </c>
      <c r="Q123" s="184">
        <v>6.8821000000000003</v>
      </c>
      <c r="R123" s="184">
        <v>5.1916000000000002</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45014</v>
      </c>
      <c r="E124" s="184">
        <v>12.2311</v>
      </c>
      <c r="F124" s="184">
        <v>-7.4000000000000003E-3</v>
      </c>
      <c r="G124" s="184">
        <v>-4.0899999999999999E-2</v>
      </c>
      <c r="H124" s="184">
        <v>0.10970000000000001</v>
      </c>
      <c r="I124" s="184">
        <v>0.22289999999999999</v>
      </c>
      <c r="J124" s="184">
        <v>0.49459999999999998</v>
      </c>
      <c r="K124" s="184">
        <v>1.6362000000000001</v>
      </c>
      <c r="L124" s="184">
        <v>3.1177000000000001</v>
      </c>
      <c r="M124" s="184">
        <v>4.3697999999999997</v>
      </c>
      <c r="N124" s="184">
        <v>5.5552000000000001</v>
      </c>
      <c r="O124" s="184">
        <v>4.3795000000000002</v>
      </c>
      <c r="P124" s="184"/>
      <c r="Q124" s="184">
        <v>4.9417</v>
      </c>
      <c r="R124" s="184">
        <v>4.9309000000000003</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45014</v>
      </c>
      <c r="E125" s="184">
        <v>11.875400000000001</v>
      </c>
      <c r="F125" s="184">
        <v>-9.2999999999999992E-3</v>
      </c>
      <c r="G125" s="184">
        <v>-5.0500000000000003E-2</v>
      </c>
      <c r="H125" s="184">
        <v>9.69E-2</v>
      </c>
      <c r="I125" s="184">
        <v>0.19739999999999999</v>
      </c>
      <c r="J125" s="184">
        <v>0.44319999999999998</v>
      </c>
      <c r="K125" s="184">
        <v>1.4653</v>
      </c>
      <c r="L125" s="184">
        <v>2.7239</v>
      </c>
      <c r="M125" s="184">
        <v>3.7469999999999999</v>
      </c>
      <c r="N125" s="184">
        <v>4.6982999999999997</v>
      </c>
      <c r="O125" s="184">
        <v>3.6212</v>
      </c>
      <c r="P125" s="184"/>
      <c r="Q125" s="184">
        <v>4.2026000000000003</v>
      </c>
      <c r="R125" s="184">
        <v>4.0918000000000001</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45014</v>
      </c>
      <c r="E126" s="184">
        <v>11.0786</v>
      </c>
      <c r="F126" s="184">
        <v>-3.5200000000000002E-2</v>
      </c>
      <c r="G126" s="184">
        <v>-0.1028</v>
      </c>
      <c r="H126" s="184">
        <v>1.9E-2</v>
      </c>
      <c r="I126" s="184">
        <v>0.18090000000000001</v>
      </c>
      <c r="J126" s="184">
        <v>0.3906</v>
      </c>
      <c r="K126" s="184">
        <v>1.3678999999999999</v>
      </c>
      <c r="L126" s="184">
        <v>2.7585000000000002</v>
      </c>
      <c r="M126" s="184">
        <v>3.7507000000000001</v>
      </c>
      <c r="N126" s="184">
        <v>4.8106999999999998</v>
      </c>
      <c r="O126" s="184"/>
      <c r="P126" s="184"/>
      <c r="Q126" s="184">
        <v>4.0269000000000004</v>
      </c>
      <c r="R126" s="184">
        <v>4.2110000000000003</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45014</v>
      </c>
      <c r="E127" s="184">
        <v>10.8377</v>
      </c>
      <c r="F127" s="184">
        <v>-3.6900000000000002E-2</v>
      </c>
      <c r="G127" s="184">
        <v>-0.1143</v>
      </c>
      <c r="H127" s="184">
        <v>2.8E-3</v>
      </c>
      <c r="I127" s="184">
        <v>0.14879999999999999</v>
      </c>
      <c r="J127" s="184">
        <v>0.3231</v>
      </c>
      <c r="K127" s="184">
        <v>1.1565000000000001</v>
      </c>
      <c r="L127" s="184">
        <v>2.3264</v>
      </c>
      <c r="M127" s="184">
        <v>3.0943999999999998</v>
      </c>
      <c r="N127" s="184">
        <v>3.9249000000000001</v>
      </c>
      <c r="O127" s="184"/>
      <c r="P127" s="184"/>
      <c r="Q127" s="184">
        <v>3.1492</v>
      </c>
      <c r="R127" s="184">
        <v>3.3330000000000002</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45014</v>
      </c>
      <c r="E128" s="184">
        <v>11.339</v>
      </c>
      <c r="F128" s="184">
        <v>2.6499999999999999E-2</v>
      </c>
      <c r="G128" s="184">
        <v>-7.9299999999999995E-2</v>
      </c>
      <c r="H128" s="184">
        <v>9.7100000000000006E-2</v>
      </c>
      <c r="I128" s="184">
        <v>0.2475</v>
      </c>
      <c r="J128" s="184">
        <v>0.52300000000000002</v>
      </c>
      <c r="K128" s="184">
        <v>1.6768000000000001</v>
      </c>
      <c r="L128" s="184">
        <v>3.2038000000000002</v>
      </c>
      <c r="M128" s="184">
        <v>4.4492000000000003</v>
      </c>
      <c r="N128" s="184">
        <v>5.5084999999999997</v>
      </c>
      <c r="O128" s="184"/>
      <c r="P128" s="184"/>
      <c r="Q128" s="184">
        <v>4.6318999999999999</v>
      </c>
      <c r="R128" s="184">
        <v>4.9322999999999997</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45014</v>
      </c>
      <c r="E129" s="184">
        <v>11.121</v>
      </c>
      <c r="F129" s="184">
        <v>2.7E-2</v>
      </c>
      <c r="G129" s="184">
        <v>-8.9800000000000005E-2</v>
      </c>
      <c r="H129" s="184">
        <v>0.09</v>
      </c>
      <c r="I129" s="184">
        <v>0.2253</v>
      </c>
      <c r="J129" s="184">
        <v>0.4607</v>
      </c>
      <c r="K129" s="184">
        <v>1.4875</v>
      </c>
      <c r="L129" s="184">
        <v>2.8294000000000001</v>
      </c>
      <c r="M129" s="184">
        <v>3.8860000000000001</v>
      </c>
      <c r="N129" s="184">
        <v>4.7470999999999997</v>
      </c>
      <c r="O129" s="184"/>
      <c r="P129" s="184"/>
      <c r="Q129" s="184">
        <v>3.9026000000000001</v>
      </c>
      <c r="R129" s="184">
        <v>4.1954000000000002</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45014</v>
      </c>
      <c r="E132" s="184">
        <v>22.6629</v>
      </c>
      <c r="F132" s="184">
        <v>4.8999999999999998E-3</v>
      </c>
      <c r="G132" s="184">
        <v>-3.2199999999999999E-2</v>
      </c>
      <c r="H132" s="184">
        <v>9.9400000000000002E-2</v>
      </c>
      <c r="I132" s="184">
        <v>0.2087</v>
      </c>
      <c r="J132" s="184">
        <v>0.4178</v>
      </c>
      <c r="K132" s="184">
        <v>1.4309000000000001</v>
      </c>
      <c r="L132" s="184">
        <v>2.8439999999999999</v>
      </c>
      <c r="M132" s="184">
        <v>3.8376999999999999</v>
      </c>
      <c r="N132" s="184">
        <v>4.8038999999999996</v>
      </c>
      <c r="O132" s="184">
        <v>4.1245000000000003</v>
      </c>
      <c r="P132" s="184">
        <v>4.9260999999999999</v>
      </c>
      <c r="Q132" s="184">
        <v>6.7847999999999997</v>
      </c>
      <c r="R132" s="184">
        <v>4.3308</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45014</v>
      </c>
      <c r="E133" s="184">
        <v>24.103000000000002</v>
      </c>
      <c r="F133" s="184">
        <v>7.4999999999999997E-3</v>
      </c>
      <c r="G133" s="184">
        <v>-1.95E-2</v>
      </c>
      <c r="H133" s="184">
        <v>0.1171</v>
      </c>
      <c r="I133" s="184">
        <v>0.2445</v>
      </c>
      <c r="J133" s="184">
        <v>0.49280000000000002</v>
      </c>
      <c r="K133" s="184">
        <v>1.6660999999999999</v>
      </c>
      <c r="L133" s="184">
        <v>3.2854000000000001</v>
      </c>
      <c r="M133" s="184">
        <v>4.4730999999999996</v>
      </c>
      <c r="N133" s="184">
        <v>5.6398999999999999</v>
      </c>
      <c r="O133" s="184">
        <v>4.8860000000000001</v>
      </c>
      <c r="P133" s="184">
        <v>5.6653000000000002</v>
      </c>
      <c r="Q133" s="184">
        <v>6.9268999999999998</v>
      </c>
      <c r="R133" s="184">
        <v>5.1058000000000003</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45014</v>
      </c>
      <c r="E134" s="184">
        <v>16.601099999999999</v>
      </c>
      <c r="F134" s="184">
        <v>-1.9300000000000001E-2</v>
      </c>
      <c r="G134" s="184">
        <v>-8.6699999999999999E-2</v>
      </c>
      <c r="H134" s="184">
        <v>5.7299999999999997E-2</v>
      </c>
      <c r="I134" s="184">
        <v>0.19309999999999999</v>
      </c>
      <c r="J134" s="184">
        <v>0.43859999999999999</v>
      </c>
      <c r="K134" s="184">
        <v>1.5401</v>
      </c>
      <c r="L134" s="184">
        <v>3.028</v>
      </c>
      <c r="M134" s="184">
        <v>4.1494</v>
      </c>
      <c r="N134" s="184">
        <v>5.2333999999999996</v>
      </c>
      <c r="O134" s="184">
        <v>4.4469000000000003</v>
      </c>
      <c r="P134" s="184">
        <v>5.1546000000000003</v>
      </c>
      <c r="Q134" s="184">
        <v>6.0770999999999997</v>
      </c>
      <c r="R134" s="184">
        <v>4.7213000000000003</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45014</v>
      </c>
      <c r="E135" s="184">
        <v>15.785</v>
      </c>
      <c r="F135" s="184">
        <v>-2.0899999999999998E-2</v>
      </c>
      <c r="G135" s="184">
        <v>-9.6199999999999994E-2</v>
      </c>
      <c r="H135" s="184">
        <v>4.4400000000000002E-2</v>
      </c>
      <c r="I135" s="184">
        <v>0.1663</v>
      </c>
      <c r="J135" s="184">
        <v>0.38279999999999997</v>
      </c>
      <c r="K135" s="184">
        <v>1.3665</v>
      </c>
      <c r="L135" s="184">
        <v>2.6720000000000002</v>
      </c>
      <c r="M135" s="184">
        <v>3.6217000000000001</v>
      </c>
      <c r="N135" s="184">
        <v>4.5225999999999997</v>
      </c>
      <c r="O135" s="184">
        <v>3.7682000000000002</v>
      </c>
      <c r="P135" s="184">
        <v>4.5168999999999997</v>
      </c>
      <c r="Q135" s="184">
        <v>5.4565999999999999</v>
      </c>
      <c r="R135" s="184">
        <v>4.0278</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45014</v>
      </c>
      <c r="E136" s="184">
        <v>30.170300000000001</v>
      </c>
      <c r="F136" s="184">
        <v>-6.0000000000000001E-3</v>
      </c>
      <c r="G136" s="184">
        <v>-5.2999999999999999E-2</v>
      </c>
      <c r="H136" s="184">
        <v>8.72E-2</v>
      </c>
      <c r="I136" s="184">
        <v>0.22189999999999999</v>
      </c>
      <c r="J136" s="184">
        <v>0.44979999999999998</v>
      </c>
      <c r="K136" s="184">
        <v>1.6667000000000001</v>
      </c>
      <c r="L136" s="184">
        <v>3.3462999999999998</v>
      </c>
      <c r="M136" s="184">
        <v>4.5753000000000004</v>
      </c>
      <c r="N136" s="184">
        <v>5.7983000000000002</v>
      </c>
      <c r="O136" s="184">
        <v>4.5301</v>
      </c>
      <c r="P136" s="184">
        <v>5.3186</v>
      </c>
      <c r="Q136" s="184">
        <v>6.5974000000000004</v>
      </c>
      <c r="R136" s="184">
        <v>5.1967999999999996</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45014</v>
      </c>
      <c r="E137" s="184">
        <v>28.715599999999998</v>
      </c>
      <c r="F137" s="184">
        <v>-7.3000000000000001E-3</v>
      </c>
      <c r="G137" s="184">
        <v>-5.9200000000000003E-2</v>
      </c>
      <c r="H137" s="184">
        <v>7.8399999999999997E-2</v>
      </c>
      <c r="I137" s="184">
        <v>0.20449999999999999</v>
      </c>
      <c r="J137" s="184">
        <v>0.4133</v>
      </c>
      <c r="K137" s="184">
        <v>1.5518000000000001</v>
      </c>
      <c r="L137" s="184">
        <v>3.1114000000000002</v>
      </c>
      <c r="M137" s="184">
        <v>4.2161</v>
      </c>
      <c r="N137" s="184">
        <v>5.3129999999999997</v>
      </c>
      <c r="O137" s="184">
        <v>4.0563000000000002</v>
      </c>
      <c r="P137" s="184">
        <v>4.8056999999999999</v>
      </c>
      <c r="Q137" s="184">
        <v>6.6387999999999998</v>
      </c>
      <c r="R137" s="184">
        <v>4.7171000000000003</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45014</v>
      </c>
      <c r="E138" s="184">
        <v>12.3917</v>
      </c>
      <c r="F138" s="184">
        <v>-6.2100000000000002E-2</v>
      </c>
      <c r="G138" s="184">
        <v>-0.13139999999999999</v>
      </c>
      <c r="H138" s="184">
        <v>-1.78E-2</v>
      </c>
      <c r="I138" s="184">
        <v>0.12770000000000001</v>
      </c>
      <c r="J138" s="184">
        <v>0.34739999999999999</v>
      </c>
      <c r="K138" s="184">
        <v>1.3295999999999999</v>
      </c>
      <c r="L138" s="184">
        <v>2.7631999999999999</v>
      </c>
      <c r="M138" s="184">
        <v>3.7162000000000002</v>
      </c>
      <c r="N138" s="184">
        <v>4.6993999999999998</v>
      </c>
      <c r="O138" s="184">
        <v>2.8191000000000002</v>
      </c>
      <c r="P138" s="184">
        <v>2.2166000000000001</v>
      </c>
      <c r="Q138" s="184">
        <v>3.1383000000000001</v>
      </c>
      <c r="R138" s="184">
        <v>3.4750999999999999</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45014</v>
      </c>
      <c r="E139" s="184">
        <v>12.8619</v>
      </c>
      <c r="F139" s="184">
        <v>-6.0600000000000001E-2</v>
      </c>
      <c r="G139" s="184">
        <v>-0.1258</v>
      </c>
      <c r="H139" s="184">
        <v>-1.17E-2</v>
      </c>
      <c r="I139" s="184">
        <v>0.1394</v>
      </c>
      <c r="J139" s="184">
        <v>0.36990000000000001</v>
      </c>
      <c r="K139" s="184">
        <v>1.3986000000000001</v>
      </c>
      <c r="L139" s="184">
        <v>2.9750999999999999</v>
      </c>
      <c r="M139" s="184">
        <v>4.1204999999999998</v>
      </c>
      <c r="N139" s="184">
        <v>5.2064000000000004</v>
      </c>
      <c r="O139" s="184">
        <v>3.3077999999999999</v>
      </c>
      <c r="P139" s="184">
        <v>2.7075</v>
      </c>
      <c r="Q139" s="184">
        <v>3.6932999999999998</v>
      </c>
      <c r="R139" s="184">
        <v>3.9843999999999999</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45014</v>
      </c>
      <c r="E142" s="184">
        <v>12.6592</v>
      </c>
      <c r="F142" s="184">
        <v>8.0000000000000004E-4</v>
      </c>
      <c r="G142" s="184">
        <v>-3.0800000000000001E-2</v>
      </c>
      <c r="H142" s="184">
        <v>0.12889999999999999</v>
      </c>
      <c r="I142" s="184">
        <v>0.2455</v>
      </c>
      <c r="J142" s="184">
        <v>0.50249999999999995</v>
      </c>
      <c r="K142" s="184">
        <v>1.7203999999999999</v>
      </c>
      <c r="L142" s="184">
        <v>3.3472</v>
      </c>
      <c r="M142" s="184">
        <v>4.5627000000000004</v>
      </c>
      <c r="N142" s="184">
        <v>5.6826999999999996</v>
      </c>
      <c r="O142" s="184">
        <v>4.9711999999999996</v>
      </c>
      <c r="P142" s="184"/>
      <c r="Q142" s="184">
        <v>5.6646999999999998</v>
      </c>
      <c r="R142" s="184">
        <v>5.0815000000000001</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45014</v>
      </c>
      <c r="E143" s="184">
        <v>12.248100000000001</v>
      </c>
      <c r="F143" s="184">
        <v>-1.6000000000000001E-3</v>
      </c>
      <c r="G143" s="184">
        <v>-4.3299999999999998E-2</v>
      </c>
      <c r="H143" s="184">
        <v>0.11119999999999999</v>
      </c>
      <c r="I143" s="184">
        <v>0.2127</v>
      </c>
      <c r="J143" s="184">
        <v>0.43790000000000001</v>
      </c>
      <c r="K143" s="184">
        <v>1.5058</v>
      </c>
      <c r="L143" s="184">
        <v>2.9260999999999999</v>
      </c>
      <c r="M143" s="184">
        <v>3.9304999999999999</v>
      </c>
      <c r="N143" s="184">
        <v>4.8334000000000001</v>
      </c>
      <c r="O143" s="184">
        <v>4.1544999999999996</v>
      </c>
      <c r="P143" s="184"/>
      <c r="Q143" s="184">
        <v>4.8526999999999996</v>
      </c>
      <c r="R143" s="184">
        <v>4.2488999999999999</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45014</v>
      </c>
      <c r="E144" s="184">
        <v>12.2318</v>
      </c>
      <c r="F144" s="184">
        <v>-3.7600000000000001E-2</v>
      </c>
      <c r="G144" s="184">
        <v>-5.3900000000000003E-2</v>
      </c>
      <c r="H144" s="184">
        <v>4.7399999999999998E-2</v>
      </c>
      <c r="I144" s="184">
        <v>0.1925</v>
      </c>
      <c r="J144" s="184">
        <v>0.42280000000000001</v>
      </c>
      <c r="K144" s="184">
        <v>1.5062</v>
      </c>
      <c r="L144" s="184">
        <v>3.0636000000000001</v>
      </c>
      <c r="M144" s="184">
        <v>4.1829000000000001</v>
      </c>
      <c r="N144" s="184">
        <v>4.9173999999999998</v>
      </c>
      <c r="O144" s="184">
        <v>4.4024999999999999</v>
      </c>
      <c r="P144" s="184"/>
      <c r="Q144" s="184">
        <v>5.0311000000000003</v>
      </c>
      <c r="R144" s="184">
        <v>4.6311999999999998</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45014</v>
      </c>
      <c r="E145" s="184">
        <v>11.975099999999999</v>
      </c>
      <c r="F145" s="184">
        <v>-3.8399999999999997E-2</v>
      </c>
      <c r="G145" s="184">
        <v>-6.0100000000000001E-2</v>
      </c>
      <c r="H145" s="184">
        <v>3.8399999999999997E-2</v>
      </c>
      <c r="I145" s="184">
        <v>0.17480000000000001</v>
      </c>
      <c r="J145" s="184">
        <v>0.38479999999999998</v>
      </c>
      <c r="K145" s="184">
        <v>1.3748</v>
      </c>
      <c r="L145" s="184">
        <v>2.78</v>
      </c>
      <c r="M145" s="184">
        <v>3.7389000000000001</v>
      </c>
      <c r="N145" s="184">
        <v>4.3127000000000004</v>
      </c>
      <c r="O145" s="184">
        <v>3.8607</v>
      </c>
      <c r="P145" s="184"/>
      <c r="Q145" s="184">
        <v>4.4897</v>
      </c>
      <c r="R145" s="184">
        <v>4.0739000000000001</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45014</v>
      </c>
      <c r="E146" s="184">
        <v>31.3062</v>
      </c>
      <c r="F146" s="184">
        <v>-1.4999999999999999E-2</v>
      </c>
      <c r="G146" s="184">
        <v>-4.6899999999999997E-2</v>
      </c>
      <c r="H146" s="184">
        <v>7.1900000000000006E-2</v>
      </c>
      <c r="I146" s="184">
        <v>0.21479999999999999</v>
      </c>
      <c r="J146" s="184">
        <v>0.43990000000000001</v>
      </c>
      <c r="K146" s="184">
        <v>1.6279999999999999</v>
      </c>
      <c r="L146" s="184">
        <v>3.1713</v>
      </c>
      <c r="M146" s="184">
        <v>4.2404000000000002</v>
      </c>
      <c r="N146" s="184">
        <v>5.3886000000000003</v>
      </c>
      <c r="O146" s="184">
        <v>4.7310999999999996</v>
      </c>
      <c r="P146" s="184">
        <v>5.47</v>
      </c>
      <c r="Q146" s="184">
        <v>6.5317999999999996</v>
      </c>
      <c r="R146" s="184">
        <v>4.9139999999999997</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45014</v>
      </c>
      <c r="E147" s="184">
        <v>29.765799999999999</v>
      </c>
      <c r="F147" s="184">
        <v>-1.6799999999999999E-2</v>
      </c>
      <c r="G147" s="184">
        <v>-5.5100000000000003E-2</v>
      </c>
      <c r="H147" s="184">
        <v>6.08E-2</v>
      </c>
      <c r="I147" s="184">
        <v>0.19220000000000001</v>
      </c>
      <c r="J147" s="184">
        <v>0.39290000000000003</v>
      </c>
      <c r="K147" s="184">
        <v>1.4802999999999999</v>
      </c>
      <c r="L147" s="184">
        <v>2.8759000000000001</v>
      </c>
      <c r="M147" s="184">
        <v>3.7953000000000001</v>
      </c>
      <c r="N147" s="184">
        <v>4.7836999999999996</v>
      </c>
      <c r="O147" s="184">
        <v>4.1299000000000001</v>
      </c>
      <c r="P147" s="184">
        <v>4.9016000000000002</v>
      </c>
      <c r="Q147" s="184">
        <v>6.7251000000000003</v>
      </c>
      <c r="R147" s="184">
        <v>4.3052999999999999</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-7.4235294117647056E-3</v>
      </c>
      <c r="G148" s="186">
        <v>-5.7805882352941179E-2</v>
      </c>
      <c r="H148" s="186">
        <v>6.9362745098039247E-2</v>
      </c>
      <c r="I148" s="186">
        <v>0.19994705882352939</v>
      </c>
      <c r="J148" s="186">
        <v>0.41716470588235294</v>
      </c>
      <c r="K148" s="186">
        <v>1.499249019607843</v>
      </c>
      <c r="L148" s="186">
        <v>2.940556862745098</v>
      </c>
      <c r="M148" s="186">
        <v>3.9842352941176453</v>
      </c>
      <c r="N148" s="186">
        <v>4.9898156862745102</v>
      </c>
      <c r="O148" s="186">
        <v>4.099965957446809</v>
      </c>
      <c r="P148" s="186">
        <v>4.9041972972972969</v>
      </c>
      <c r="Q148" s="186">
        <v>5.5812627450980399</v>
      </c>
      <c r="R148" s="186">
        <v>4.3885725490196075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-7.1999999999999998E-3</v>
      </c>
      <c r="G149" s="186">
        <v>-5.4800000000000001E-2</v>
      </c>
      <c r="H149" s="186">
        <v>7.85E-2</v>
      </c>
      <c r="I149" s="186">
        <v>0.2087</v>
      </c>
      <c r="J149" s="186">
        <v>0.42820000000000003</v>
      </c>
      <c r="K149" s="186">
        <v>1.512</v>
      </c>
      <c r="L149" s="186">
        <v>2.9897999999999998</v>
      </c>
      <c r="M149" s="186">
        <v>4.0171999999999999</v>
      </c>
      <c r="N149" s="186">
        <v>4.9805000000000001</v>
      </c>
      <c r="O149" s="186">
        <v>4.1436999999999999</v>
      </c>
      <c r="P149" s="186">
        <v>4.9306000000000001</v>
      </c>
      <c r="Q149" s="186">
        <v>5.8775000000000004</v>
      </c>
      <c r="R149" s="186">
        <v>4.3959000000000001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45014</v>
      </c>
      <c r="E152" s="184">
        <v>74.069999999999993</v>
      </c>
      <c r="F152" s="184">
        <v>0.51570000000000005</v>
      </c>
      <c r="G152" s="184">
        <v>0.18940000000000001</v>
      </c>
      <c r="H152" s="184">
        <v>-0.44350000000000001</v>
      </c>
      <c r="I152" s="184">
        <v>0.18940000000000001</v>
      </c>
      <c r="J152" s="184">
        <v>-0.64390000000000003</v>
      </c>
      <c r="K152" s="184">
        <v>-2.5522999999999998</v>
      </c>
      <c r="L152" s="184">
        <v>1.3547</v>
      </c>
      <c r="M152" s="184">
        <v>6.6062000000000003</v>
      </c>
      <c r="N152" s="184">
        <v>2.8607</v>
      </c>
      <c r="O152" s="184">
        <v>17.370799999999999</v>
      </c>
      <c r="P152" s="184">
        <v>8.2803000000000004</v>
      </c>
      <c r="Q152" s="184">
        <v>9.1213999999999995</v>
      </c>
      <c r="R152" s="184">
        <v>6.6635</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45014</v>
      </c>
      <c r="E153" s="184">
        <v>81.91</v>
      </c>
      <c r="F153" s="184">
        <v>0.51539999999999997</v>
      </c>
      <c r="G153" s="184">
        <v>0.20799999999999999</v>
      </c>
      <c r="H153" s="184">
        <v>-0.42549999999999999</v>
      </c>
      <c r="I153" s="184">
        <v>0.24479999999999999</v>
      </c>
      <c r="J153" s="184">
        <v>-0.5464</v>
      </c>
      <c r="K153" s="184">
        <v>-2.2669999999999999</v>
      </c>
      <c r="L153" s="184">
        <v>1.9541999999999999</v>
      </c>
      <c r="M153" s="184">
        <v>7.5781000000000001</v>
      </c>
      <c r="N153" s="184">
        <v>4.1317000000000004</v>
      </c>
      <c r="O153" s="184">
        <v>18.805299999999999</v>
      </c>
      <c r="P153" s="184">
        <v>9.5403000000000002</v>
      </c>
      <c r="Q153" s="184">
        <v>11.2943</v>
      </c>
      <c r="R153" s="184">
        <v>8.0077999999999996</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45014</v>
      </c>
      <c r="E154" s="184">
        <v>320.70400000000001</v>
      </c>
      <c r="F154" s="184">
        <v>0.81769999999999998</v>
      </c>
      <c r="G154" s="184">
        <v>0.625</v>
      </c>
      <c r="H154" s="184">
        <v>-0.17430000000000001</v>
      </c>
      <c r="I154" s="184">
        <v>0.23</v>
      </c>
      <c r="J154" s="184">
        <v>0.30930000000000002</v>
      </c>
      <c r="K154" s="184">
        <v>-1.4934000000000001</v>
      </c>
      <c r="L154" s="184">
        <v>6.5648999999999997</v>
      </c>
      <c r="M154" s="184">
        <v>14.806100000000001</v>
      </c>
      <c r="N154" s="184">
        <v>12.657</v>
      </c>
      <c r="O154" s="184">
        <v>29.284500000000001</v>
      </c>
      <c r="P154" s="184">
        <v>12.4139</v>
      </c>
      <c r="Q154" s="184">
        <v>16.6174</v>
      </c>
      <c r="R154" s="184">
        <v>17.142600000000002</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45014</v>
      </c>
      <c r="E155" s="184">
        <v>320.70400000000001</v>
      </c>
      <c r="F155" s="184">
        <v>0.81769999999999998</v>
      </c>
      <c r="G155" s="184">
        <v>0.625</v>
      </c>
      <c r="H155" s="184">
        <v>-0.17430000000000001</v>
      </c>
      <c r="I155" s="184">
        <v>0.23</v>
      </c>
      <c r="J155" s="184">
        <v>0.30930000000000002</v>
      </c>
      <c r="K155" s="184">
        <v>-1.4934000000000001</v>
      </c>
      <c r="L155" s="184">
        <v>6.5648999999999997</v>
      </c>
      <c r="M155" s="184">
        <v>14.806100000000001</v>
      </c>
      <c r="N155" s="184">
        <v>12.657</v>
      </c>
      <c r="O155" s="184">
        <v>29.284500000000001</v>
      </c>
      <c r="P155" s="184">
        <v>12.2121</v>
      </c>
      <c r="Q155" s="184">
        <v>17.790199999999999</v>
      </c>
      <c r="R155" s="184">
        <v>17.142600000000002</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45014</v>
      </c>
      <c r="E156" s="184">
        <v>341.81299999999999</v>
      </c>
      <c r="F156" s="184">
        <v>0.81969999999999998</v>
      </c>
      <c r="G156" s="184">
        <v>0.63360000000000005</v>
      </c>
      <c r="H156" s="184">
        <v>-0.16239999999999999</v>
      </c>
      <c r="I156" s="184">
        <v>0.25430000000000003</v>
      </c>
      <c r="J156" s="184">
        <v>0.35970000000000002</v>
      </c>
      <c r="K156" s="184">
        <v>-1.3159000000000001</v>
      </c>
      <c r="L156" s="184">
        <v>6.9432</v>
      </c>
      <c r="M156" s="184">
        <v>15.4072</v>
      </c>
      <c r="N156" s="184">
        <v>13.430300000000001</v>
      </c>
      <c r="O156" s="184">
        <v>30.090399999999999</v>
      </c>
      <c r="P156" s="184">
        <v>13.2028</v>
      </c>
      <c r="Q156" s="184">
        <v>13.444800000000001</v>
      </c>
      <c r="R156" s="184">
        <v>17.901599999999998</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45014</v>
      </c>
      <c r="E157" s="184">
        <v>341.81299999999999</v>
      </c>
      <c r="F157" s="184">
        <v>0.81969999999999998</v>
      </c>
      <c r="G157" s="184">
        <v>0.63360000000000005</v>
      </c>
      <c r="H157" s="184">
        <v>-0.16239999999999999</v>
      </c>
      <c r="I157" s="184">
        <v>0.25430000000000003</v>
      </c>
      <c r="J157" s="184">
        <v>0.35970000000000002</v>
      </c>
      <c r="K157" s="184">
        <v>-1.3159000000000001</v>
      </c>
      <c r="L157" s="184">
        <v>6.9432</v>
      </c>
      <c r="M157" s="184">
        <v>15.4072</v>
      </c>
      <c r="N157" s="184">
        <v>13.430300000000001</v>
      </c>
      <c r="O157" s="184">
        <v>30.090399999999999</v>
      </c>
      <c r="P157" s="184">
        <v>13.0228</v>
      </c>
      <c r="Q157" s="184">
        <v>14.027200000000001</v>
      </c>
      <c r="R157" s="184">
        <v>17.901599999999998</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45014</v>
      </c>
      <c r="E158" s="184">
        <v>35.008299999999998</v>
      </c>
      <c r="F158" s="184">
        <v>0.51049999999999995</v>
      </c>
      <c r="G158" s="184">
        <v>0.39460000000000001</v>
      </c>
      <c r="H158" s="184">
        <v>-1.4E-3</v>
      </c>
      <c r="I158" s="184">
        <v>0.28989999999999999</v>
      </c>
      <c r="J158" s="184">
        <v>-0.23080000000000001</v>
      </c>
      <c r="K158" s="184">
        <v>-0.90859999999999996</v>
      </c>
      <c r="L158" s="184">
        <v>2.1335000000000002</v>
      </c>
      <c r="M158" s="184">
        <v>6.2241999999999997</v>
      </c>
      <c r="N158" s="184">
        <v>3.2176</v>
      </c>
      <c r="O158" s="184">
        <v>13.276199999999999</v>
      </c>
      <c r="P158" s="184">
        <v>7.8555999999999999</v>
      </c>
      <c r="Q158" s="184">
        <v>10.9924</v>
      </c>
      <c r="R158" s="184">
        <v>5.6901000000000002</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45014</v>
      </c>
      <c r="E159" s="184">
        <v>31.157699999999998</v>
      </c>
      <c r="F159" s="184">
        <v>0.50639999999999996</v>
      </c>
      <c r="G159" s="184">
        <v>0.37430000000000002</v>
      </c>
      <c r="H159" s="184">
        <v>-2.92E-2</v>
      </c>
      <c r="I159" s="184">
        <v>0.23519999999999999</v>
      </c>
      <c r="J159" s="184">
        <v>-0.34160000000000001</v>
      </c>
      <c r="K159" s="184">
        <v>-1.2422</v>
      </c>
      <c r="L159" s="184">
        <v>1.4479</v>
      </c>
      <c r="M159" s="184">
        <v>5.1524000000000001</v>
      </c>
      <c r="N159" s="184">
        <v>1.8291999999999999</v>
      </c>
      <c r="O159" s="184">
        <v>11.763400000000001</v>
      </c>
      <c r="P159" s="184">
        <v>6.4977</v>
      </c>
      <c r="Q159" s="184">
        <v>9.8092000000000006</v>
      </c>
      <c r="R159" s="184">
        <v>4.2522000000000002</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45014</v>
      </c>
      <c r="E160" s="184">
        <v>52.04</v>
      </c>
      <c r="F160" s="184">
        <v>0.50209999999999999</v>
      </c>
      <c r="G160" s="184">
        <v>0.2311</v>
      </c>
      <c r="H160" s="184">
        <v>-0.2492</v>
      </c>
      <c r="I160" s="184">
        <v>0.2697</v>
      </c>
      <c r="J160" s="184">
        <v>-0.55420000000000003</v>
      </c>
      <c r="K160" s="184">
        <v>-1.7743</v>
      </c>
      <c r="L160" s="184">
        <v>1.9592000000000001</v>
      </c>
      <c r="M160" s="184">
        <v>6.3994999999999997</v>
      </c>
      <c r="N160" s="184">
        <v>5.4935999999999998</v>
      </c>
      <c r="O160" s="184">
        <v>19.351099999999999</v>
      </c>
      <c r="P160" s="184">
        <v>9.4542000000000002</v>
      </c>
      <c r="Q160" s="184">
        <v>10.68</v>
      </c>
      <c r="R160" s="184">
        <v>8.7158999999999995</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45014</v>
      </c>
      <c r="E161" s="184">
        <v>57.26</v>
      </c>
      <c r="F161" s="184">
        <v>0.52669999999999995</v>
      </c>
      <c r="G161" s="184">
        <v>0.24510000000000001</v>
      </c>
      <c r="H161" s="184">
        <v>-0.24390000000000001</v>
      </c>
      <c r="I161" s="184">
        <v>0.29780000000000001</v>
      </c>
      <c r="J161" s="184">
        <v>-0.50390000000000001</v>
      </c>
      <c r="K161" s="184">
        <v>-1.6151</v>
      </c>
      <c r="L161" s="184">
        <v>2.2865000000000002</v>
      </c>
      <c r="M161" s="184">
        <v>6.9280999999999997</v>
      </c>
      <c r="N161" s="184">
        <v>6.1943999999999999</v>
      </c>
      <c r="O161" s="184">
        <v>20.100899999999999</v>
      </c>
      <c r="P161" s="184">
        <v>10.2149</v>
      </c>
      <c r="Q161" s="184">
        <v>12.400399999999999</v>
      </c>
      <c r="R161" s="184">
        <v>9.4313000000000002</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45014</v>
      </c>
      <c r="E162" s="184">
        <v>11.1036</v>
      </c>
      <c r="F162" s="184">
        <v>0.33979999999999999</v>
      </c>
      <c r="G162" s="184">
        <v>0.39419999999999999</v>
      </c>
      <c r="H162" s="184">
        <v>-3.9600000000000003E-2</v>
      </c>
      <c r="I162" s="184">
        <v>0.51690000000000003</v>
      </c>
      <c r="J162" s="184">
        <v>-0.64959999999999996</v>
      </c>
      <c r="K162" s="184">
        <v>-2.5453000000000001</v>
      </c>
      <c r="L162" s="184">
        <v>2.7635000000000001</v>
      </c>
      <c r="M162" s="184">
        <v>4.4583000000000004</v>
      </c>
      <c r="N162" s="184">
        <v>-0.40539999999999998</v>
      </c>
      <c r="O162" s="184">
        <v>13.528499999999999</v>
      </c>
      <c r="P162" s="184"/>
      <c r="Q162" s="184">
        <v>3.2797999999999998</v>
      </c>
      <c r="R162" s="184">
        <v>7.8331999999999997</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45014</v>
      </c>
      <c r="E163" s="184">
        <v>10.375299999999999</v>
      </c>
      <c r="F163" s="184">
        <v>0.33360000000000001</v>
      </c>
      <c r="G163" s="184">
        <v>0.36759999999999998</v>
      </c>
      <c r="H163" s="184">
        <v>-7.6999999999999999E-2</v>
      </c>
      <c r="I163" s="184">
        <v>0.4405</v>
      </c>
      <c r="J163" s="184">
        <v>-0.80410000000000004</v>
      </c>
      <c r="K163" s="184">
        <v>-3.0074000000000001</v>
      </c>
      <c r="L163" s="184">
        <v>1.8444</v>
      </c>
      <c r="M163" s="184">
        <v>3.0083000000000002</v>
      </c>
      <c r="N163" s="184">
        <v>-2.3014000000000001</v>
      </c>
      <c r="O163" s="184">
        <v>11.1798</v>
      </c>
      <c r="P163" s="184"/>
      <c r="Q163" s="184">
        <v>1.1423000000000001</v>
      </c>
      <c r="R163" s="184">
        <v>5.5910000000000002</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45014</v>
      </c>
      <c r="E164" s="184">
        <v>15.686999999999999</v>
      </c>
      <c r="F164" s="184">
        <v>0.48039999999999999</v>
      </c>
      <c r="G164" s="184">
        <v>0.31979999999999997</v>
      </c>
      <c r="H164" s="184">
        <v>-0.10829999999999999</v>
      </c>
      <c r="I164" s="184">
        <v>0.49330000000000002</v>
      </c>
      <c r="J164" s="184">
        <v>-0.50109999999999999</v>
      </c>
      <c r="K164" s="184">
        <v>-0.62080000000000002</v>
      </c>
      <c r="L164" s="184">
        <v>3.109</v>
      </c>
      <c r="M164" s="184">
        <v>8.4030000000000005</v>
      </c>
      <c r="N164" s="184">
        <v>5.0210999999999997</v>
      </c>
      <c r="O164" s="184">
        <v>18.531300000000002</v>
      </c>
      <c r="P164" s="184"/>
      <c r="Q164" s="184">
        <v>10.156000000000001</v>
      </c>
      <c r="R164" s="184">
        <v>7.7549999999999999</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45014</v>
      </c>
      <c r="E165" s="184">
        <v>14.843999999999999</v>
      </c>
      <c r="F165" s="184">
        <v>0.48060000000000003</v>
      </c>
      <c r="G165" s="184">
        <v>0.30409999999999998</v>
      </c>
      <c r="H165" s="184">
        <v>-0.1278</v>
      </c>
      <c r="I165" s="184">
        <v>0.4466</v>
      </c>
      <c r="J165" s="184">
        <v>-0.59599999999999997</v>
      </c>
      <c r="K165" s="184">
        <v>-0.91449999999999998</v>
      </c>
      <c r="L165" s="184">
        <v>2.4925999999999999</v>
      </c>
      <c r="M165" s="184">
        <v>7.4250999999999996</v>
      </c>
      <c r="N165" s="184">
        <v>3.7389000000000001</v>
      </c>
      <c r="O165" s="184">
        <v>17.0471</v>
      </c>
      <c r="P165" s="184"/>
      <c r="Q165" s="184">
        <v>8.8566000000000003</v>
      </c>
      <c r="R165" s="184">
        <v>6.3971</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45014</v>
      </c>
      <c r="E166" s="184">
        <v>124.17059999999999</v>
      </c>
      <c r="F166" s="184">
        <v>0.34689999999999999</v>
      </c>
      <c r="G166" s="184">
        <v>0.1293</v>
      </c>
      <c r="H166" s="184">
        <v>-0.25740000000000002</v>
      </c>
      <c r="I166" s="184">
        <v>8.7499999999999994E-2</v>
      </c>
      <c r="J166" s="184">
        <v>-0.3407</v>
      </c>
      <c r="K166" s="184">
        <v>-2.7570999999999999</v>
      </c>
      <c r="L166" s="184">
        <v>0.32519999999999999</v>
      </c>
      <c r="M166" s="184">
        <v>5.9893999999999998</v>
      </c>
      <c r="N166" s="184">
        <v>3.5507</v>
      </c>
      <c r="O166" s="184">
        <v>16.310199999999998</v>
      </c>
      <c r="P166" s="184">
        <v>8.6692</v>
      </c>
      <c r="Q166" s="184">
        <v>14.690799999999999</v>
      </c>
      <c r="R166" s="184">
        <v>6.8970000000000002</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45014</v>
      </c>
      <c r="E167" s="184">
        <v>136.8058</v>
      </c>
      <c r="F167" s="184">
        <v>0.3498</v>
      </c>
      <c r="G167" s="184">
        <v>0.1439</v>
      </c>
      <c r="H167" s="184">
        <v>-0.2369</v>
      </c>
      <c r="I167" s="184">
        <v>0.12889999999999999</v>
      </c>
      <c r="J167" s="184">
        <v>-0.25469999999999998</v>
      </c>
      <c r="K167" s="184">
        <v>-2.4740000000000002</v>
      </c>
      <c r="L167" s="184">
        <v>0.95950000000000002</v>
      </c>
      <c r="M167" s="184">
        <v>7.0189000000000004</v>
      </c>
      <c r="N167" s="184">
        <v>4.9537000000000004</v>
      </c>
      <c r="O167" s="184">
        <v>17.912800000000001</v>
      </c>
      <c r="P167" s="184">
        <v>10.1137</v>
      </c>
      <c r="Q167" s="184">
        <v>11.464399999999999</v>
      </c>
      <c r="R167" s="184">
        <v>8.4153000000000002</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45014</v>
      </c>
      <c r="E170" s="184">
        <v>16.195900000000002</v>
      </c>
      <c r="F170" s="184">
        <v>0.45590000000000003</v>
      </c>
      <c r="G170" s="184">
        <v>0.26250000000000001</v>
      </c>
      <c r="H170" s="184">
        <v>-0.19719999999999999</v>
      </c>
      <c r="I170" s="184">
        <v>0.40360000000000001</v>
      </c>
      <c r="J170" s="184">
        <v>1.7899999999999999E-2</v>
      </c>
      <c r="K170" s="184">
        <v>-1.4086000000000001</v>
      </c>
      <c r="L170" s="184">
        <v>2.6408</v>
      </c>
      <c r="M170" s="184">
        <v>8.4047999999999998</v>
      </c>
      <c r="N170" s="184">
        <v>5.0284000000000004</v>
      </c>
      <c r="O170" s="184">
        <v>19.184699999999999</v>
      </c>
      <c r="P170" s="184"/>
      <c r="Q170" s="184">
        <v>12.2669</v>
      </c>
      <c r="R170" s="184">
        <v>9.4474999999999998</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45014</v>
      </c>
      <c r="E171" s="184">
        <v>15.085599999999999</v>
      </c>
      <c r="F171" s="184">
        <v>0.45150000000000001</v>
      </c>
      <c r="G171" s="184">
        <v>0.24049999999999999</v>
      </c>
      <c r="H171" s="184">
        <v>-0.22689999999999999</v>
      </c>
      <c r="I171" s="184">
        <v>0.34520000000000001</v>
      </c>
      <c r="J171" s="184">
        <v>-0.1046</v>
      </c>
      <c r="K171" s="184">
        <v>-1.7806999999999999</v>
      </c>
      <c r="L171" s="184">
        <v>1.8677999999999999</v>
      </c>
      <c r="M171" s="184">
        <v>7.1710000000000003</v>
      </c>
      <c r="N171" s="184">
        <v>3.4258999999999999</v>
      </c>
      <c r="O171" s="184">
        <v>17.256799999999998</v>
      </c>
      <c r="P171" s="184"/>
      <c r="Q171" s="184">
        <v>10.3698</v>
      </c>
      <c r="R171" s="184">
        <v>7.6962999999999999</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45014</v>
      </c>
      <c r="E172" s="184">
        <v>15.92</v>
      </c>
      <c r="F172" s="184">
        <v>0.31509999999999999</v>
      </c>
      <c r="G172" s="184">
        <v>0.25190000000000001</v>
      </c>
      <c r="H172" s="184">
        <v>-0.1255</v>
      </c>
      <c r="I172" s="184">
        <v>0.37830000000000003</v>
      </c>
      <c r="J172" s="184">
        <v>-0.31309999999999999</v>
      </c>
      <c r="K172" s="184">
        <v>-1.2406999999999999</v>
      </c>
      <c r="L172" s="184">
        <v>2.2479</v>
      </c>
      <c r="M172" s="184">
        <v>6.9173999999999998</v>
      </c>
      <c r="N172" s="184">
        <v>3.3765999999999998</v>
      </c>
      <c r="O172" s="184">
        <v>17.962</v>
      </c>
      <c r="P172" s="184">
        <v>10.022</v>
      </c>
      <c r="Q172" s="184">
        <v>9.2622999999999998</v>
      </c>
      <c r="R172" s="184">
        <v>5.8585000000000003</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45014</v>
      </c>
      <c r="E173" s="184">
        <v>15.17</v>
      </c>
      <c r="F173" s="184">
        <v>0.26440000000000002</v>
      </c>
      <c r="G173" s="184">
        <v>0.19819999999999999</v>
      </c>
      <c r="H173" s="184">
        <v>-0.13170000000000001</v>
      </c>
      <c r="I173" s="184">
        <v>0.33069999999999999</v>
      </c>
      <c r="J173" s="184">
        <v>-0.39400000000000002</v>
      </c>
      <c r="K173" s="184">
        <v>-1.4935</v>
      </c>
      <c r="L173" s="184">
        <v>1.6074999999999999</v>
      </c>
      <c r="M173" s="184">
        <v>5.9358000000000004</v>
      </c>
      <c r="N173" s="184">
        <v>2.0861000000000001</v>
      </c>
      <c r="O173" s="184">
        <v>16.646599999999999</v>
      </c>
      <c r="P173" s="184">
        <v>9.0106000000000002</v>
      </c>
      <c r="Q173" s="184">
        <v>8.2624999999999993</v>
      </c>
      <c r="R173" s="184">
        <v>4.5247000000000002</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0.50847999999999993</v>
      </c>
      <c r="G174" s="186">
        <v>0.33858500000000002</v>
      </c>
      <c r="H174" s="186">
        <v>-0.17971999999999999</v>
      </c>
      <c r="I174" s="186">
        <v>0.30334500000000009</v>
      </c>
      <c r="J174" s="186">
        <v>-0.27113999999999999</v>
      </c>
      <c r="K174" s="186">
        <v>-1.7110349999999996</v>
      </c>
      <c r="L174" s="186">
        <v>2.9005200000000002</v>
      </c>
      <c r="M174" s="186">
        <v>8.202354999999999</v>
      </c>
      <c r="N174" s="186">
        <v>5.21882</v>
      </c>
      <c r="O174" s="186">
        <v>19.248865000000002</v>
      </c>
      <c r="P174" s="186">
        <v>10.036435714285714</v>
      </c>
      <c r="Q174" s="186">
        <v>10.796435000000001</v>
      </c>
      <c r="R174" s="186">
        <v>9.1632400000000001</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0.49135000000000001</v>
      </c>
      <c r="G175" s="186">
        <v>0.2833</v>
      </c>
      <c r="H175" s="186">
        <v>-0.16835</v>
      </c>
      <c r="I175" s="186">
        <v>0.27979999999999999</v>
      </c>
      <c r="J175" s="186">
        <v>-0.34115000000000001</v>
      </c>
      <c r="K175" s="186">
        <v>-1.4934500000000002</v>
      </c>
      <c r="L175" s="186">
        <v>2.1907000000000001</v>
      </c>
      <c r="M175" s="186">
        <v>6.9734999999999996</v>
      </c>
      <c r="N175" s="186">
        <v>3.9353000000000002</v>
      </c>
      <c r="O175" s="186">
        <v>17.9374</v>
      </c>
      <c r="P175" s="186">
        <v>9.7811500000000002</v>
      </c>
      <c r="Q175" s="186">
        <v>10.8362</v>
      </c>
      <c r="R175" s="186">
        <v>7.7941000000000003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45014</v>
      </c>
      <c r="E178" s="184">
        <v>308.9563</v>
      </c>
      <c r="F178" s="184">
        <v>45.031300000000002</v>
      </c>
      <c r="G178" s="184">
        <v>11.126799999999999</v>
      </c>
      <c r="H178" s="184">
        <v>10.914099999999999</v>
      </c>
      <c r="I178" s="184">
        <v>10.100300000000001</v>
      </c>
      <c r="J178" s="184">
        <v>8.9430999999999994</v>
      </c>
      <c r="K178" s="184">
        <v>6.202</v>
      </c>
      <c r="L178" s="184">
        <v>6.3243</v>
      </c>
      <c r="M178" s="184">
        <v>5.9406999999999996</v>
      </c>
      <c r="N178" s="184">
        <v>4.2743000000000002</v>
      </c>
      <c r="O178" s="184">
        <v>5.7302</v>
      </c>
      <c r="P178" s="184">
        <v>6.8776999999999999</v>
      </c>
      <c r="Q178" s="184">
        <v>7.8551000000000002</v>
      </c>
      <c r="R178" s="184">
        <v>4.4916999999999998</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45014</v>
      </c>
      <c r="E179" s="184">
        <v>318.19749999999999</v>
      </c>
      <c r="F179" s="184">
        <v>45.389200000000002</v>
      </c>
      <c r="G179" s="184">
        <v>11.477399999999999</v>
      </c>
      <c r="H179" s="184">
        <v>11.264900000000001</v>
      </c>
      <c r="I179" s="184">
        <v>10.452400000000001</v>
      </c>
      <c r="J179" s="184">
        <v>9.2958999999999996</v>
      </c>
      <c r="K179" s="184">
        <v>6.5575000000000001</v>
      </c>
      <c r="L179" s="184">
        <v>6.6856999999999998</v>
      </c>
      <c r="M179" s="184">
        <v>6.3068999999999997</v>
      </c>
      <c r="N179" s="184">
        <v>4.6383999999999999</v>
      </c>
      <c r="O179" s="184">
        <v>6.0918000000000001</v>
      </c>
      <c r="P179" s="184">
        <v>7.2249999999999996</v>
      </c>
      <c r="Q179" s="184">
        <v>8.5387000000000004</v>
      </c>
      <c r="R179" s="184">
        <v>4.8516000000000004</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45014</v>
      </c>
      <c r="E180" s="184">
        <v>2286.1197999999999</v>
      </c>
      <c r="F180" s="184">
        <v>49.0349</v>
      </c>
      <c r="G180" s="184">
        <v>9.0190999999999999</v>
      </c>
      <c r="H180" s="184">
        <v>10.6812</v>
      </c>
      <c r="I180" s="184">
        <v>9.1175999999999995</v>
      </c>
      <c r="J180" s="184">
        <v>10.9527</v>
      </c>
      <c r="K180" s="184">
        <v>6.1223999999999998</v>
      </c>
      <c r="L180" s="184">
        <v>6.4500999999999999</v>
      </c>
      <c r="M180" s="184">
        <v>5.4676</v>
      </c>
      <c r="N180" s="184">
        <v>4.5906000000000002</v>
      </c>
      <c r="O180" s="184">
        <v>5.6577999999999999</v>
      </c>
      <c r="P180" s="184">
        <v>7.1383000000000001</v>
      </c>
      <c r="Q180" s="184">
        <v>7.8631000000000002</v>
      </c>
      <c r="R180" s="184">
        <v>4.4463999999999997</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45014</v>
      </c>
      <c r="E181" s="184">
        <v>2231.2332999999999</v>
      </c>
      <c r="F181" s="184">
        <v>48.743499999999997</v>
      </c>
      <c r="G181" s="184">
        <v>8.7286000000000001</v>
      </c>
      <c r="H181" s="184">
        <v>10.3901</v>
      </c>
      <c r="I181" s="184">
        <v>8.8262999999999998</v>
      </c>
      <c r="J181" s="184">
        <v>10.6599</v>
      </c>
      <c r="K181" s="184">
        <v>5.8278999999999996</v>
      </c>
      <c r="L181" s="184">
        <v>6.1506999999999996</v>
      </c>
      <c r="M181" s="184">
        <v>5.1657000000000002</v>
      </c>
      <c r="N181" s="184">
        <v>4.2874999999999996</v>
      </c>
      <c r="O181" s="184">
        <v>5.3436000000000003</v>
      </c>
      <c r="P181" s="184">
        <v>6.8253000000000004</v>
      </c>
      <c r="Q181" s="184">
        <v>7.7060000000000004</v>
      </c>
      <c r="R181" s="184">
        <v>4.1412000000000004</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45014</v>
      </c>
      <c r="E182" s="184">
        <v>21.334199999999999</v>
      </c>
      <c r="F182" s="184">
        <v>53.114100000000001</v>
      </c>
      <c r="G182" s="184">
        <v>12.648099999999999</v>
      </c>
      <c r="H182" s="184">
        <v>12.6957</v>
      </c>
      <c r="I182" s="184">
        <v>11.229900000000001</v>
      </c>
      <c r="J182" s="184">
        <v>12.1332</v>
      </c>
      <c r="K182" s="184">
        <v>6.8586999999999998</v>
      </c>
      <c r="L182" s="184">
        <v>6.5868000000000002</v>
      </c>
      <c r="M182" s="184">
        <v>6.0876999999999999</v>
      </c>
      <c r="N182" s="184">
        <v>4.6604999999999999</v>
      </c>
      <c r="O182" s="184">
        <v>5.9789000000000003</v>
      </c>
      <c r="P182" s="184">
        <v>7.5151000000000003</v>
      </c>
      <c r="Q182" s="184">
        <v>7.8182999999999998</v>
      </c>
      <c r="R182" s="184">
        <v>4.5439999999999996</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45014</v>
      </c>
      <c r="E183" s="184">
        <v>20.871099999999998</v>
      </c>
      <c r="F183" s="184">
        <v>52.891199999999998</v>
      </c>
      <c r="G183" s="184">
        <v>12.367699999999999</v>
      </c>
      <c r="H183" s="184">
        <v>12.384600000000001</v>
      </c>
      <c r="I183" s="184">
        <v>10.925800000000001</v>
      </c>
      <c r="J183" s="184">
        <v>11.827299999999999</v>
      </c>
      <c r="K183" s="184">
        <v>6.5514999999999999</v>
      </c>
      <c r="L183" s="184">
        <v>6.2755000000000001</v>
      </c>
      <c r="M183" s="184">
        <v>5.7731000000000003</v>
      </c>
      <c r="N183" s="184">
        <v>4.3451000000000004</v>
      </c>
      <c r="O183" s="184">
        <v>5.6406000000000001</v>
      </c>
      <c r="P183" s="184">
        <v>7.1879</v>
      </c>
      <c r="Q183" s="184">
        <v>7.5834999999999999</v>
      </c>
      <c r="R183" s="184">
        <v>4.2210999999999999</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45014</v>
      </c>
      <c r="E184" s="184">
        <v>10.7927</v>
      </c>
      <c r="F184" s="184">
        <v>40.6282</v>
      </c>
      <c r="G184" s="184">
        <v>13.2812</v>
      </c>
      <c r="H184" s="184">
        <v>14.333500000000001</v>
      </c>
      <c r="I184" s="184">
        <v>9.9906000000000006</v>
      </c>
      <c r="J184" s="184">
        <v>10.251899999999999</v>
      </c>
      <c r="K184" s="184">
        <v>6.3662000000000001</v>
      </c>
      <c r="L184" s="184">
        <v>6.1498999999999997</v>
      </c>
      <c r="M184" s="184">
        <v>5.8346999999999998</v>
      </c>
      <c r="N184" s="184">
        <v>2.8003</v>
      </c>
      <c r="O184" s="184"/>
      <c r="P184" s="184"/>
      <c r="Q184" s="184">
        <v>3.4033000000000002</v>
      </c>
      <c r="R184" s="184">
        <v>3.8795000000000002</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45014</v>
      </c>
      <c r="E185" s="184">
        <v>10.6915</v>
      </c>
      <c r="F185" s="184">
        <v>40.328800000000001</v>
      </c>
      <c r="G185" s="184">
        <v>12.9275</v>
      </c>
      <c r="H185" s="184">
        <v>13.9543</v>
      </c>
      <c r="I185" s="184">
        <v>9.5942000000000007</v>
      </c>
      <c r="J185" s="184">
        <v>9.8473000000000006</v>
      </c>
      <c r="K185" s="184">
        <v>5.9581999999999997</v>
      </c>
      <c r="L185" s="184">
        <v>5.734</v>
      </c>
      <c r="M185" s="184">
        <v>5.4141000000000004</v>
      </c>
      <c r="N185" s="184">
        <v>2.3845000000000001</v>
      </c>
      <c r="O185" s="184"/>
      <c r="P185" s="184"/>
      <c r="Q185" s="184">
        <v>2.9767999999999999</v>
      </c>
      <c r="R185" s="184">
        <v>3.4567000000000001</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45014</v>
      </c>
      <c r="E186" s="184">
        <v>20.8063</v>
      </c>
      <c r="F186" s="184">
        <v>41.623800000000003</v>
      </c>
      <c r="G186" s="184">
        <v>8.6412999999999993</v>
      </c>
      <c r="H186" s="184">
        <v>12.4895</v>
      </c>
      <c r="I186" s="184">
        <v>10.2399</v>
      </c>
      <c r="J186" s="184">
        <v>11.673400000000001</v>
      </c>
      <c r="K186" s="184">
        <v>6.5480999999999998</v>
      </c>
      <c r="L186" s="184">
        <v>6.532</v>
      </c>
      <c r="M186" s="184">
        <v>5.8772000000000002</v>
      </c>
      <c r="N186" s="184">
        <v>4.2488999999999999</v>
      </c>
      <c r="O186" s="184">
        <v>5.6144999999999996</v>
      </c>
      <c r="P186" s="184">
        <v>6.9074</v>
      </c>
      <c r="Q186" s="184">
        <v>7.9805000000000001</v>
      </c>
      <c r="R186" s="184">
        <v>4.1904000000000003</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45014</v>
      </c>
      <c r="E187" s="184">
        <v>20.215199999999999</v>
      </c>
      <c r="F187" s="184">
        <v>41.394500000000001</v>
      </c>
      <c r="G187" s="184">
        <v>8.3874999999999993</v>
      </c>
      <c r="H187" s="184">
        <v>12.242900000000001</v>
      </c>
      <c r="I187" s="184">
        <v>9.9946000000000002</v>
      </c>
      <c r="J187" s="184">
        <v>11.421799999999999</v>
      </c>
      <c r="K187" s="184">
        <v>6.2953999999999999</v>
      </c>
      <c r="L187" s="184">
        <v>6.2744</v>
      </c>
      <c r="M187" s="184">
        <v>5.6173999999999999</v>
      </c>
      <c r="N187" s="184">
        <v>3.9882</v>
      </c>
      <c r="O187" s="184">
        <v>5.3461999999999996</v>
      </c>
      <c r="P187" s="184">
        <v>6.6119000000000003</v>
      </c>
      <c r="Q187" s="184">
        <v>7.6547999999999998</v>
      </c>
      <c r="R187" s="184">
        <v>3.9304000000000001</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45014</v>
      </c>
      <c r="E188" s="184">
        <v>21.3249</v>
      </c>
      <c r="F188" s="184">
        <v>35.636299999999999</v>
      </c>
      <c r="G188" s="184">
        <v>12.3101</v>
      </c>
      <c r="H188" s="184">
        <v>19.4452</v>
      </c>
      <c r="I188" s="184">
        <v>16.523299999999999</v>
      </c>
      <c r="J188" s="184">
        <v>12.740500000000001</v>
      </c>
      <c r="K188" s="184">
        <v>5.7828999999999997</v>
      </c>
      <c r="L188" s="184">
        <v>7.5572999999999997</v>
      </c>
      <c r="M188" s="184">
        <v>7.8842999999999996</v>
      </c>
      <c r="N188" s="184">
        <v>3.9969999999999999</v>
      </c>
      <c r="O188" s="184">
        <v>5.9980000000000002</v>
      </c>
      <c r="P188" s="184">
        <v>7.9124999999999996</v>
      </c>
      <c r="Q188" s="184">
        <v>8.2568999999999999</v>
      </c>
      <c r="R188" s="184">
        <v>4.7214</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45014</v>
      </c>
      <c r="E189" s="184">
        <v>20.724299999999999</v>
      </c>
      <c r="F189" s="184">
        <v>35.258400000000002</v>
      </c>
      <c r="G189" s="184">
        <v>11.960599999999999</v>
      </c>
      <c r="H189" s="184">
        <v>19.0564</v>
      </c>
      <c r="I189" s="184">
        <v>16.151700000000002</v>
      </c>
      <c r="J189" s="184">
        <v>12.3576</v>
      </c>
      <c r="K189" s="184">
        <v>5.4298000000000002</v>
      </c>
      <c r="L189" s="184">
        <v>7.1985999999999999</v>
      </c>
      <c r="M189" s="184">
        <v>7.5172999999999996</v>
      </c>
      <c r="N189" s="184">
        <v>3.6469</v>
      </c>
      <c r="O189" s="184">
        <v>5.6478999999999999</v>
      </c>
      <c r="P189" s="184">
        <v>7.5838999999999999</v>
      </c>
      <c r="Q189" s="184">
        <v>7.9333999999999998</v>
      </c>
      <c r="R189" s="184">
        <v>4.3838999999999997</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45014</v>
      </c>
      <c r="E190" s="184">
        <v>18.967300000000002</v>
      </c>
      <c r="F190" s="184">
        <v>33.707500000000003</v>
      </c>
      <c r="G190" s="184">
        <v>7.5899000000000001</v>
      </c>
      <c r="H190" s="184">
        <v>11.285399999999999</v>
      </c>
      <c r="I190" s="184">
        <v>9.3529</v>
      </c>
      <c r="J190" s="184">
        <v>11.0383</v>
      </c>
      <c r="K190" s="184">
        <v>6.3543000000000003</v>
      </c>
      <c r="L190" s="184">
        <v>6.4832000000000001</v>
      </c>
      <c r="M190" s="184">
        <v>5.9682000000000004</v>
      </c>
      <c r="N190" s="184">
        <v>4.0319000000000003</v>
      </c>
      <c r="O190" s="184">
        <v>4.9116</v>
      </c>
      <c r="P190" s="184">
        <v>6.7591000000000001</v>
      </c>
      <c r="Q190" s="184">
        <v>7.4302000000000001</v>
      </c>
      <c r="R190" s="184">
        <v>4.1673</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45014</v>
      </c>
      <c r="E191" s="184">
        <v>19.667899999999999</v>
      </c>
      <c r="F191" s="184">
        <v>34.179000000000002</v>
      </c>
      <c r="G191" s="184">
        <v>7.9142999999999999</v>
      </c>
      <c r="H191" s="184">
        <v>11.6051</v>
      </c>
      <c r="I191" s="184">
        <v>9.6727000000000007</v>
      </c>
      <c r="J191" s="184">
        <v>11.364599999999999</v>
      </c>
      <c r="K191" s="184">
        <v>6.7076000000000002</v>
      </c>
      <c r="L191" s="184">
        <v>6.843</v>
      </c>
      <c r="M191" s="184">
        <v>6.3315999999999999</v>
      </c>
      <c r="N191" s="184">
        <v>4.3937999999999997</v>
      </c>
      <c r="O191" s="184">
        <v>5.2628000000000004</v>
      </c>
      <c r="P191" s="184">
        <v>7.1234000000000002</v>
      </c>
      <c r="Q191" s="184">
        <v>7.8673999999999999</v>
      </c>
      <c r="R191" s="184">
        <v>4.5228000000000002</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45014</v>
      </c>
      <c r="E192" s="184">
        <v>19.997800000000002</v>
      </c>
      <c r="F192" s="184">
        <v>35.077500000000001</v>
      </c>
      <c r="G192" s="184">
        <v>9.3935999999999993</v>
      </c>
      <c r="H192" s="184">
        <v>10.542</v>
      </c>
      <c r="I192" s="184">
        <v>9.6044999999999998</v>
      </c>
      <c r="J192" s="184">
        <v>9.0840999999999994</v>
      </c>
      <c r="K192" s="184">
        <v>6.3398000000000003</v>
      </c>
      <c r="L192" s="184">
        <v>6.4509999999999996</v>
      </c>
      <c r="M192" s="184">
        <v>6.2919</v>
      </c>
      <c r="N192" s="184">
        <v>4.4861000000000004</v>
      </c>
      <c r="O192" s="184">
        <v>6.0175999999999998</v>
      </c>
      <c r="P192" s="184">
        <v>7.0967000000000002</v>
      </c>
      <c r="Q192" s="184">
        <v>7.992</v>
      </c>
      <c r="R192" s="184">
        <v>4.7168999999999999</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45014</v>
      </c>
      <c r="E193" s="184">
        <v>19.377600000000001</v>
      </c>
      <c r="F193" s="184">
        <v>34.691499999999998</v>
      </c>
      <c r="G193" s="184">
        <v>8.9770000000000003</v>
      </c>
      <c r="H193" s="184">
        <v>10.1233</v>
      </c>
      <c r="I193" s="184">
        <v>9.1812000000000005</v>
      </c>
      <c r="J193" s="184">
        <v>8.6588999999999992</v>
      </c>
      <c r="K193" s="184">
        <v>5.9137000000000004</v>
      </c>
      <c r="L193" s="184">
        <v>6.0155000000000003</v>
      </c>
      <c r="M193" s="184">
        <v>5.8506</v>
      </c>
      <c r="N193" s="184">
        <v>4.0503</v>
      </c>
      <c r="O193" s="184">
        <v>5.5495999999999999</v>
      </c>
      <c r="P193" s="184">
        <v>6.6207000000000003</v>
      </c>
      <c r="Q193" s="184">
        <v>7.6151999999999997</v>
      </c>
      <c r="R193" s="184">
        <v>4.2621000000000002</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45014</v>
      </c>
      <c r="E194" s="184">
        <v>21.514399999999998</v>
      </c>
      <c r="F194" s="184">
        <v>46.204300000000003</v>
      </c>
      <c r="G194" s="184">
        <v>9.0027000000000008</v>
      </c>
      <c r="H194" s="184">
        <v>12.994199999999999</v>
      </c>
      <c r="I194" s="184">
        <v>10.646699999999999</v>
      </c>
      <c r="J194" s="184">
        <v>12.5078</v>
      </c>
      <c r="K194" s="184">
        <v>6.3117000000000001</v>
      </c>
      <c r="L194" s="184">
        <v>6.8490000000000002</v>
      </c>
      <c r="M194" s="184">
        <v>6.4039999999999999</v>
      </c>
      <c r="N194" s="184">
        <v>2.492</v>
      </c>
      <c r="O194" s="184">
        <v>5.1562999999999999</v>
      </c>
      <c r="P194" s="184">
        <v>6.4340000000000002</v>
      </c>
      <c r="Q194" s="184">
        <v>7.5041000000000002</v>
      </c>
      <c r="R194" s="184">
        <v>3.4706000000000001</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45014</v>
      </c>
      <c r="E195" s="184">
        <v>20.6008</v>
      </c>
      <c r="F195" s="184">
        <v>45.946800000000003</v>
      </c>
      <c r="G195" s="184">
        <v>8.6564999999999994</v>
      </c>
      <c r="H195" s="184">
        <v>12.6144</v>
      </c>
      <c r="I195" s="184">
        <v>10.2659</v>
      </c>
      <c r="J195" s="184">
        <v>12.1272</v>
      </c>
      <c r="K195" s="184">
        <v>5.9263000000000003</v>
      </c>
      <c r="L195" s="184">
        <v>6.4573999999999998</v>
      </c>
      <c r="M195" s="184">
        <v>6.0065</v>
      </c>
      <c r="N195" s="184">
        <v>2.1034000000000002</v>
      </c>
      <c r="O195" s="184">
        <v>4.7506000000000004</v>
      </c>
      <c r="P195" s="184">
        <v>6.0118</v>
      </c>
      <c r="Q195" s="184">
        <v>4.7633999999999999</v>
      </c>
      <c r="R195" s="184">
        <v>3.0783</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45014</v>
      </c>
      <c r="E196" s="184">
        <v>27.504000000000001</v>
      </c>
      <c r="F196" s="184">
        <v>35.6004</v>
      </c>
      <c r="G196" s="184">
        <v>14.227399999999999</v>
      </c>
      <c r="H196" s="184">
        <v>9.6583000000000006</v>
      </c>
      <c r="I196" s="184">
        <v>8.1489999999999991</v>
      </c>
      <c r="J196" s="184">
        <v>8.9686000000000003</v>
      </c>
      <c r="K196" s="184">
        <v>6.4595000000000002</v>
      </c>
      <c r="L196" s="184">
        <v>6.3262999999999998</v>
      </c>
      <c r="M196" s="184">
        <v>7.1214000000000004</v>
      </c>
      <c r="N196" s="184">
        <v>5.3676000000000004</v>
      </c>
      <c r="O196" s="184">
        <v>5.9477000000000002</v>
      </c>
      <c r="P196" s="184">
        <v>6.6056999999999997</v>
      </c>
      <c r="Q196" s="184">
        <v>7.9370000000000003</v>
      </c>
      <c r="R196" s="184">
        <v>4.9447999999999999</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45014</v>
      </c>
      <c r="E197" s="184">
        <v>28.450600000000001</v>
      </c>
      <c r="F197" s="184">
        <v>35.957299999999996</v>
      </c>
      <c r="G197" s="184">
        <v>14.577400000000001</v>
      </c>
      <c r="H197" s="184">
        <v>10.012700000000001</v>
      </c>
      <c r="I197" s="184">
        <v>8.5132999999999992</v>
      </c>
      <c r="J197" s="184">
        <v>9.3368000000000002</v>
      </c>
      <c r="K197" s="184">
        <v>6.8417000000000003</v>
      </c>
      <c r="L197" s="184">
        <v>6.7396000000000003</v>
      </c>
      <c r="M197" s="184">
        <v>7.5613999999999999</v>
      </c>
      <c r="N197" s="184">
        <v>5.8166000000000002</v>
      </c>
      <c r="O197" s="184">
        <v>6.4184000000000001</v>
      </c>
      <c r="P197" s="184">
        <v>7.0742000000000003</v>
      </c>
      <c r="Q197" s="184">
        <v>8.2075999999999993</v>
      </c>
      <c r="R197" s="184">
        <v>5.4057000000000004</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45014</v>
      </c>
      <c r="E200" s="184">
        <v>1910.4404999999999</v>
      </c>
      <c r="F200" s="184">
        <v>36.798000000000002</v>
      </c>
      <c r="G200" s="184">
        <v>10.2178</v>
      </c>
      <c r="H200" s="184">
        <v>11.467000000000001</v>
      </c>
      <c r="I200" s="184">
        <v>12.113899999999999</v>
      </c>
      <c r="J200" s="184">
        <v>11.123699999999999</v>
      </c>
      <c r="K200" s="184">
        <v>6.1806000000000001</v>
      </c>
      <c r="L200" s="184">
        <v>6.4214000000000002</v>
      </c>
      <c r="M200" s="184">
        <v>5.8624999999999998</v>
      </c>
      <c r="N200" s="184">
        <v>2.1781000000000001</v>
      </c>
      <c r="O200" s="184">
        <v>4.3922999999999996</v>
      </c>
      <c r="P200" s="184">
        <v>5.94</v>
      </c>
      <c r="Q200" s="184">
        <v>6.5178000000000003</v>
      </c>
      <c r="R200" s="184">
        <v>3.0144000000000002</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45014</v>
      </c>
      <c r="E201" s="184">
        <v>2030.02</v>
      </c>
      <c r="F201" s="184">
        <v>37.2226</v>
      </c>
      <c r="G201" s="184">
        <v>10.6417</v>
      </c>
      <c r="H201" s="184">
        <v>11.891299999999999</v>
      </c>
      <c r="I201" s="184">
        <v>12.539199999999999</v>
      </c>
      <c r="J201" s="184">
        <v>11.550800000000001</v>
      </c>
      <c r="K201" s="184">
        <v>6.6102999999999996</v>
      </c>
      <c r="L201" s="184">
        <v>6.8577000000000004</v>
      </c>
      <c r="M201" s="184">
        <v>6.3037000000000001</v>
      </c>
      <c r="N201" s="184">
        <v>2.6099000000000001</v>
      </c>
      <c r="O201" s="184">
        <v>4.843</v>
      </c>
      <c r="P201" s="184">
        <v>6.3901000000000003</v>
      </c>
      <c r="Q201" s="184">
        <v>7.1176000000000004</v>
      </c>
      <c r="R201" s="184">
        <v>3.4485000000000001</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45014</v>
      </c>
      <c r="E202" s="184">
        <v>11.238</v>
      </c>
      <c r="F202" s="184">
        <v>13.971399999999999</v>
      </c>
      <c r="G202" s="184">
        <v>6.8921000000000001</v>
      </c>
      <c r="H202" s="184">
        <v>8.6232000000000006</v>
      </c>
      <c r="I202" s="184">
        <v>8.2619000000000007</v>
      </c>
      <c r="J202" s="184">
        <v>7.9683000000000002</v>
      </c>
      <c r="K202" s="184">
        <v>6.5084</v>
      </c>
      <c r="L202" s="184">
        <v>6.7446000000000002</v>
      </c>
      <c r="M202" s="184">
        <v>6.2984999999999998</v>
      </c>
      <c r="N202" s="184">
        <v>5.4943999999999997</v>
      </c>
      <c r="O202" s="184"/>
      <c r="P202" s="184"/>
      <c r="Q202" s="184">
        <v>4.9143999999999997</v>
      </c>
      <c r="R202" s="184">
        <v>5.1729000000000003</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45014</v>
      </c>
      <c r="E203" s="184">
        <v>11.088800000000001</v>
      </c>
      <c r="F203" s="184">
        <v>13.171200000000001</v>
      </c>
      <c r="G203" s="184">
        <v>6.3254000000000001</v>
      </c>
      <c r="H203" s="184">
        <v>8.0373999999999999</v>
      </c>
      <c r="I203" s="184">
        <v>7.6872999999999996</v>
      </c>
      <c r="J203" s="184">
        <v>7.4097999999999997</v>
      </c>
      <c r="K203" s="184">
        <v>5.9524999999999997</v>
      </c>
      <c r="L203" s="184">
        <v>6.1776</v>
      </c>
      <c r="M203" s="184">
        <v>5.7247000000000003</v>
      </c>
      <c r="N203" s="184">
        <v>4.9181999999999997</v>
      </c>
      <c r="O203" s="184"/>
      <c r="P203" s="184"/>
      <c r="Q203" s="184">
        <v>4.3395999999999999</v>
      </c>
      <c r="R203" s="184">
        <v>4.5979000000000001</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45014</v>
      </c>
      <c r="E204" s="184">
        <v>55.010599999999997</v>
      </c>
      <c r="F204" s="184">
        <v>36.130600000000001</v>
      </c>
      <c r="G204" s="184">
        <v>6.6012000000000004</v>
      </c>
      <c r="H204" s="184">
        <v>6.4950000000000001</v>
      </c>
      <c r="I204" s="184">
        <v>7.1665999999999999</v>
      </c>
      <c r="J204" s="184">
        <v>9.6670999999999996</v>
      </c>
      <c r="K204" s="184">
        <v>5.7717000000000001</v>
      </c>
      <c r="L204" s="184">
        <v>6.3342000000000001</v>
      </c>
      <c r="M204" s="184">
        <v>6.5843999999999996</v>
      </c>
      <c r="N204" s="184">
        <v>4.2930000000000001</v>
      </c>
      <c r="O204" s="184">
        <v>5.7028999999999996</v>
      </c>
      <c r="P204" s="184">
        <v>6.9755000000000003</v>
      </c>
      <c r="Q204" s="184">
        <v>7.2797000000000001</v>
      </c>
      <c r="R204" s="184">
        <v>4.6071999999999997</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45014</v>
      </c>
      <c r="E205" s="184">
        <v>56.800699999999999</v>
      </c>
      <c r="F205" s="184">
        <v>36.600499999999997</v>
      </c>
      <c r="G205" s="184">
        <v>7.0368000000000004</v>
      </c>
      <c r="H205" s="184">
        <v>6.9344999999999999</v>
      </c>
      <c r="I205" s="184">
        <v>7.6048</v>
      </c>
      <c r="J205" s="184">
        <v>10.111800000000001</v>
      </c>
      <c r="K205" s="184">
        <v>6.2171000000000003</v>
      </c>
      <c r="L205" s="184">
        <v>6.7838000000000003</v>
      </c>
      <c r="M205" s="184">
        <v>7.0399000000000003</v>
      </c>
      <c r="N205" s="184">
        <v>4.7404000000000002</v>
      </c>
      <c r="O205" s="184">
        <v>6.1379999999999999</v>
      </c>
      <c r="P205" s="184">
        <v>7.3813000000000004</v>
      </c>
      <c r="Q205" s="184">
        <v>8.2025000000000006</v>
      </c>
      <c r="R205" s="184">
        <v>5.0427999999999997</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45014</v>
      </c>
      <c r="E206" s="184">
        <v>29.389600000000002</v>
      </c>
      <c r="F206" s="184">
        <v>39.909700000000001</v>
      </c>
      <c r="G206" s="184">
        <v>8.7287999999999997</v>
      </c>
      <c r="H206" s="184">
        <v>11.5793</v>
      </c>
      <c r="I206" s="184">
        <v>9.6607000000000003</v>
      </c>
      <c r="J206" s="184">
        <v>11.295</v>
      </c>
      <c r="K206" s="184">
        <v>6.0160999999999998</v>
      </c>
      <c r="L206" s="184">
        <v>6.0481999999999996</v>
      </c>
      <c r="M206" s="184">
        <v>5.0673000000000004</v>
      </c>
      <c r="N206" s="184">
        <v>3.8271000000000002</v>
      </c>
      <c r="O206" s="184">
        <v>4.6115000000000004</v>
      </c>
      <c r="P206" s="184">
        <v>6.2504999999999997</v>
      </c>
      <c r="Q206" s="184">
        <v>7.0423999999999998</v>
      </c>
      <c r="R206" s="184">
        <v>3.5670999999999999</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45014</v>
      </c>
      <c r="E207" s="184">
        <v>31.333200000000001</v>
      </c>
      <c r="F207" s="184">
        <v>40.35</v>
      </c>
      <c r="G207" s="184">
        <v>9.2609999999999992</v>
      </c>
      <c r="H207" s="184">
        <v>12.117900000000001</v>
      </c>
      <c r="I207" s="184">
        <v>10.207700000000001</v>
      </c>
      <c r="J207" s="184">
        <v>11.7333</v>
      </c>
      <c r="K207" s="184">
        <v>6.5365000000000002</v>
      </c>
      <c r="L207" s="184">
        <v>6.5965999999999996</v>
      </c>
      <c r="M207" s="184">
        <v>5.6266999999999996</v>
      </c>
      <c r="N207" s="184">
        <v>4.3903999999999996</v>
      </c>
      <c r="O207" s="184">
        <v>5.1829000000000001</v>
      </c>
      <c r="P207" s="184">
        <v>6.8326000000000002</v>
      </c>
      <c r="Q207" s="184">
        <v>7.3407</v>
      </c>
      <c r="R207" s="184">
        <v>4.1336000000000004</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45014</v>
      </c>
      <c r="E208" s="184">
        <v>11.1097</v>
      </c>
      <c r="F208" s="184">
        <v>37.492199999999997</v>
      </c>
      <c r="G208" s="184">
        <v>10.264900000000001</v>
      </c>
      <c r="H208" s="184">
        <v>11.486700000000001</v>
      </c>
      <c r="I208" s="184">
        <v>8.8064</v>
      </c>
      <c r="J208" s="184">
        <v>9.9109999999999996</v>
      </c>
      <c r="K208" s="184">
        <v>6.5132000000000003</v>
      </c>
      <c r="L208" s="184">
        <v>6.5054999999999996</v>
      </c>
      <c r="M208" s="184">
        <v>6.0243000000000002</v>
      </c>
      <c r="N208" s="184">
        <v>3.9367999999999999</v>
      </c>
      <c r="O208" s="184"/>
      <c r="P208" s="184"/>
      <c r="Q208" s="184">
        <v>4.0056000000000003</v>
      </c>
      <c r="R208" s="184">
        <v>4.1401000000000003</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45014</v>
      </c>
      <c r="E209" s="184">
        <v>10.978199999999999</v>
      </c>
      <c r="F209" s="184">
        <v>37.275500000000001</v>
      </c>
      <c r="G209" s="184">
        <v>9.7879000000000005</v>
      </c>
      <c r="H209" s="184">
        <v>10.998200000000001</v>
      </c>
      <c r="I209" s="184">
        <v>8.2906999999999993</v>
      </c>
      <c r="J209" s="184">
        <v>9.4019999999999992</v>
      </c>
      <c r="K209" s="184">
        <v>6.0324</v>
      </c>
      <c r="L209" s="184">
        <v>6.0388999999999999</v>
      </c>
      <c r="M209" s="184">
        <v>5.5625</v>
      </c>
      <c r="N209" s="184">
        <v>3.4801000000000002</v>
      </c>
      <c r="O209" s="184"/>
      <c r="P209" s="184"/>
      <c r="Q209" s="184">
        <v>3.5444</v>
      </c>
      <c r="R209" s="184">
        <v>3.6823999999999999</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45014</v>
      </c>
      <c r="E210" s="184">
        <v>17.480699999999999</v>
      </c>
      <c r="F210" s="184">
        <v>28.21</v>
      </c>
      <c r="G210" s="184">
        <v>5.5164999999999997</v>
      </c>
      <c r="H210" s="184">
        <v>9.8872999999999998</v>
      </c>
      <c r="I210" s="184">
        <v>9.8056999999999999</v>
      </c>
      <c r="J210" s="184">
        <v>10.022500000000001</v>
      </c>
      <c r="K210" s="184">
        <v>6.0227000000000004</v>
      </c>
      <c r="L210" s="184">
        <v>6.3102</v>
      </c>
      <c r="M210" s="184">
        <v>5.9626000000000001</v>
      </c>
      <c r="N210" s="184">
        <v>3.8126000000000002</v>
      </c>
      <c r="O210" s="184">
        <v>5.5834999999999999</v>
      </c>
      <c r="P210" s="184">
        <v>6.8776999999999999</v>
      </c>
      <c r="Q210" s="184">
        <v>7.3480999999999996</v>
      </c>
      <c r="R210" s="184">
        <v>4.2230999999999996</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45014</v>
      </c>
      <c r="E211" s="184">
        <v>17.979800000000001</v>
      </c>
      <c r="F211" s="184">
        <v>28.442900000000002</v>
      </c>
      <c r="G211" s="184">
        <v>5.9732000000000003</v>
      </c>
      <c r="H211" s="184">
        <v>10.376799999999999</v>
      </c>
      <c r="I211" s="184">
        <v>10.306900000000001</v>
      </c>
      <c r="J211" s="184">
        <v>10.531700000000001</v>
      </c>
      <c r="K211" s="184">
        <v>6.5389999999999997</v>
      </c>
      <c r="L211" s="184">
        <v>6.8118999999999996</v>
      </c>
      <c r="M211" s="184">
        <v>6.4625000000000004</v>
      </c>
      <c r="N211" s="184">
        <v>4.3051000000000004</v>
      </c>
      <c r="O211" s="184">
        <v>6.0849000000000002</v>
      </c>
      <c r="P211" s="184">
        <v>7.3571999999999997</v>
      </c>
      <c r="Q211" s="184">
        <v>7.7324999999999999</v>
      </c>
      <c r="R211" s="184">
        <v>4.7104999999999997</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45014</v>
      </c>
      <c r="E212" s="184">
        <v>20.610600000000002</v>
      </c>
      <c r="F212" s="184">
        <v>62.265799999999999</v>
      </c>
      <c r="G212" s="184">
        <v>13.803900000000001</v>
      </c>
      <c r="H212" s="184">
        <v>14.568</v>
      </c>
      <c r="I212" s="184">
        <v>12.7623</v>
      </c>
      <c r="J212" s="184">
        <v>11.008100000000001</v>
      </c>
      <c r="K212" s="184">
        <v>6.4649999999999999</v>
      </c>
      <c r="L212" s="184">
        <v>6.2428999999999997</v>
      </c>
      <c r="M212" s="184">
        <v>5.39</v>
      </c>
      <c r="N212" s="184">
        <v>4.0057</v>
      </c>
      <c r="O212" s="184">
        <v>5.3224</v>
      </c>
      <c r="P212" s="184">
        <v>6.5824999999999996</v>
      </c>
      <c r="Q212" s="184">
        <v>7.4515000000000002</v>
      </c>
      <c r="R212" s="184">
        <v>4.2770999999999999</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45014</v>
      </c>
      <c r="E213" s="184">
        <v>21.588000000000001</v>
      </c>
      <c r="F213" s="184">
        <v>62.495600000000003</v>
      </c>
      <c r="G213" s="184">
        <v>13.958500000000001</v>
      </c>
      <c r="H213" s="184">
        <v>14.714600000000001</v>
      </c>
      <c r="I213" s="184">
        <v>12.913399999999999</v>
      </c>
      <c r="J213" s="184">
        <v>11.1638</v>
      </c>
      <c r="K213" s="184">
        <v>6.6195000000000004</v>
      </c>
      <c r="L213" s="184">
        <v>6.4241999999999999</v>
      </c>
      <c r="M213" s="184">
        <v>5.6352000000000002</v>
      </c>
      <c r="N213" s="184">
        <v>4.3155999999999999</v>
      </c>
      <c r="O213" s="184">
        <v>5.7598000000000003</v>
      </c>
      <c r="P213" s="184">
        <v>7.0606999999999998</v>
      </c>
      <c r="Q213" s="184">
        <v>7.9473000000000003</v>
      </c>
      <c r="R213" s="184">
        <v>4.6811999999999996</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45014</v>
      </c>
      <c r="E214" s="184">
        <v>2771.7748000000001</v>
      </c>
      <c r="F214" s="184">
        <v>39.831899999999997</v>
      </c>
      <c r="G214" s="184">
        <v>9.2903000000000002</v>
      </c>
      <c r="H214" s="184">
        <v>12.528700000000001</v>
      </c>
      <c r="I214" s="184">
        <v>10.597899999999999</v>
      </c>
      <c r="J214" s="184">
        <v>10.791499999999999</v>
      </c>
      <c r="K214" s="184">
        <v>6.5556000000000001</v>
      </c>
      <c r="L214" s="184">
        <v>6.7076000000000002</v>
      </c>
      <c r="M214" s="184">
        <v>6.0034000000000001</v>
      </c>
      <c r="N214" s="184">
        <v>4.0143000000000004</v>
      </c>
      <c r="O214" s="184">
        <v>5.5138999999999996</v>
      </c>
      <c r="P214" s="184">
        <v>6.9702999999999999</v>
      </c>
      <c r="Q214" s="184">
        <v>7.9401000000000002</v>
      </c>
      <c r="R214" s="184">
        <v>4.2188999999999997</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45014</v>
      </c>
      <c r="E215" s="184">
        <v>2635.1143999999999</v>
      </c>
      <c r="F215" s="184">
        <v>39.360999999999997</v>
      </c>
      <c r="G215" s="184">
        <v>8.8199000000000005</v>
      </c>
      <c r="H215" s="184">
        <v>12.057399999999999</v>
      </c>
      <c r="I215" s="184">
        <v>10.126099999999999</v>
      </c>
      <c r="J215" s="184">
        <v>10.3179</v>
      </c>
      <c r="K215" s="184">
        <v>6.0785999999999998</v>
      </c>
      <c r="L215" s="184">
        <v>6.2229999999999999</v>
      </c>
      <c r="M215" s="184">
        <v>5.5133999999999999</v>
      </c>
      <c r="N215" s="184">
        <v>3.5270000000000001</v>
      </c>
      <c r="O215" s="184">
        <v>5.0189000000000004</v>
      </c>
      <c r="P215" s="184">
        <v>6.4612999999999996</v>
      </c>
      <c r="Q215" s="184">
        <v>7.4543999999999997</v>
      </c>
      <c r="R215" s="184">
        <v>3.7303999999999999</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45014</v>
      </c>
      <c r="E216" s="184">
        <v>36.203099999999999</v>
      </c>
      <c r="F216" s="184">
        <v>39.261200000000002</v>
      </c>
      <c r="G216" s="184">
        <v>6.9227999999999996</v>
      </c>
      <c r="H216" s="184">
        <v>10.6107</v>
      </c>
      <c r="I216" s="184">
        <v>10.324400000000001</v>
      </c>
      <c r="J216" s="184">
        <v>10.329499999999999</v>
      </c>
      <c r="K216" s="184">
        <v>6.0831</v>
      </c>
      <c r="L216" s="184">
        <v>6.3216000000000001</v>
      </c>
      <c r="M216" s="184">
        <v>5.8277000000000001</v>
      </c>
      <c r="N216" s="184">
        <v>3.5623</v>
      </c>
      <c r="O216" s="184">
        <v>4.3993000000000002</v>
      </c>
      <c r="P216" s="184">
        <v>5.8436000000000003</v>
      </c>
      <c r="Q216" s="184">
        <v>7.3021000000000003</v>
      </c>
      <c r="R216" s="184">
        <v>3.3521999999999998</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45014</v>
      </c>
      <c r="E217" s="184">
        <v>36.613199999999999</v>
      </c>
      <c r="F217" s="184">
        <v>39.420400000000001</v>
      </c>
      <c r="G217" s="184">
        <v>7.0849000000000002</v>
      </c>
      <c r="H217" s="184">
        <v>10.7796</v>
      </c>
      <c r="I217" s="184">
        <v>10.502599999999999</v>
      </c>
      <c r="J217" s="184">
        <v>10.5099</v>
      </c>
      <c r="K217" s="184">
        <v>6.2672999999999996</v>
      </c>
      <c r="L217" s="184">
        <v>6.51</v>
      </c>
      <c r="M217" s="184">
        <v>6.0186999999999999</v>
      </c>
      <c r="N217" s="184">
        <v>3.7216</v>
      </c>
      <c r="O217" s="184">
        <v>4.5693000000000001</v>
      </c>
      <c r="P217" s="184">
        <v>6.0029000000000003</v>
      </c>
      <c r="Q217" s="184">
        <v>7.0749000000000004</v>
      </c>
      <c r="R217" s="184">
        <v>3.5211999999999999</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45014</v>
      </c>
      <c r="E218" s="184">
        <v>12.368499999999999</v>
      </c>
      <c r="F218" s="184">
        <v>43.727800000000002</v>
      </c>
      <c r="G218" s="184">
        <v>13.540900000000001</v>
      </c>
      <c r="H218" s="184">
        <v>13.132999999999999</v>
      </c>
      <c r="I218" s="184">
        <v>12.7728</v>
      </c>
      <c r="J218" s="184">
        <v>11.5427</v>
      </c>
      <c r="K218" s="184">
        <v>7.0556000000000001</v>
      </c>
      <c r="L218" s="184">
        <v>6.9069000000000003</v>
      </c>
      <c r="M218" s="184">
        <v>6.4924999999999997</v>
      </c>
      <c r="N218" s="184">
        <v>4.2084000000000001</v>
      </c>
      <c r="O218" s="184">
        <v>6.1082999999999998</v>
      </c>
      <c r="P218" s="184"/>
      <c r="Q218" s="184">
        <v>6.3201999999999998</v>
      </c>
      <c r="R218" s="184">
        <v>4.7746000000000004</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45014</v>
      </c>
      <c r="E219" s="184">
        <v>12.1541</v>
      </c>
      <c r="F219" s="184">
        <v>42.994900000000001</v>
      </c>
      <c r="G219" s="184">
        <v>12.996499999999999</v>
      </c>
      <c r="H219" s="184">
        <v>12.5725</v>
      </c>
      <c r="I219" s="184">
        <v>12.2629</v>
      </c>
      <c r="J219" s="184">
        <v>11.0418</v>
      </c>
      <c r="K219" s="184">
        <v>6.5472999999999999</v>
      </c>
      <c r="L219" s="184">
        <v>6.3917000000000002</v>
      </c>
      <c r="M219" s="184">
        <v>5.9722999999999997</v>
      </c>
      <c r="N219" s="184">
        <v>3.6951000000000001</v>
      </c>
      <c r="O219" s="184">
        <v>5.5865</v>
      </c>
      <c r="P219" s="184"/>
      <c r="Q219" s="184">
        <v>5.7855999999999996</v>
      </c>
      <c r="R219" s="184">
        <v>4.2644000000000002</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45014</v>
      </c>
      <c r="E220" s="184">
        <v>1086.9627</v>
      </c>
      <c r="F220" s="184">
        <v>4.3792999999999997</v>
      </c>
      <c r="G220" s="184">
        <v>3.7757000000000001</v>
      </c>
      <c r="H220" s="184">
        <v>7.2926000000000002</v>
      </c>
      <c r="I220" s="184">
        <v>6.5857999999999999</v>
      </c>
      <c r="J220" s="184">
        <v>7.8651</v>
      </c>
      <c r="K220" s="184">
        <v>5.6870000000000003</v>
      </c>
      <c r="L220" s="184">
        <v>6.2695999999999996</v>
      </c>
      <c r="M220" s="184">
        <v>5.9375</v>
      </c>
      <c r="N220" s="184">
        <v>3.0823</v>
      </c>
      <c r="O220" s="184"/>
      <c r="P220" s="184"/>
      <c r="Q220" s="184">
        <v>3.9483000000000001</v>
      </c>
      <c r="R220" s="184">
        <v>4.2153999999999998</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45014</v>
      </c>
      <c r="E221" s="184">
        <v>1075.2945</v>
      </c>
      <c r="F221" s="184">
        <v>3.8767999999999998</v>
      </c>
      <c r="G221" s="184">
        <v>3.2749999999999999</v>
      </c>
      <c r="H221" s="184">
        <v>6.7912999999999997</v>
      </c>
      <c r="I221" s="184">
        <v>6.0843999999999996</v>
      </c>
      <c r="J221" s="184">
        <v>7.3619000000000003</v>
      </c>
      <c r="K221" s="184">
        <v>5.1802000000000001</v>
      </c>
      <c r="L221" s="184">
        <v>5.7545999999999999</v>
      </c>
      <c r="M221" s="184">
        <v>5.4161999999999999</v>
      </c>
      <c r="N221" s="184">
        <v>2.5680999999999998</v>
      </c>
      <c r="O221" s="184"/>
      <c r="P221" s="184"/>
      <c r="Q221" s="184">
        <v>3.4285999999999999</v>
      </c>
      <c r="R221" s="184">
        <v>3.6951000000000001</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45014</v>
      </c>
      <c r="E222" s="184">
        <v>18.734300000000001</v>
      </c>
      <c r="F222" s="184">
        <v>40.374400000000001</v>
      </c>
      <c r="G222" s="184">
        <v>9.7154000000000007</v>
      </c>
      <c r="H222" s="184">
        <v>12.135999999999999</v>
      </c>
      <c r="I222" s="184">
        <v>14.061400000000001</v>
      </c>
      <c r="J222" s="184">
        <v>12.7447</v>
      </c>
      <c r="K222" s="184">
        <v>6.3654000000000002</v>
      </c>
      <c r="L222" s="184">
        <v>7.1337999999999999</v>
      </c>
      <c r="M222" s="184">
        <v>6.9679000000000002</v>
      </c>
      <c r="N222" s="184">
        <v>11.2508</v>
      </c>
      <c r="O222" s="184">
        <v>7.3002000000000002</v>
      </c>
      <c r="P222" s="184">
        <v>5.5614999999999997</v>
      </c>
      <c r="Q222" s="184">
        <v>7.0990000000000002</v>
      </c>
      <c r="R222" s="184">
        <v>7.3943000000000003</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45014</v>
      </c>
      <c r="E223" s="184">
        <v>18.5322</v>
      </c>
      <c r="F223" s="184">
        <v>40.025599999999997</v>
      </c>
      <c r="G223" s="184">
        <v>9.3475999999999999</v>
      </c>
      <c r="H223" s="184">
        <v>11.798500000000001</v>
      </c>
      <c r="I223" s="184">
        <v>13.7179</v>
      </c>
      <c r="J223" s="184">
        <v>12.407</v>
      </c>
      <c r="K223" s="184">
        <v>6.0274999999999999</v>
      </c>
      <c r="L223" s="184">
        <v>6.7915000000000001</v>
      </c>
      <c r="M223" s="184">
        <v>6.6215000000000002</v>
      </c>
      <c r="N223" s="184">
        <v>10.94</v>
      </c>
      <c r="O223" s="184">
        <v>7.13</v>
      </c>
      <c r="P223" s="184">
        <v>5.4229000000000003</v>
      </c>
      <c r="Q223" s="184">
        <v>6.9721000000000002</v>
      </c>
      <c r="R223" s="184">
        <v>7.1654999999999998</v>
      </c>
      <c r="T223" s="106"/>
      <c r="U223" s="107"/>
      <c r="V223" s="107"/>
      <c r="W223" s="107"/>
      <c r="X223" s="107"/>
      <c r="Y223" s="107"/>
      <c r="Z223" s="107"/>
      <c r="AA223" s="107"/>
      <c r="AB223" s="107"/>
      <c r="AC223" s="107"/>
      <c r="AD223" s="107"/>
      <c r="AE223" s="107"/>
      <c r="AF223" s="107"/>
      <c r="AG223" s="107"/>
      <c r="AH223" s="107"/>
    </row>
    <row r="224" spans="1:34" x14ac:dyDescent="0.3">
      <c r="A224" s="187" t="s">
        <v>1527</v>
      </c>
      <c r="B224" s="182"/>
      <c r="C224" s="182"/>
      <c r="D224" s="182"/>
      <c r="E224" s="182"/>
      <c r="F224" s="188">
        <v>38.046086363636348</v>
      </c>
      <c r="G224" s="188">
        <v>9.6134863636363654</v>
      </c>
      <c r="H224" s="188">
        <v>11.535575</v>
      </c>
      <c r="I224" s="188">
        <v>10.311284090909091</v>
      </c>
      <c r="J224" s="188">
        <v>10.522768181818181</v>
      </c>
      <c r="K224" s="188">
        <v>6.2542681818181798</v>
      </c>
      <c r="L224" s="188">
        <v>6.4861886363636385</v>
      </c>
      <c r="M224" s="188">
        <v>6.1076863636363621</v>
      </c>
      <c r="N224" s="188">
        <v>4.260936363636362</v>
      </c>
      <c r="O224" s="188">
        <v>5.5642138888888892</v>
      </c>
      <c r="P224" s="188">
        <v>6.7476823529411778</v>
      </c>
      <c r="Q224" s="188">
        <v>6.795379545454546</v>
      </c>
      <c r="R224" s="188">
        <v>4.3513090909090897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1528</v>
      </c>
      <c r="B225" s="180" t="s">
        <v>1426</v>
      </c>
      <c r="C225" s="180">
        <v>101818</v>
      </c>
      <c r="D225" s="183">
        <v>45014</v>
      </c>
      <c r="E225" s="184">
        <v>52.462400000000002</v>
      </c>
      <c r="F225" s="186">
        <v>102.2808</v>
      </c>
      <c r="G225" s="186">
        <v>6.8943000000000003</v>
      </c>
      <c r="H225" s="186">
        <v>0.66100000000000003</v>
      </c>
      <c r="I225" s="186">
        <v>2.6714000000000002</v>
      </c>
      <c r="J225" s="186">
        <v>-1.8709</v>
      </c>
      <c r="K225" s="186">
        <v>-2.6122000000000001</v>
      </c>
      <c r="L225" s="186">
        <v>3.6591999999999998</v>
      </c>
      <c r="M225" s="186">
        <v>7.4051</v>
      </c>
      <c r="N225" s="184">
        <v>2.3517000000000001</v>
      </c>
      <c r="O225" s="184">
        <v>13.3308</v>
      </c>
      <c r="P225" s="184">
        <v>6.5335000000000001</v>
      </c>
      <c r="Q225" s="184">
        <v>9.1846999999999994</v>
      </c>
      <c r="R225" s="184">
        <v>6.8147000000000002</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A226" s="180" t="s">
        <v>1528</v>
      </c>
      <c r="B226" s="180" t="s">
        <v>1408</v>
      </c>
      <c r="C226" s="180">
        <v>120705</v>
      </c>
      <c r="D226" s="183">
        <v>45014</v>
      </c>
      <c r="E226" s="184">
        <v>57.400799999999997</v>
      </c>
      <c r="F226" s="184">
        <v>103.2401</v>
      </c>
      <c r="G226" s="184">
        <v>7.8170000000000002</v>
      </c>
      <c r="H226" s="184">
        <v>1.5982000000000001</v>
      </c>
      <c r="I226" s="184">
        <v>3.6113</v>
      </c>
      <c r="J226" s="184">
        <v>-0.92459999999999998</v>
      </c>
      <c r="K226" s="184">
        <v>-1.6732</v>
      </c>
      <c r="L226" s="184">
        <v>4.6303000000000001</v>
      </c>
      <c r="M226" s="184">
        <v>8.4306000000000001</v>
      </c>
      <c r="N226" s="184">
        <v>3.3498000000000001</v>
      </c>
      <c r="O226" s="184">
        <v>14.337999999999999</v>
      </c>
      <c r="P226" s="184">
        <v>7.4532999999999996</v>
      </c>
      <c r="Q226" s="184">
        <v>10.347</v>
      </c>
      <c r="R226" s="184">
        <v>7.7836999999999996</v>
      </c>
    </row>
    <row r="227" spans="1:34" x14ac:dyDescent="0.3">
      <c r="A227" s="180" t="s">
        <v>1528</v>
      </c>
      <c r="B227" s="180" t="s">
        <v>1605</v>
      </c>
      <c r="C227" s="180"/>
      <c r="D227" s="183">
        <v>45014</v>
      </c>
      <c r="E227" s="184">
        <v>57.400799999999997</v>
      </c>
      <c r="F227" s="184">
        <v>103.2401</v>
      </c>
      <c r="G227" s="184">
        <v>7.8170000000000002</v>
      </c>
      <c r="H227" s="184">
        <v>1.5982000000000001</v>
      </c>
      <c r="I227" s="184">
        <v>3.6113</v>
      </c>
      <c r="J227" s="184">
        <v>-0.92459999999999998</v>
      </c>
      <c r="K227" s="184">
        <v>-1.6732</v>
      </c>
      <c r="L227" s="184">
        <v>4.6303000000000001</v>
      </c>
      <c r="M227" s="184">
        <v>8.4306000000000001</v>
      </c>
      <c r="N227" s="184">
        <v>3.3498000000000001</v>
      </c>
      <c r="O227" s="184">
        <v>14.337999999999999</v>
      </c>
      <c r="P227" s="184">
        <v>7.4532999999999996</v>
      </c>
      <c r="Q227" s="184">
        <v>10.3207</v>
      </c>
      <c r="R227" s="184">
        <v>7.7836999999999996</v>
      </c>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1409</v>
      </c>
      <c r="C228" s="180">
        <v>120480</v>
      </c>
      <c r="D228" s="183">
        <v>45014</v>
      </c>
      <c r="E228" s="184">
        <v>27.6892</v>
      </c>
      <c r="F228" s="184">
        <v>100.4592</v>
      </c>
      <c r="G228" s="184">
        <v>12.6503</v>
      </c>
      <c r="H228" s="184">
        <v>3.2153999999999998</v>
      </c>
      <c r="I228" s="184">
        <v>7.7248999999999999</v>
      </c>
      <c r="J228" s="184">
        <v>-0.72230000000000005</v>
      </c>
      <c r="K228" s="184">
        <v>-2.4632000000000001</v>
      </c>
      <c r="L228" s="184">
        <v>2.5630000000000002</v>
      </c>
      <c r="M228" s="184">
        <v>7.2777000000000003</v>
      </c>
      <c r="N228" s="184">
        <v>1.6890000000000001</v>
      </c>
      <c r="O228" s="184">
        <v>10.3749</v>
      </c>
      <c r="P228" s="184">
        <v>6.9188999999999998</v>
      </c>
      <c r="Q228" s="184">
        <v>8.7156000000000002</v>
      </c>
      <c r="R228" s="184">
        <v>5.8910999999999998</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1763</v>
      </c>
      <c r="C229" s="180">
        <v>112924</v>
      </c>
      <c r="D229" s="183">
        <v>45014</v>
      </c>
      <c r="E229" s="184">
        <v>24.395399999999999</v>
      </c>
      <c r="F229" s="184">
        <v>99.166399999999996</v>
      </c>
      <c r="G229" s="184">
        <v>11.508800000000001</v>
      </c>
      <c r="H229" s="184">
        <v>2.0207000000000002</v>
      </c>
      <c r="I229" s="184">
        <v>6.5138999999999996</v>
      </c>
      <c r="J229" s="184">
        <v>-1.9678</v>
      </c>
      <c r="K229" s="184">
        <v>-3.7519999999999998</v>
      </c>
      <c r="L229" s="184">
        <v>1.2443</v>
      </c>
      <c r="M229" s="184">
        <v>5.8895999999999997</v>
      </c>
      <c r="N229" s="184">
        <v>0.3286</v>
      </c>
      <c r="O229" s="184">
        <v>9.0564</v>
      </c>
      <c r="P229" s="184">
        <v>5.7373000000000003</v>
      </c>
      <c r="Q229" s="184">
        <v>7.2689000000000004</v>
      </c>
      <c r="R229" s="184">
        <v>4.5278</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2022</v>
      </c>
      <c r="C230" s="180">
        <v>118491</v>
      </c>
      <c r="D230" s="183">
        <v>45014</v>
      </c>
      <c r="E230" s="184">
        <v>28.377800000000001</v>
      </c>
      <c r="F230" s="184">
        <v>131.0196</v>
      </c>
      <c r="G230" s="184">
        <v>14.279199999999999</v>
      </c>
      <c r="H230" s="184">
        <v>8.2304999999999993</v>
      </c>
      <c r="I230" s="184">
        <v>10.812099999999999</v>
      </c>
      <c r="J230" s="184">
        <v>5.2644000000000002</v>
      </c>
      <c r="K230" s="184">
        <v>-1.3531</v>
      </c>
      <c r="L230" s="184">
        <v>2.1387</v>
      </c>
      <c r="M230" s="184">
        <v>4.8186999999999998</v>
      </c>
      <c r="N230" s="184">
        <v>0.79279999999999995</v>
      </c>
      <c r="O230" s="184">
        <v>7.5867000000000004</v>
      </c>
      <c r="P230" s="184">
        <v>5.9687000000000001</v>
      </c>
      <c r="Q230" s="184">
        <v>7.9905999999999997</v>
      </c>
      <c r="R230" s="184">
        <v>3.6267</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2023</v>
      </c>
      <c r="C231" s="180">
        <v>112353</v>
      </c>
      <c r="D231" s="183">
        <v>45014</v>
      </c>
      <c r="E231" s="184">
        <v>25.9055</v>
      </c>
      <c r="F231" s="184">
        <v>130.08699999999999</v>
      </c>
      <c r="G231" s="184">
        <v>13.353199999999999</v>
      </c>
      <c r="H231" s="184">
        <v>7.3207000000000004</v>
      </c>
      <c r="I231" s="184">
        <v>9.8901000000000003</v>
      </c>
      <c r="J231" s="184">
        <v>4.3341000000000003</v>
      </c>
      <c r="K231" s="184">
        <v>-2.2820999999999998</v>
      </c>
      <c r="L231" s="184">
        <v>1.1926000000000001</v>
      </c>
      <c r="M231" s="184">
        <v>3.8473000000000002</v>
      </c>
      <c r="N231" s="184">
        <v>-0.14799999999999999</v>
      </c>
      <c r="O231" s="184">
        <v>6.5876999999999999</v>
      </c>
      <c r="P231" s="184">
        <v>5.0189000000000004</v>
      </c>
      <c r="Q231" s="184">
        <v>7.5391000000000004</v>
      </c>
      <c r="R231" s="184">
        <v>2.6564999999999999</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1886</v>
      </c>
      <c r="C232" s="180">
        <v>119393</v>
      </c>
      <c r="D232" s="183">
        <v>45014</v>
      </c>
      <c r="E232" s="184">
        <v>29.309899999999999</v>
      </c>
      <c r="F232" s="184">
        <v>103.1536</v>
      </c>
      <c r="G232" s="184">
        <v>15.349600000000001</v>
      </c>
      <c r="H232" s="184">
        <v>3.8014000000000001</v>
      </c>
      <c r="I232" s="184">
        <v>7.3323</v>
      </c>
      <c r="J232" s="184">
        <v>2.7671999999999999</v>
      </c>
      <c r="K232" s="184">
        <v>-1.4023000000000001</v>
      </c>
      <c r="L232" s="184">
        <v>4.5907999999999998</v>
      </c>
      <c r="M232" s="184">
        <v>6.3933</v>
      </c>
      <c r="N232" s="184">
        <v>21.738600000000002</v>
      </c>
      <c r="O232" s="184">
        <v>15.1914</v>
      </c>
      <c r="P232" s="184">
        <v>6.3933</v>
      </c>
      <c r="Q232" s="184">
        <v>8.2438000000000002</v>
      </c>
      <c r="R232" s="184">
        <v>15.1037</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1887</v>
      </c>
      <c r="C233" s="180">
        <v>111712</v>
      </c>
      <c r="D233" s="183">
        <v>45014</v>
      </c>
      <c r="E233" s="184">
        <v>27.869599999999998</v>
      </c>
      <c r="F233" s="184">
        <v>102.9678</v>
      </c>
      <c r="G233" s="184">
        <v>15.145</v>
      </c>
      <c r="H233" s="184">
        <v>3.6044</v>
      </c>
      <c r="I233" s="184">
        <v>7.1291000000000002</v>
      </c>
      <c r="J233" s="184">
        <v>2.5703999999999998</v>
      </c>
      <c r="K233" s="184">
        <v>-1.7402</v>
      </c>
      <c r="L233" s="184">
        <v>4.1532</v>
      </c>
      <c r="M233" s="184">
        <v>5.9016999999999999</v>
      </c>
      <c r="N233" s="184">
        <v>21.121600000000001</v>
      </c>
      <c r="O233" s="184">
        <v>14.569800000000001</v>
      </c>
      <c r="P233" s="184">
        <v>5.8006000000000002</v>
      </c>
      <c r="Q233" s="184">
        <v>7.5742000000000003</v>
      </c>
      <c r="R233" s="184">
        <v>14.537699999999999</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1832</v>
      </c>
      <c r="C234" s="180">
        <v>150206</v>
      </c>
      <c r="D234" s="183">
        <v>45014</v>
      </c>
      <c r="E234" s="184">
        <v>41.935299999999998</v>
      </c>
      <c r="F234" s="184">
        <v>116.4804</v>
      </c>
      <c r="G234" s="184">
        <v>25.854700000000001</v>
      </c>
      <c r="H234" s="184">
        <v>12.174300000000001</v>
      </c>
      <c r="I234" s="184">
        <v>14.0136</v>
      </c>
      <c r="J234" s="184">
        <v>4.1797000000000004</v>
      </c>
      <c r="K234" s="184">
        <v>1.4684999999999999</v>
      </c>
      <c r="L234" s="184">
        <v>5.6783999999999999</v>
      </c>
      <c r="M234" s="184">
        <v>8.3444000000000003</v>
      </c>
      <c r="N234" s="184">
        <v>3.6175999999999999</v>
      </c>
      <c r="O234" s="184">
        <v>8.8275000000000006</v>
      </c>
      <c r="P234" s="184">
        <v>7.6820000000000004</v>
      </c>
      <c r="Q234" s="184">
        <v>9.1427999999999994</v>
      </c>
      <c r="R234" s="184">
        <v>5.7728999999999999</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1833</v>
      </c>
      <c r="C235" s="180">
        <v>150203</v>
      </c>
      <c r="D235" s="183">
        <v>45014</v>
      </c>
      <c r="E235" s="184">
        <v>35.640099999999997</v>
      </c>
      <c r="F235" s="184">
        <v>115.0639</v>
      </c>
      <c r="G235" s="184">
        <v>26.064599999999999</v>
      </c>
      <c r="H235" s="184">
        <v>11.7951</v>
      </c>
      <c r="I235" s="184">
        <v>13.204599999999999</v>
      </c>
      <c r="J235" s="184">
        <v>3.0834000000000001</v>
      </c>
      <c r="K235" s="184">
        <v>0.14230000000000001</v>
      </c>
      <c r="L235" s="184">
        <v>4.1691000000000003</v>
      </c>
      <c r="M235" s="184">
        <v>6.8040000000000003</v>
      </c>
      <c r="N235" s="184">
        <v>2.1240999999999999</v>
      </c>
      <c r="O235" s="184">
        <v>7.1407999999999996</v>
      </c>
      <c r="P235" s="184">
        <v>5.9348000000000001</v>
      </c>
      <c r="Q235" s="184">
        <v>7.1018999999999997</v>
      </c>
      <c r="R235" s="184">
        <v>4.0982000000000003</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1427</v>
      </c>
      <c r="C236" s="180">
        <v>102661</v>
      </c>
      <c r="D236" s="183"/>
      <c r="E236" s="184"/>
      <c r="F236" s="184"/>
      <c r="G236" s="184"/>
      <c r="H236" s="184"/>
      <c r="I236" s="184"/>
      <c r="J236" s="184"/>
      <c r="K236" s="184"/>
      <c r="L236" s="184"/>
      <c r="M236" s="184"/>
      <c r="N236" s="184"/>
      <c r="O236" s="184"/>
      <c r="P236" s="184"/>
      <c r="Q236" s="184"/>
      <c r="R236" s="184"/>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1410</v>
      </c>
      <c r="C237" s="180">
        <v>119389</v>
      </c>
      <c r="D237" s="183"/>
      <c r="E237" s="184"/>
      <c r="F237" s="184"/>
      <c r="G237" s="184"/>
      <c r="H237" s="184"/>
      <c r="I237" s="184"/>
      <c r="J237" s="184"/>
      <c r="K237" s="184"/>
      <c r="L237" s="184"/>
      <c r="M237" s="184"/>
      <c r="N237" s="184"/>
      <c r="O237" s="184"/>
      <c r="P237" s="184"/>
      <c r="Q237" s="184"/>
      <c r="R237" s="184"/>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1411</v>
      </c>
      <c r="C238" s="180">
        <v>118309</v>
      </c>
      <c r="D238" s="183">
        <v>45014</v>
      </c>
      <c r="E238" s="184">
        <v>86.130700000000004</v>
      </c>
      <c r="F238" s="184">
        <v>84.8245</v>
      </c>
      <c r="G238" s="184">
        <v>12.5143</v>
      </c>
      <c r="H238" s="184">
        <v>5.9352999999999998</v>
      </c>
      <c r="I238" s="184">
        <v>8.8657000000000004</v>
      </c>
      <c r="J238" s="184">
        <v>3.5638999999999998</v>
      </c>
      <c r="K238" s="184">
        <v>-1.0192000000000001</v>
      </c>
      <c r="L238" s="184">
        <v>4.9436999999999998</v>
      </c>
      <c r="M238" s="184">
        <v>7.8243</v>
      </c>
      <c r="N238" s="184">
        <v>3.5863</v>
      </c>
      <c r="O238" s="184">
        <v>11.001099999999999</v>
      </c>
      <c r="P238" s="184">
        <v>9.2947000000000006</v>
      </c>
      <c r="Q238" s="184">
        <v>9.4817999999999998</v>
      </c>
      <c r="R238" s="184">
        <v>6.6039000000000003</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1428</v>
      </c>
      <c r="C239" s="180">
        <v>100601</v>
      </c>
      <c r="D239" s="183">
        <v>45014</v>
      </c>
      <c r="E239" s="184">
        <v>88.888344399272299</v>
      </c>
      <c r="F239" s="184">
        <v>83.6143</v>
      </c>
      <c r="G239" s="184">
        <v>11.3142</v>
      </c>
      <c r="H239" s="184">
        <v>4.7336</v>
      </c>
      <c r="I239" s="184">
        <v>7.6619999999999999</v>
      </c>
      <c r="J239" s="184">
        <v>2.3521000000000001</v>
      </c>
      <c r="K239" s="184">
        <v>-2.2443</v>
      </c>
      <c r="L239" s="184">
        <v>3.6831999999999998</v>
      </c>
      <c r="M239" s="184">
        <v>6.5208000000000004</v>
      </c>
      <c r="N239" s="184">
        <v>2.3214999999999999</v>
      </c>
      <c r="O239" s="184">
        <v>9.6617999999999995</v>
      </c>
      <c r="P239" s="184">
        <v>8.0602999999999998</v>
      </c>
      <c r="Q239" s="184">
        <v>8.2485999999999997</v>
      </c>
      <c r="R239" s="184">
        <v>5.2755999999999998</v>
      </c>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1412</v>
      </c>
      <c r="C240" s="180">
        <v>118994</v>
      </c>
      <c r="D240" s="183">
        <v>45014</v>
      </c>
      <c r="E240" s="184">
        <v>50.0501</v>
      </c>
      <c r="F240" s="184">
        <v>110.37949999999999</v>
      </c>
      <c r="G240" s="184">
        <v>12.945600000000001</v>
      </c>
      <c r="H240" s="184">
        <v>7.5422000000000002</v>
      </c>
      <c r="I240" s="184">
        <v>8.8489000000000004</v>
      </c>
      <c r="J240" s="184">
        <v>3.2524000000000002</v>
      </c>
      <c r="K240" s="184">
        <v>0.58909999999999996</v>
      </c>
      <c r="L240" s="184">
        <v>6.4881000000000002</v>
      </c>
      <c r="M240" s="184">
        <v>7.8129999999999997</v>
      </c>
      <c r="N240" s="184">
        <v>3.3248000000000002</v>
      </c>
      <c r="O240" s="184">
        <v>10.714</v>
      </c>
      <c r="P240" s="184">
        <v>5.8334000000000001</v>
      </c>
      <c r="Q240" s="184">
        <v>8.0106999999999999</v>
      </c>
      <c r="R240" s="184">
        <v>5.8151999999999999</v>
      </c>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1429</v>
      </c>
      <c r="C241" s="180">
        <v>102448</v>
      </c>
      <c r="D241" s="183">
        <v>45014</v>
      </c>
      <c r="E241" s="184">
        <v>45.101100000000002</v>
      </c>
      <c r="F241" s="184">
        <v>109.7454</v>
      </c>
      <c r="G241" s="184">
        <v>12.2895</v>
      </c>
      <c r="H241" s="184">
        <v>6.8894000000000002</v>
      </c>
      <c r="I241" s="184">
        <v>8.1705000000000005</v>
      </c>
      <c r="J241" s="184">
        <v>2.5558000000000001</v>
      </c>
      <c r="K241" s="184">
        <v>-7.7299999999999994E-2</v>
      </c>
      <c r="L241" s="184">
        <v>5.8151000000000002</v>
      </c>
      <c r="M241" s="184">
        <v>7.1128999999999998</v>
      </c>
      <c r="N241" s="184">
        <v>2.6448</v>
      </c>
      <c r="O241" s="184">
        <v>9.3671000000000006</v>
      </c>
      <c r="P241" s="184">
        <v>4.3910999999999998</v>
      </c>
      <c r="Q241" s="184">
        <v>8.3383000000000003</v>
      </c>
      <c r="R241" s="184">
        <v>4.7572999999999999</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1430</v>
      </c>
      <c r="C242" s="180">
        <v>100948</v>
      </c>
      <c r="D242" s="183">
        <v>45014</v>
      </c>
      <c r="E242" s="184">
        <v>70.497200000000007</v>
      </c>
      <c r="F242" s="184">
        <v>93.433800000000005</v>
      </c>
      <c r="G242" s="184">
        <v>13.819000000000001</v>
      </c>
      <c r="H242" s="184">
        <v>-1.2497</v>
      </c>
      <c r="I242" s="184">
        <v>11.3062</v>
      </c>
      <c r="J242" s="184">
        <v>6.2853000000000003</v>
      </c>
      <c r="K242" s="184">
        <v>-1.3050999999999999</v>
      </c>
      <c r="L242" s="184">
        <v>5.1326999999999998</v>
      </c>
      <c r="M242" s="184">
        <v>8.2195999999999998</v>
      </c>
      <c r="N242" s="184">
        <v>4.1878000000000002</v>
      </c>
      <c r="O242" s="184">
        <v>8.7085000000000008</v>
      </c>
      <c r="P242" s="184">
        <v>6.01</v>
      </c>
      <c r="Q242" s="184">
        <v>9.0625999999999998</v>
      </c>
      <c r="R242" s="184">
        <v>4.9394</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1413</v>
      </c>
      <c r="C243" s="180">
        <v>118574</v>
      </c>
      <c r="D243" s="183">
        <v>45014</v>
      </c>
      <c r="E243" s="184">
        <v>76.206000000000003</v>
      </c>
      <c r="F243" s="184">
        <v>94.263599999999997</v>
      </c>
      <c r="G243" s="184">
        <v>14.618499999999999</v>
      </c>
      <c r="H243" s="184">
        <v>-0.44469999999999998</v>
      </c>
      <c r="I243" s="184">
        <v>12.1088</v>
      </c>
      <c r="J243" s="184">
        <v>7.0921000000000003</v>
      </c>
      <c r="K243" s="184">
        <v>-0.50070000000000003</v>
      </c>
      <c r="L243" s="184">
        <v>5.9759000000000002</v>
      </c>
      <c r="M243" s="184">
        <v>9.0934000000000008</v>
      </c>
      <c r="N243" s="184">
        <v>5.0515999999999996</v>
      </c>
      <c r="O243" s="184">
        <v>9.5815999999999999</v>
      </c>
      <c r="P243" s="184">
        <v>6.8293999999999997</v>
      </c>
      <c r="Q243" s="184">
        <v>8.6881000000000004</v>
      </c>
      <c r="R243" s="184">
        <v>5.7763</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1431</v>
      </c>
      <c r="C244" s="180">
        <v>148297</v>
      </c>
      <c r="D244" s="183"/>
      <c r="E244" s="184"/>
      <c r="F244" s="184"/>
      <c r="G244" s="184"/>
      <c r="H244" s="184"/>
      <c r="I244" s="184"/>
      <c r="J244" s="184"/>
      <c r="K244" s="184"/>
      <c r="L244" s="184"/>
      <c r="M244" s="184"/>
      <c r="N244" s="184"/>
      <c r="O244" s="184"/>
      <c r="P244" s="184"/>
      <c r="Q244" s="184"/>
      <c r="R244" s="184"/>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1414</v>
      </c>
      <c r="C245" s="180">
        <v>148302</v>
      </c>
      <c r="D245" s="183"/>
      <c r="E245" s="184"/>
      <c r="F245" s="184"/>
      <c r="G245" s="184"/>
      <c r="H245" s="184"/>
      <c r="I245" s="184"/>
      <c r="J245" s="184"/>
      <c r="K245" s="184"/>
      <c r="L245" s="184"/>
      <c r="M245" s="184"/>
      <c r="N245" s="184"/>
      <c r="O245" s="184"/>
      <c r="P245" s="184"/>
      <c r="Q245" s="184"/>
      <c r="R245" s="184"/>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1432</v>
      </c>
      <c r="C246" s="180">
        <v>102147</v>
      </c>
      <c r="D246" s="183">
        <v>45014</v>
      </c>
      <c r="E246" s="184">
        <v>63.097299999999997</v>
      </c>
      <c r="F246" s="184">
        <v>138.13919999999999</v>
      </c>
      <c r="G246" s="184">
        <v>23.084399999999999</v>
      </c>
      <c r="H246" s="184">
        <v>9.6301000000000005</v>
      </c>
      <c r="I246" s="184">
        <v>10.7125</v>
      </c>
      <c r="J246" s="184">
        <v>8.5390999999999995</v>
      </c>
      <c r="K246" s="184">
        <v>0.98970000000000002</v>
      </c>
      <c r="L246" s="184">
        <v>8.2883999999999993</v>
      </c>
      <c r="M246" s="184">
        <v>10.4574</v>
      </c>
      <c r="N246" s="184">
        <v>5.6300999999999997</v>
      </c>
      <c r="O246" s="184">
        <v>12.564</v>
      </c>
      <c r="P246" s="184">
        <v>7.8582000000000001</v>
      </c>
      <c r="Q246" s="184">
        <v>10.032</v>
      </c>
      <c r="R246" s="184">
        <v>8.4074000000000009</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1415</v>
      </c>
      <c r="C247" s="180">
        <v>119118</v>
      </c>
      <c r="D247" s="183">
        <v>45014</v>
      </c>
      <c r="E247" s="184">
        <v>66.307100000000005</v>
      </c>
      <c r="F247" s="184">
        <v>138.58179999999999</v>
      </c>
      <c r="G247" s="184">
        <v>23.581</v>
      </c>
      <c r="H247" s="184">
        <v>10.1304</v>
      </c>
      <c r="I247" s="184">
        <v>11.214700000000001</v>
      </c>
      <c r="J247" s="184">
        <v>9.0389999999999997</v>
      </c>
      <c r="K247" s="184">
        <v>1.4708000000000001</v>
      </c>
      <c r="L247" s="184">
        <v>8.7893000000000008</v>
      </c>
      <c r="M247" s="184">
        <v>10.976100000000001</v>
      </c>
      <c r="N247" s="184">
        <v>6.1125999999999996</v>
      </c>
      <c r="O247" s="184">
        <v>13.0604</v>
      </c>
      <c r="P247" s="184">
        <v>8.3559999999999999</v>
      </c>
      <c r="Q247" s="184">
        <v>9.3765000000000001</v>
      </c>
      <c r="R247" s="184">
        <v>8.8980999999999995</v>
      </c>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1941</v>
      </c>
      <c r="C248" s="180">
        <v>102262</v>
      </c>
      <c r="D248" s="183">
        <v>45014</v>
      </c>
      <c r="E248" s="184">
        <v>46.7288</v>
      </c>
      <c r="F248" s="184">
        <v>130.91200000000001</v>
      </c>
      <c r="G248" s="184">
        <v>13.3186</v>
      </c>
      <c r="H248" s="184">
        <v>12.747999999999999</v>
      </c>
      <c r="I248" s="184">
        <v>17.219100000000001</v>
      </c>
      <c r="J248" s="184">
        <v>9.4407999999999994</v>
      </c>
      <c r="K248" s="184">
        <v>1.3514999999999999</v>
      </c>
      <c r="L248" s="184">
        <v>5.5964</v>
      </c>
      <c r="M248" s="184">
        <v>7.3013000000000003</v>
      </c>
      <c r="N248" s="184">
        <v>1.3257000000000001</v>
      </c>
      <c r="O248" s="184">
        <v>8.5229999999999997</v>
      </c>
      <c r="P248" s="184">
        <v>6.0400999999999998</v>
      </c>
      <c r="Q248" s="184">
        <v>8.4049999999999994</v>
      </c>
      <c r="R248" s="184">
        <v>4.6486000000000001</v>
      </c>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1942</v>
      </c>
      <c r="C249" s="180">
        <v>120073</v>
      </c>
      <c r="D249" s="183">
        <v>45014</v>
      </c>
      <c r="E249" s="184">
        <v>51.295400000000001</v>
      </c>
      <c r="F249" s="184">
        <v>131.7576</v>
      </c>
      <c r="G249" s="184">
        <v>14.1305</v>
      </c>
      <c r="H249" s="184">
        <v>13.568899999999999</v>
      </c>
      <c r="I249" s="184">
        <v>18.0505</v>
      </c>
      <c r="J249" s="184">
        <v>10.2758</v>
      </c>
      <c r="K249" s="184">
        <v>2.2107000000000001</v>
      </c>
      <c r="L249" s="184">
        <v>6.6947000000000001</v>
      </c>
      <c r="M249" s="184">
        <v>8.5117999999999991</v>
      </c>
      <c r="N249" s="184">
        <v>2.5283000000000002</v>
      </c>
      <c r="O249" s="184">
        <v>10.1332</v>
      </c>
      <c r="P249" s="184">
        <v>7.4306000000000001</v>
      </c>
      <c r="Q249" s="184">
        <v>8.2881999999999998</v>
      </c>
      <c r="R249" s="184">
        <v>6.0636000000000001</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1606</v>
      </c>
      <c r="C250" s="180"/>
      <c r="D250" s="183"/>
      <c r="E250" s="184"/>
      <c r="F250" s="184"/>
      <c r="G250" s="184"/>
      <c r="H250" s="184"/>
      <c r="I250" s="184"/>
      <c r="J250" s="184"/>
      <c r="K250" s="184"/>
      <c r="L250" s="184"/>
      <c r="M250" s="184"/>
      <c r="N250" s="184"/>
      <c r="O250" s="184"/>
      <c r="P250" s="184"/>
      <c r="Q250" s="184"/>
      <c r="R250" s="184"/>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1607</v>
      </c>
      <c r="C251" s="180"/>
      <c r="D251" s="183"/>
      <c r="E251" s="184"/>
      <c r="F251" s="184"/>
      <c r="G251" s="184"/>
      <c r="H251" s="184"/>
      <c r="I251" s="184"/>
      <c r="J251" s="184"/>
      <c r="K251" s="184"/>
      <c r="L251" s="184"/>
      <c r="M251" s="184"/>
      <c r="N251" s="184"/>
      <c r="O251" s="184"/>
      <c r="P251" s="184"/>
      <c r="Q251" s="184"/>
      <c r="R251" s="184"/>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1433</v>
      </c>
      <c r="C252" s="180">
        <v>102330</v>
      </c>
      <c r="D252" s="183">
        <v>45014</v>
      </c>
      <c r="E252" s="184">
        <v>58.074100000000001</v>
      </c>
      <c r="F252" s="184">
        <v>47.640099999999997</v>
      </c>
      <c r="G252" s="184">
        <v>3.9868999999999999</v>
      </c>
      <c r="H252" s="184">
        <v>0.90369999999999995</v>
      </c>
      <c r="I252" s="184">
        <v>11.9558</v>
      </c>
      <c r="J252" s="184">
        <v>4.5503</v>
      </c>
      <c r="K252" s="184">
        <v>-1.2607999999999999</v>
      </c>
      <c r="L252" s="184">
        <v>4.0092999999999996</v>
      </c>
      <c r="M252" s="184">
        <v>7.3769</v>
      </c>
      <c r="N252" s="184">
        <v>4.1908000000000003</v>
      </c>
      <c r="O252" s="184">
        <v>10.185</v>
      </c>
      <c r="P252" s="184">
        <v>8.0723000000000003</v>
      </c>
      <c r="Q252" s="184">
        <v>9.6964000000000006</v>
      </c>
      <c r="R252" s="184">
        <v>6.7462</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1416</v>
      </c>
      <c r="C253" s="180">
        <v>120616</v>
      </c>
      <c r="D253" s="183">
        <v>45014</v>
      </c>
      <c r="E253" s="184">
        <v>62.792299999999997</v>
      </c>
      <c r="F253" s="184">
        <v>48.4268</v>
      </c>
      <c r="G253" s="184">
        <v>4.7347000000000001</v>
      </c>
      <c r="H253" s="184">
        <v>1.6427</v>
      </c>
      <c r="I253" s="184">
        <v>12.7003</v>
      </c>
      <c r="J253" s="184">
        <v>5.2877000000000001</v>
      </c>
      <c r="K253" s="184">
        <v>-0.51600000000000001</v>
      </c>
      <c r="L253" s="184">
        <v>4.7765000000000004</v>
      </c>
      <c r="M253" s="184">
        <v>8.1730999999999998</v>
      </c>
      <c r="N253" s="184">
        <v>4.9794</v>
      </c>
      <c r="O253" s="184">
        <v>11.078200000000001</v>
      </c>
      <c r="P253" s="184">
        <v>8.8826000000000001</v>
      </c>
      <c r="Q253" s="184">
        <v>10.296099999999999</v>
      </c>
      <c r="R253" s="184">
        <v>7.6249000000000002</v>
      </c>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1417</v>
      </c>
      <c r="C254" s="180">
        <v>135689</v>
      </c>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1434</v>
      </c>
      <c r="C255" s="180">
        <v>135692</v>
      </c>
      <c r="D255" s="183"/>
      <c r="E255" s="184"/>
      <c r="F255" s="184"/>
      <c r="G255" s="184"/>
      <c r="H255" s="184"/>
      <c r="I255" s="184"/>
      <c r="J255" s="184"/>
      <c r="K255" s="184"/>
      <c r="L255" s="184"/>
      <c r="M255" s="184"/>
      <c r="N255" s="184"/>
      <c r="O255" s="184"/>
      <c r="P255" s="184"/>
      <c r="Q255" s="184"/>
      <c r="R255" s="184"/>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1435</v>
      </c>
      <c r="C256" s="180">
        <v>114859</v>
      </c>
      <c r="D256" s="183">
        <v>45014</v>
      </c>
      <c r="E256" s="184">
        <v>44.545099999999998</v>
      </c>
      <c r="F256" s="184">
        <v>115.6541</v>
      </c>
      <c r="G256" s="184">
        <v>21.119399999999999</v>
      </c>
      <c r="H256" s="184">
        <v>5.7634999999999996</v>
      </c>
      <c r="I256" s="184">
        <v>6.8776000000000002</v>
      </c>
      <c r="J256" s="184">
        <v>6.6837</v>
      </c>
      <c r="K256" s="184">
        <v>-0.71889999999999998</v>
      </c>
      <c r="L256" s="184">
        <v>4.7163000000000004</v>
      </c>
      <c r="M256" s="184">
        <v>9.2965999999999998</v>
      </c>
      <c r="N256" s="184">
        <v>4.2159000000000004</v>
      </c>
      <c r="O256" s="184">
        <v>12.894399999999999</v>
      </c>
      <c r="P256" s="184">
        <v>8.4888999999999992</v>
      </c>
      <c r="Q256" s="184">
        <v>8.0330999999999992</v>
      </c>
      <c r="R256" s="184">
        <v>7.6253000000000002</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1418</v>
      </c>
      <c r="C257" s="180">
        <v>120154</v>
      </c>
      <c r="D257" s="183">
        <v>45014</v>
      </c>
      <c r="E257" s="184">
        <v>49.9833</v>
      </c>
      <c r="F257" s="184">
        <v>117.0672</v>
      </c>
      <c r="G257" s="184">
        <v>22.472899999999999</v>
      </c>
      <c r="H257" s="184">
        <v>7.1127000000000002</v>
      </c>
      <c r="I257" s="184">
        <v>8.2307000000000006</v>
      </c>
      <c r="J257" s="184">
        <v>8.0409000000000006</v>
      </c>
      <c r="K257" s="184">
        <v>0.64039999999999997</v>
      </c>
      <c r="L257" s="184">
        <v>6.1181000000000001</v>
      </c>
      <c r="M257" s="184">
        <v>10.771000000000001</v>
      </c>
      <c r="N257" s="184">
        <v>5.6623999999999999</v>
      </c>
      <c r="O257" s="184">
        <v>14.375299999999999</v>
      </c>
      <c r="P257" s="184">
        <v>9.8527000000000005</v>
      </c>
      <c r="Q257" s="184">
        <v>10.360900000000001</v>
      </c>
      <c r="R257" s="184">
        <v>9.1155000000000008</v>
      </c>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1419</v>
      </c>
      <c r="C258" s="180">
        <v>119852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1436</v>
      </c>
      <c r="C259" s="180">
        <v>112487</v>
      </c>
      <c r="D259" s="183"/>
      <c r="E259" s="184"/>
      <c r="F259" s="184"/>
      <c r="G259" s="184"/>
      <c r="H259" s="184"/>
      <c r="I259" s="184"/>
      <c r="J259" s="184"/>
      <c r="K259" s="184"/>
      <c r="L259" s="184"/>
      <c r="M259" s="184"/>
      <c r="N259" s="184"/>
      <c r="O259" s="184"/>
      <c r="P259" s="184"/>
      <c r="Q259" s="184"/>
      <c r="R259" s="184"/>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1437</v>
      </c>
      <c r="C260" s="180">
        <v>101869</v>
      </c>
      <c r="D260" s="183">
        <v>45014</v>
      </c>
      <c r="E260" s="184">
        <v>68.410600000000002</v>
      </c>
      <c r="F260" s="184">
        <v>67.029200000000003</v>
      </c>
      <c r="G260" s="184">
        <v>10.3119</v>
      </c>
      <c r="H260" s="184">
        <v>8.5728000000000009</v>
      </c>
      <c r="I260" s="184">
        <v>15.557399999999999</v>
      </c>
      <c r="J260" s="184">
        <v>3.2926000000000002</v>
      </c>
      <c r="K260" s="184">
        <v>-1.4455</v>
      </c>
      <c r="L260" s="184">
        <v>3.8584999999999998</v>
      </c>
      <c r="M260" s="184">
        <v>5.3772000000000002</v>
      </c>
      <c r="N260" s="184">
        <v>1.6469</v>
      </c>
      <c r="O260" s="184">
        <v>6.7729999999999997</v>
      </c>
      <c r="P260" s="184">
        <v>5.8117999999999999</v>
      </c>
      <c r="Q260" s="184">
        <v>7.9926000000000004</v>
      </c>
      <c r="R260" s="184">
        <v>4.0944000000000003</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1420</v>
      </c>
      <c r="C261" s="180">
        <v>120276</v>
      </c>
      <c r="D261" s="183">
        <v>45014</v>
      </c>
      <c r="E261" s="184">
        <v>74.165999999999997</v>
      </c>
      <c r="F261" s="184">
        <v>67.992400000000004</v>
      </c>
      <c r="G261" s="184">
        <v>11.228199999999999</v>
      </c>
      <c r="H261" s="184">
        <v>9.4933999999999994</v>
      </c>
      <c r="I261" s="184">
        <v>16.477699999999999</v>
      </c>
      <c r="J261" s="184">
        <v>3.8315999999999999</v>
      </c>
      <c r="K261" s="184">
        <v>-0.65620000000000001</v>
      </c>
      <c r="L261" s="184">
        <v>4.7306999999999997</v>
      </c>
      <c r="M261" s="184">
        <v>6.2915000000000001</v>
      </c>
      <c r="N261" s="184">
        <v>2.5550999999999999</v>
      </c>
      <c r="O261" s="184">
        <v>7.7278000000000002</v>
      </c>
      <c r="P261" s="184">
        <v>6.7511999999999999</v>
      </c>
      <c r="Q261" s="184">
        <v>7.5186000000000002</v>
      </c>
      <c r="R261" s="184">
        <v>5.0023</v>
      </c>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1739</v>
      </c>
      <c r="C262" s="180">
        <v>119156</v>
      </c>
      <c r="D262" s="183">
        <v>45014</v>
      </c>
      <c r="E262" s="184">
        <v>26.4405</v>
      </c>
      <c r="F262" s="184">
        <v>0</v>
      </c>
      <c r="G262" s="184">
        <v>-3.6425999999999998</v>
      </c>
      <c r="H262" s="184">
        <v>-2.9316</v>
      </c>
      <c r="I262" s="184">
        <v>11.239800000000001</v>
      </c>
      <c r="J262" s="184">
        <v>2.9152</v>
      </c>
      <c r="K262" s="184">
        <v>-2.3938999999999999</v>
      </c>
      <c r="L262" s="184">
        <v>4.5697999999999999</v>
      </c>
      <c r="M262" s="184">
        <v>6.6928999999999998</v>
      </c>
      <c r="N262" s="184">
        <v>3.8698999999999999</v>
      </c>
      <c r="O262" s="184">
        <v>8.4640000000000004</v>
      </c>
      <c r="P262" s="184">
        <v>6.4550000000000001</v>
      </c>
      <c r="Q262" s="184">
        <v>8.0757999999999992</v>
      </c>
      <c r="R262" s="184">
        <v>5.0707000000000004</v>
      </c>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1740</v>
      </c>
      <c r="C263" s="180">
        <v>113142</v>
      </c>
      <c r="D263" s="183">
        <v>45014</v>
      </c>
      <c r="E263" s="184">
        <v>22.5687</v>
      </c>
      <c r="F263" s="184">
        <v>-1.6172</v>
      </c>
      <c r="G263" s="184">
        <v>-5.3654000000000002</v>
      </c>
      <c r="H263" s="184">
        <v>-4.6449999999999996</v>
      </c>
      <c r="I263" s="184">
        <v>9.5188000000000006</v>
      </c>
      <c r="J263" s="184">
        <v>1.2001999999999999</v>
      </c>
      <c r="K263" s="184">
        <v>-4.1283000000000003</v>
      </c>
      <c r="L263" s="184">
        <v>2.7810000000000001</v>
      </c>
      <c r="M263" s="184">
        <v>4.8543000000000003</v>
      </c>
      <c r="N263" s="184">
        <v>2.1328</v>
      </c>
      <c r="O263" s="184">
        <v>6.5911</v>
      </c>
      <c r="P263" s="184">
        <v>4.7099000000000002</v>
      </c>
      <c r="Q263" s="184">
        <v>6.6332000000000004</v>
      </c>
      <c r="R263" s="184">
        <v>3.2801999999999998</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1438</v>
      </c>
      <c r="C264" s="180">
        <v>102172</v>
      </c>
      <c r="D264" s="183">
        <v>45014</v>
      </c>
      <c r="E264" s="184">
        <v>46.512999999999998</v>
      </c>
      <c r="F264" s="184">
        <v>53.675699999999999</v>
      </c>
      <c r="G264" s="184">
        <v>13.286</v>
      </c>
      <c r="H264" s="184">
        <v>6.0602</v>
      </c>
      <c r="I264" s="184">
        <v>8.4350000000000005</v>
      </c>
      <c r="J264" s="184">
        <v>5.4107000000000003</v>
      </c>
      <c r="K264" s="184">
        <v>2.7644000000000002</v>
      </c>
      <c r="L264" s="184">
        <v>6.1208</v>
      </c>
      <c r="M264" s="184">
        <v>7.1661000000000001</v>
      </c>
      <c r="N264" s="184">
        <v>4.3014000000000001</v>
      </c>
      <c r="O264" s="184">
        <v>8.4658999999999995</v>
      </c>
      <c r="P264" s="184">
        <v>2.5792999999999999</v>
      </c>
      <c r="Q264" s="184">
        <v>8.3253000000000004</v>
      </c>
      <c r="R264" s="184">
        <v>6.7744999999999997</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1421</v>
      </c>
      <c r="C265" s="180">
        <v>118726</v>
      </c>
      <c r="D265" s="183">
        <v>45014</v>
      </c>
      <c r="E265" s="184">
        <v>50.434899999999999</v>
      </c>
      <c r="F265" s="184">
        <v>54.939399999999999</v>
      </c>
      <c r="G265" s="184">
        <v>14.488300000000001</v>
      </c>
      <c r="H265" s="184">
        <v>7.2122000000000002</v>
      </c>
      <c r="I265" s="184">
        <v>9.5671999999999997</v>
      </c>
      <c r="J265" s="184">
        <v>6.3707000000000003</v>
      </c>
      <c r="K265" s="184">
        <v>3.5733000000000001</v>
      </c>
      <c r="L265" s="184">
        <v>6.8829000000000002</v>
      </c>
      <c r="M265" s="184">
        <v>7.9065000000000003</v>
      </c>
      <c r="N265" s="184">
        <v>5.0346000000000002</v>
      </c>
      <c r="O265" s="184">
        <v>9.1649999999999991</v>
      </c>
      <c r="P265" s="184">
        <v>3.3203</v>
      </c>
      <c r="Q265" s="184">
        <v>6.9194000000000004</v>
      </c>
      <c r="R265" s="184">
        <v>7.4813000000000001</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1439</v>
      </c>
      <c r="C266" s="180">
        <v>148293</v>
      </c>
      <c r="D266" s="183"/>
      <c r="E266" s="184"/>
      <c r="F266" s="184"/>
      <c r="G266" s="184"/>
      <c r="H266" s="184"/>
      <c r="I266" s="184"/>
      <c r="J266" s="184"/>
      <c r="K266" s="184"/>
      <c r="L266" s="184"/>
      <c r="M266" s="184"/>
      <c r="N266" s="184"/>
      <c r="O266" s="184"/>
      <c r="P266" s="184"/>
      <c r="Q266" s="184"/>
      <c r="R266" s="184"/>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1422</v>
      </c>
      <c r="C267" s="180">
        <v>148296</v>
      </c>
      <c r="D267" s="183"/>
      <c r="E267" s="184"/>
      <c r="F267" s="184"/>
      <c r="G267" s="184"/>
      <c r="H267" s="184"/>
      <c r="I267" s="184"/>
      <c r="J267" s="184"/>
      <c r="K267" s="184"/>
      <c r="L267" s="184"/>
      <c r="M267" s="184"/>
      <c r="N267" s="184"/>
      <c r="O267" s="184"/>
      <c r="P267" s="184"/>
      <c r="Q267" s="184"/>
      <c r="R267" s="184"/>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1776</v>
      </c>
      <c r="C268" s="180">
        <v>119839</v>
      </c>
      <c r="D268" s="183">
        <v>45014</v>
      </c>
      <c r="E268" s="184">
        <v>60.3354</v>
      </c>
      <c r="F268" s="184">
        <v>101.12479999999999</v>
      </c>
      <c r="G268" s="184">
        <v>0.55659999999999998</v>
      </c>
      <c r="H268" s="184">
        <v>-0.4385</v>
      </c>
      <c r="I268" s="184">
        <v>4.5624000000000002</v>
      </c>
      <c r="J268" s="184">
        <v>2.4245000000000001</v>
      </c>
      <c r="K268" s="184">
        <v>-0.1968</v>
      </c>
      <c r="L268" s="184">
        <v>4.9260000000000002</v>
      </c>
      <c r="M268" s="184">
        <v>9.0623000000000005</v>
      </c>
      <c r="N268" s="184">
        <v>5.8399000000000001</v>
      </c>
      <c r="O268" s="184">
        <v>13.498200000000001</v>
      </c>
      <c r="P268" s="184">
        <v>8.6498000000000008</v>
      </c>
      <c r="Q268" s="184">
        <v>9.4986999999999995</v>
      </c>
      <c r="R268" s="184">
        <v>8.6598000000000006</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1777</v>
      </c>
      <c r="C269" s="180">
        <v>100968</v>
      </c>
      <c r="D269" s="183">
        <v>45014</v>
      </c>
      <c r="E269" s="184">
        <v>55.860999999999997</v>
      </c>
      <c r="F269" s="184">
        <v>100.5744</v>
      </c>
      <c r="G269" s="184">
        <v>1.3100000000000001E-2</v>
      </c>
      <c r="H269" s="184">
        <v>-0.97989999999999999</v>
      </c>
      <c r="I269" s="184">
        <v>4.0715000000000003</v>
      </c>
      <c r="J269" s="184">
        <v>1.9068000000000001</v>
      </c>
      <c r="K269" s="184">
        <v>-0.68489999999999995</v>
      </c>
      <c r="L269" s="184">
        <v>4.3996000000000004</v>
      </c>
      <c r="M269" s="184">
        <v>8.5073000000000008</v>
      </c>
      <c r="N269" s="184">
        <v>5.2944000000000004</v>
      </c>
      <c r="O269" s="184">
        <v>12.857799999999999</v>
      </c>
      <c r="P269" s="184">
        <v>7.9581999999999997</v>
      </c>
      <c r="Q269" s="184">
        <v>8.1217000000000006</v>
      </c>
      <c r="R269" s="184">
        <v>8.0671999999999997</v>
      </c>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1440</v>
      </c>
      <c r="C270" s="180">
        <v>112868</v>
      </c>
      <c r="D270" s="183">
        <v>45014</v>
      </c>
      <c r="E270" s="184">
        <v>24.309000000000001</v>
      </c>
      <c r="F270" s="184">
        <v>47.208100000000002</v>
      </c>
      <c r="G270" s="184">
        <v>9.4717000000000002</v>
      </c>
      <c r="H270" s="184">
        <v>3.5125000000000002</v>
      </c>
      <c r="I270" s="184">
        <v>12.7606</v>
      </c>
      <c r="J270" s="184">
        <v>5.2302999999999997</v>
      </c>
      <c r="K270" s="184">
        <v>-1.9971000000000001</v>
      </c>
      <c r="L270" s="184">
        <v>5.2683</v>
      </c>
      <c r="M270" s="184">
        <v>7.0109000000000004</v>
      </c>
      <c r="N270" s="184">
        <v>3.0156000000000001</v>
      </c>
      <c r="O270" s="184">
        <v>10.2018</v>
      </c>
      <c r="P270" s="184">
        <v>5.0856000000000003</v>
      </c>
      <c r="Q270" s="184">
        <v>7.0347999999999997</v>
      </c>
      <c r="R270" s="184">
        <v>7.6128999999999998</v>
      </c>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1423</v>
      </c>
      <c r="C271" s="180">
        <v>119635</v>
      </c>
      <c r="D271" s="183">
        <v>45014</v>
      </c>
      <c r="E271" s="184">
        <v>26.2347</v>
      </c>
      <c r="F271" s="184">
        <v>48.062600000000003</v>
      </c>
      <c r="G271" s="184">
        <v>10.393800000000001</v>
      </c>
      <c r="H271" s="184">
        <v>4.4565000000000001</v>
      </c>
      <c r="I271" s="184">
        <v>13.7264</v>
      </c>
      <c r="J271" s="184">
        <v>6.1902999999999997</v>
      </c>
      <c r="K271" s="184">
        <v>-1.0423</v>
      </c>
      <c r="L271" s="184">
        <v>6.2553000000000001</v>
      </c>
      <c r="M271" s="184">
        <v>8.0244</v>
      </c>
      <c r="N271" s="184">
        <v>3.9965999999999999</v>
      </c>
      <c r="O271" s="184">
        <v>11.1313</v>
      </c>
      <c r="P271" s="184">
        <v>6.0989000000000004</v>
      </c>
      <c r="Q271" s="184">
        <v>7.9611999999999998</v>
      </c>
      <c r="R271" s="184">
        <v>8.6196999999999999</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1424</v>
      </c>
      <c r="C272" s="180">
        <v>148106</v>
      </c>
      <c r="D272" s="183"/>
      <c r="E272" s="184"/>
      <c r="F272" s="184"/>
      <c r="G272" s="184"/>
      <c r="H272" s="184"/>
      <c r="I272" s="184"/>
      <c r="J272" s="184"/>
      <c r="K272" s="184"/>
      <c r="L272" s="184"/>
      <c r="M272" s="184"/>
      <c r="N272" s="184"/>
      <c r="O272" s="184"/>
      <c r="P272" s="184"/>
      <c r="Q272" s="184"/>
      <c r="R272" s="184"/>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1441</v>
      </c>
      <c r="C273" s="180">
        <v>148105</v>
      </c>
      <c r="D273" s="183"/>
      <c r="E273" s="184"/>
      <c r="F273" s="184"/>
      <c r="G273" s="184"/>
      <c r="H273" s="184"/>
      <c r="I273" s="184"/>
      <c r="J273" s="184"/>
      <c r="K273" s="184"/>
      <c r="L273" s="184"/>
      <c r="M273" s="184"/>
      <c r="N273" s="184"/>
      <c r="O273" s="184"/>
      <c r="P273" s="184"/>
      <c r="Q273" s="184"/>
      <c r="R273" s="184"/>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1425</v>
      </c>
      <c r="C274" s="180">
        <v>120779</v>
      </c>
      <c r="D274" s="183">
        <v>45014</v>
      </c>
      <c r="E274" s="184">
        <v>56.8249</v>
      </c>
      <c r="F274" s="184">
        <v>115.01609999999999</v>
      </c>
      <c r="G274" s="184">
        <v>13.6943</v>
      </c>
      <c r="H274" s="184">
        <v>5.8606999999999996</v>
      </c>
      <c r="I274" s="184">
        <v>7.6337999999999999</v>
      </c>
      <c r="J274" s="184">
        <v>-8.8999999999999999E-3</v>
      </c>
      <c r="K274" s="184">
        <v>-2.1496</v>
      </c>
      <c r="L274" s="184">
        <v>4.7328999999999999</v>
      </c>
      <c r="M274" s="184">
        <v>8.5925999999999991</v>
      </c>
      <c r="N274" s="184">
        <v>3.4075000000000002</v>
      </c>
      <c r="O274" s="184">
        <v>12.8935</v>
      </c>
      <c r="P274" s="184">
        <v>6.9908000000000001</v>
      </c>
      <c r="Q274" s="184">
        <v>9.1696000000000009</v>
      </c>
      <c r="R274" s="184">
        <v>8.0472999999999999</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1442</v>
      </c>
      <c r="C275" s="180">
        <v>102535</v>
      </c>
      <c r="D275" s="183">
        <v>45014</v>
      </c>
      <c r="E275" s="184">
        <v>53.247999999999998</v>
      </c>
      <c r="F275" s="184">
        <v>114.489</v>
      </c>
      <c r="G275" s="184">
        <v>13.1023</v>
      </c>
      <c r="H275" s="184">
        <v>5.2756999999999996</v>
      </c>
      <c r="I275" s="184">
        <v>7.0450999999999997</v>
      </c>
      <c r="J275" s="184">
        <v>-0.59770000000000001</v>
      </c>
      <c r="K275" s="184">
        <v>-2.7355</v>
      </c>
      <c r="L275" s="184">
        <v>4.1262999999999996</v>
      </c>
      <c r="M275" s="184">
        <v>7.9598000000000004</v>
      </c>
      <c r="N275" s="184">
        <v>2.8033000000000001</v>
      </c>
      <c r="O275" s="184">
        <v>12.2193</v>
      </c>
      <c r="P275" s="184">
        <v>6.3212000000000002</v>
      </c>
      <c r="Q275" s="184">
        <v>9.0536999999999992</v>
      </c>
      <c r="R275" s="184">
        <v>7.4249000000000001</v>
      </c>
      <c r="T275" s="106"/>
      <c r="U275" s="107"/>
      <c r="V275" s="107"/>
      <c r="W275" s="107"/>
      <c r="X275" s="107"/>
      <c r="Y275" s="107"/>
      <c r="Z275" s="107"/>
      <c r="AA275" s="107"/>
      <c r="AB275" s="107"/>
      <c r="AC275" s="107"/>
      <c r="AD275" s="107"/>
      <c r="AE275" s="107"/>
      <c r="AF275" s="107"/>
      <c r="AG275" s="107"/>
      <c r="AH275" s="107"/>
    </row>
    <row r="276" spans="1:34" x14ac:dyDescent="0.3">
      <c r="A276" s="185" t="s">
        <v>27</v>
      </c>
      <c r="B276" s="180"/>
      <c r="C276" s="180"/>
      <c r="D276" s="180"/>
      <c r="E276" s="180"/>
      <c r="F276" s="186">
        <v>92.43495405405406</v>
      </c>
      <c r="G276" s="186">
        <v>12.113551351351349</v>
      </c>
      <c r="H276" s="186">
        <v>4.9290540540540535</v>
      </c>
      <c r="I276" s="186">
        <v>9.7576648648648696</v>
      </c>
      <c r="J276" s="186">
        <v>3.8084918918918915</v>
      </c>
      <c r="K276" s="186">
        <v>-0.77900540540540542</v>
      </c>
      <c r="L276" s="186">
        <v>4.8197216216216221</v>
      </c>
      <c r="M276" s="186">
        <v>7.5793783783783768</v>
      </c>
      <c r="N276" s="186">
        <v>4.323664864864865</v>
      </c>
      <c r="O276" s="186">
        <v>10.626440540540539</v>
      </c>
      <c r="P276" s="186">
        <v>6.6764027027027044</v>
      </c>
      <c r="Q276" s="186">
        <v>8.5419513513513508</v>
      </c>
      <c r="R276" s="186">
        <v>6.7845729729729722</v>
      </c>
      <c r="T276" s="106"/>
      <c r="U276" s="107"/>
      <c r="V276" s="107"/>
      <c r="W276" s="107"/>
      <c r="X276" s="107"/>
      <c r="Y276" s="107"/>
      <c r="Z276" s="107"/>
      <c r="AA276" s="107"/>
      <c r="AB276" s="107"/>
      <c r="AC276" s="107"/>
      <c r="AD276" s="107"/>
      <c r="AE276" s="107"/>
      <c r="AF276" s="107"/>
      <c r="AG276" s="107"/>
      <c r="AH276" s="107"/>
    </row>
    <row r="277" spans="1:34" x14ac:dyDescent="0.3">
      <c r="A277" s="185" t="s">
        <v>407</v>
      </c>
      <c r="B277" s="180"/>
      <c r="C277" s="180"/>
      <c r="D277" s="180"/>
      <c r="E277" s="180"/>
      <c r="F277" s="186">
        <v>102.2808</v>
      </c>
      <c r="G277" s="186">
        <v>12.945600000000001</v>
      </c>
      <c r="H277" s="186">
        <v>5.2756999999999996</v>
      </c>
      <c r="I277" s="186">
        <v>9.5188000000000006</v>
      </c>
      <c r="J277" s="186">
        <v>3.5638999999999998</v>
      </c>
      <c r="K277" s="186">
        <v>-1.0423</v>
      </c>
      <c r="L277" s="186">
        <v>4.7306999999999997</v>
      </c>
      <c r="M277" s="186">
        <v>7.8129999999999997</v>
      </c>
      <c r="N277" s="186">
        <v>3.4075000000000002</v>
      </c>
      <c r="O277" s="186">
        <v>10.2018</v>
      </c>
      <c r="P277" s="186">
        <v>6.5335000000000001</v>
      </c>
      <c r="Q277" s="186">
        <v>8.3253000000000004</v>
      </c>
      <c r="R277" s="186">
        <v>6.7462</v>
      </c>
      <c r="T277" s="106"/>
      <c r="U277" s="107"/>
      <c r="V277" s="107"/>
      <c r="W277" s="107"/>
      <c r="X277" s="107"/>
      <c r="Y277" s="107"/>
      <c r="Z277" s="107"/>
      <c r="AA277" s="107"/>
      <c r="AB277" s="107"/>
      <c r="AC277" s="107"/>
      <c r="AD277" s="107"/>
      <c r="AE277" s="107"/>
      <c r="AF277" s="107"/>
      <c r="AG277" s="107"/>
      <c r="AH277" s="107"/>
    </row>
    <row r="278" spans="1:34" x14ac:dyDescent="0.3">
      <c r="D278" s="106"/>
      <c r="E278" s="107"/>
      <c r="F278" s="107"/>
      <c r="G278" s="107"/>
      <c r="H278" s="107"/>
      <c r="I278" s="107"/>
      <c r="J278" s="107"/>
      <c r="K278" s="107"/>
      <c r="L278" s="107"/>
      <c r="M278" s="107"/>
      <c r="N278" s="107"/>
      <c r="O278" s="107"/>
      <c r="P278" s="107"/>
      <c r="Q278" s="107"/>
      <c r="R278" s="107"/>
      <c r="T278" s="106"/>
      <c r="U278" s="107"/>
      <c r="V278" s="107"/>
      <c r="W278" s="107"/>
      <c r="X278" s="107"/>
      <c r="Y278" s="107"/>
      <c r="Z278" s="107"/>
      <c r="AA278" s="107"/>
      <c r="AB278" s="107"/>
      <c r="AC278" s="107"/>
      <c r="AD278" s="107"/>
      <c r="AE278" s="107"/>
      <c r="AF278" s="107"/>
      <c r="AG278" s="107"/>
      <c r="AH278" s="107"/>
    </row>
    <row r="279" spans="1:34" x14ac:dyDescent="0.3">
      <c r="A279" s="182" t="s">
        <v>579</v>
      </c>
      <c r="B279" s="182"/>
      <c r="C279" s="182"/>
      <c r="D279" s="182"/>
      <c r="E279" s="182"/>
      <c r="F279" s="182"/>
      <c r="G279" s="182"/>
      <c r="H279" s="182"/>
      <c r="I279" s="182"/>
      <c r="J279" s="182"/>
      <c r="K279" s="182"/>
      <c r="L279" s="182"/>
      <c r="M279" s="182"/>
      <c r="N279" s="182"/>
      <c r="O279" s="182"/>
      <c r="P279" s="182"/>
      <c r="Q279" s="182"/>
      <c r="R279" s="182"/>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0" t="s">
        <v>580</v>
      </c>
      <c r="B280" s="180" t="s">
        <v>581</v>
      </c>
      <c r="C280" s="180">
        <v>105460</v>
      </c>
      <c r="D280" s="183">
        <v>45014</v>
      </c>
      <c r="E280" s="184">
        <v>75.010000000000005</v>
      </c>
      <c r="F280" s="184">
        <v>0.94199999999999995</v>
      </c>
      <c r="G280" s="184">
        <v>0.52259999999999995</v>
      </c>
      <c r="H280" s="184">
        <v>-0.54359999999999997</v>
      </c>
      <c r="I280" s="184">
        <v>-0.04</v>
      </c>
      <c r="J280" s="184">
        <v>-2.1141000000000001</v>
      </c>
      <c r="K280" s="184">
        <v>-6.4246999999999996</v>
      </c>
      <c r="L280" s="184">
        <v>-1.7807999999999999</v>
      </c>
      <c r="M280" s="184">
        <v>8.3332999999999995</v>
      </c>
      <c r="N280" s="184">
        <v>0.56310000000000004</v>
      </c>
      <c r="O280" s="184">
        <v>26.897600000000001</v>
      </c>
      <c r="P280" s="184">
        <v>10.7767</v>
      </c>
      <c r="Q280" s="184">
        <v>13.4434</v>
      </c>
      <c r="R280" s="184">
        <v>9.5894999999999992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A281" s="180" t="s">
        <v>580</v>
      </c>
      <c r="B281" s="180" t="s">
        <v>582</v>
      </c>
      <c r="C281" s="180">
        <v>120348</v>
      </c>
      <c r="D281" s="183">
        <v>45014</v>
      </c>
      <c r="E281" s="184">
        <v>85.65</v>
      </c>
      <c r="F281" s="184">
        <v>0.94279999999999997</v>
      </c>
      <c r="G281" s="184">
        <v>0.54</v>
      </c>
      <c r="H281" s="184">
        <v>-0.52259999999999995</v>
      </c>
      <c r="I281" s="184">
        <v>0</v>
      </c>
      <c r="J281" s="184">
        <v>-2.0247000000000002</v>
      </c>
      <c r="K281" s="184">
        <v>-6.1576000000000004</v>
      </c>
      <c r="L281" s="184">
        <v>-1.2111000000000001</v>
      </c>
      <c r="M281" s="184">
        <v>9.3032000000000004</v>
      </c>
      <c r="N281" s="184">
        <v>1.7825</v>
      </c>
      <c r="O281" s="184">
        <v>28.500800000000002</v>
      </c>
      <c r="P281" s="184">
        <v>12.1248</v>
      </c>
      <c r="Q281" s="184">
        <v>16.782</v>
      </c>
      <c r="R281" s="184">
        <v>10.9649</v>
      </c>
    </row>
    <row r="282" spans="1:34" x14ac:dyDescent="0.3">
      <c r="A282" s="180" t="s">
        <v>580</v>
      </c>
      <c r="B282" s="180" t="s">
        <v>583</v>
      </c>
      <c r="C282" s="180">
        <v>103040</v>
      </c>
      <c r="D282" s="183">
        <v>45014</v>
      </c>
      <c r="E282" s="184">
        <v>85.084999999999994</v>
      </c>
      <c r="F282" s="184">
        <v>1.0283</v>
      </c>
      <c r="G282" s="184">
        <v>0.76029999999999998</v>
      </c>
      <c r="H282" s="184">
        <v>-0.51680000000000004</v>
      </c>
      <c r="I282" s="184">
        <v>1.8800000000000001E-2</v>
      </c>
      <c r="J282" s="184">
        <v>-0.98219999999999996</v>
      </c>
      <c r="K282" s="184">
        <v>-4.2644000000000002</v>
      </c>
      <c r="L282" s="184">
        <v>3.7559</v>
      </c>
      <c r="M282" s="184">
        <v>13.1495</v>
      </c>
      <c r="N282" s="184">
        <v>3.9397000000000002</v>
      </c>
      <c r="O282" s="184">
        <v>29.215599999999998</v>
      </c>
      <c r="P282" s="184">
        <v>12.489800000000001</v>
      </c>
      <c r="Q282" s="184">
        <v>12.872199999999999</v>
      </c>
      <c r="R282" s="184">
        <v>11.324</v>
      </c>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584</v>
      </c>
      <c r="C283" s="180">
        <v>119769</v>
      </c>
      <c r="D283" s="183">
        <v>45014</v>
      </c>
      <c r="E283" s="184">
        <v>97.323999999999998</v>
      </c>
      <c r="F283" s="184">
        <v>1.0307999999999999</v>
      </c>
      <c r="G283" s="184">
        <v>0.77769999999999995</v>
      </c>
      <c r="H283" s="184">
        <v>-0.49180000000000001</v>
      </c>
      <c r="I283" s="184">
        <v>6.8900000000000003E-2</v>
      </c>
      <c r="J283" s="184">
        <v>-0.87790000000000001</v>
      </c>
      <c r="K283" s="184">
        <v>-3.9344999999999999</v>
      </c>
      <c r="L283" s="184">
        <v>4.4775999999999998</v>
      </c>
      <c r="M283" s="184">
        <v>14.3361</v>
      </c>
      <c r="N283" s="184">
        <v>5.4032</v>
      </c>
      <c r="O283" s="184">
        <v>30.9968</v>
      </c>
      <c r="P283" s="184">
        <v>14.0229</v>
      </c>
      <c r="Q283" s="184">
        <v>14.910600000000001</v>
      </c>
      <c r="R283" s="184">
        <v>12.8727</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1608</v>
      </c>
      <c r="C284" s="180">
        <v>119835</v>
      </c>
      <c r="D284" s="183">
        <v>45014</v>
      </c>
      <c r="E284" s="184">
        <v>239.69159999999999</v>
      </c>
      <c r="F284" s="184">
        <v>1.2058</v>
      </c>
      <c r="G284" s="184">
        <v>0.68910000000000005</v>
      </c>
      <c r="H284" s="184">
        <v>-0.43480000000000002</v>
      </c>
      <c r="I284" s="184">
        <v>1.7299999999999999E-2</v>
      </c>
      <c r="J284" s="184">
        <v>-0.26090000000000002</v>
      </c>
      <c r="K284" s="184">
        <v>-1.6337999999999999</v>
      </c>
      <c r="L284" s="184">
        <v>5.4881000000000002</v>
      </c>
      <c r="M284" s="184">
        <v>16.645800000000001</v>
      </c>
      <c r="N284" s="184">
        <v>14.075900000000001</v>
      </c>
      <c r="O284" s="184">
        <v>45.747399999999999</v>
      </c>
      <c r="P284" s="184">
        <v>15.7172</v>
      </c>
      <c r="Q284" s="184">
        <v>14.648</v>
      </c>
      <c r="R284" s="184">
        <v>22.880500000000001</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1710</v>
      </c>
      <c r="C285" s="180">
        <v>119724</v>
      </c>
      <c r="D285" s="183">
        <v>45014</v>
      </c>
      <c r="E285" s="184">
        <v>70.162709023612507</v>
      </c>
      <c r="F285" s="184">
        <v>1.2058</v>
      </c>
      <c r="G285" s="184">
        <v>0.68910000000000005</v>
      </c>
      <c r="H285" s="184">
        <v>-0.43480000000000002</v>
      </c>
      <c r="I285" s="184">
        <v>1.7399999999999999E-2</v>
      </c>
      <c r="J285" s="184">
        <v>-0.26090000000000002</v>
      </c>
      <c r="K285" s="184">
        <v>-1.6335999999999999</v>
      </c>
      <c r="L285" s="184">
        <v>5.4882</v>
      </c>
      <c r="M285" s="184">
        <v>16.6449</v>
      </c>
      <c r="N285" s="184">
        <v>14.0747</v>
      </c>
      <c r="O285" s="184">
        <v>45.746299999999998</v>
      </c>
      <c r="P285" s="184">
        <v>15.7174</v>
      </c>
      <c r="Q285" s="184">
        <v>14.658899999999999</v>
      </c>
      <c r="R285" s="184">
        <v>22.878799999999998</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1609</v>
      </c>
      <c r="C286" s="180">
        <v>102414</v>
      </c>
      <c r="D286" s="183">
        <v>45014</v>
      </c>
      <c r="E286" s="184">
        <v>567.372992614743</v>
      </c>
      <c r="F286" s="184">
        <v>1.2033</v>
      </c>
      <c r="G286" s="184">
        <v>0.67689999999999995</v>
      </c>
      <c r="H286" s="184">
        <v>-0.45169999999999999</v>
      </c>
      <c r="I286" s="184">
        <v>-1.7899999999999999E-2</v>
      </c>
      <c r="J286" s="184">
        <v>-0.3362</v>
      </c>
      <c r="K286" s="184">
        <v>-1.8601000000000001</v>
      </c>
      <c r="L286" s="184">
        <v>5.0267999999999997</v>
      </c>
      <c r="M286" s="184">
        <v>15.912599999999999</v>
      </c>
      <c r="N286" s="184">
        <v>13.1669</v>
      </c>
      <c r="O286" s="184">
        <v>44.7059</v>
      </c>
      <c r="P286" s="184">
        <v>14.911899999999999</v>
      </c>
      <c r="Q286" s="184">
        <v>18.087</v>
      </c>
      <c r="R286" s="184">
        <v>21.932700000000001</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1711</v>
      </c>
      <c r="C287" s="180">
        <v>100915</v>
      </c>
      <c r="D287" s="183">
        <v>45014</v>
      </c>
      <c r="E287" s="184">
        <v>571.40600453215302</v>
      </c>
      <c r="F287" s="184">
        <v>1.2033</v>
      </c>
      <c r="G287" s="184">
        <v>0.67689999999999995</v>
      </c>
      <c r="H287" s="184">
        <v>-0.4516</v>
      </c>
      <c r="I287" s="184">
        <v>-1.7999999999999999E-2</v>
      </c>
      <c r="J287" s="184">
        <v>-0.33610000000000001</v>
      </c>
      <c r="K287" s="184">
        <v>-1.8603000000000001</v>
      </c>
      <c r="L287" s="184">
        <v>5.0270999999999999</v>
      </c>
      <c r="M287" s="184">
        <v>15.912699999999999</v>
      </c>
      <c r="N287" s="184">
        <v>13.167400000000001</v>
      </c>
      <c r="O287" s="184">
        <v>44.707299999999996</v>
      </c>
      <c r="P287" s="184">
        <v>14.9131</v>
      </c>
      <c r="Q287" s="184">
        <v>18.572199999999999</v>
      </c>
      <c r="R287" s="184">
        <v>21.933900000000001</v>
      </c>
      <c r="T287" s="106"/>
      <c r="U287" s="107"/>
      <c r="V287" s="107"/>
      <c r="W287" s="107"/>
      <c r="X287" s="107"/>
      <c r="Y287" s="107"/>
      <c r="Z287" s="107"/>
      <c r="AA287" s="107"/>
      <c r="AB287" s="107"/>
      <c r="AC287" s="107"/>
      <c r="AD287" s="107"/>
      <c r="AE287" s="107"/>
      <c r="AF287" s="107"/>
      <c r="AG287" s="107"/>
      <c r="AH287" s="107"/>
    </row>
    <row r="288" spans="1:34" x14ac:dyDescent="0.3">
      <c r="A288" s="185" t="s">
        <v>27</v>
      </c>
      <c r="B288" s="180"/>
      <c r="C288" s="180"/>
      <c r="D288" s="180"/>
      <c r="E288" s="180"/>
      <c r="F288" s="186">
        <v>1.0952625</v>
      </c>
      <c r="G288" s="186">
        <v>0.66657499999999992</v>
      </c>
      <c r="H288" s="186">
        <v>-0.48096249999999996</v>
      </c>
      <c r="I288" s="186">
        <v>5.8125E-3</v>
      </c>
      <c r="J288" s="186">
        <v>-0.89912500000000006</v>
      </c>
      <c r="K288" s="186">
        <v>-3.4711249999999998</v>
      </c>
      <c r="L288" s="186">
        <v>3.2839750000000003</v>
      </c>
      <c r="M288" s="186">
        <v>13.7797625</v>
      </c>
      <c r="N288" s="186">
        <v>8.2716750000000001</v>
      </c>
      <c r="O288" s="186">
        <v>37.064712499999999</v>
      </c>
      <c r="P288" s="186">
        <v>13.834225</v>
      </c>
      <c r="Q288" s="186">
        <v>15.4967875</v>
      </c>
      <c r="R288" s="186">
        <v>16.797125000000001</v>
      </c>
      <c r="T288" s="106"/>
      <c r="U288" s="107"/>
      <c r="V288" s="107"/>
      <c r="W288" s="107"/>
      <c r="X288" s="107"/>
      <c r="Y288" s="107"/>
      <c r="Z288" s="107"/>
      <c r="AA288" s="107"/>
      <c r="AB288" s="107"/>
      <c r="AC288" s="107"/>
      <c r="AD288" s="107"/>
      <c r="AE288" s="107"/>
      <c r="AF288" s="107"/>
      <c r="AG288" s="107"/>
      <c r="AH288" s="107"/>
    </row>
    <row r="289" spans="1:34" x14ac:dyDescent="0.3">
      <c r="A289" s="185" t="s">
        <v>407</v>
      </c>
      <c r="B289" s="180"/>
      <c r="C289" s="180"/>
      <c r="D289" s="180"/>
      <c r="E289" s="180"/>
      <c r="F289" s="186">
        <v>1.1170499999999999</v>
      </c>
      <c r="G289" s="186">
        <v>0.68300000000000005</v>
      </c>
      <c r="H289" s="186">
        <v>-0.47175</v>
      </c>
      <c r="I289" s="186">
        <v>8.6499999999999997E-3</v>
      </c>
      <c r="J289" s="186">
        <v>-0.60704999999999998</v>
      </c>
      <c r="K289" s="186">
        <v>-2.8974000000000002</v>
      </c>
      <c r="L289" s="186">
        <v>4.7522000000000002</v>
      </c>
      <c r="M289" s="186">
        <v>15.12435</v>
      </c>
      <c r="N289" s="186">
        <v>9.28505</v>
      </c>
      <c r="O289" s="186">
        <v>37.851349999999996</v>
      </c>
      <c r="P289" s="186">
        <v>14.4674</v>
      </c>
      <c r="Q289" s="186">
        <v>14.784749999999999</v>
      </c>
      <c r="R289" s="186">
        <v>17.402699999999999</v>
      </c>
      <c r="T289" s="106"/>
      <c r="U289" s="107"/>
      <c r="V289" s="107"/>
      <c r="W289" s="107"/>
      <c r="X289" s="107"/>
      <c r="Y289" s="107"/>
      <c r="Z289" s="107"/>
      <c r="AA289" s="107"/>
      <c r="AB289" s="107"/>
      <c r="AC289" s="107"/>
      <c r="AD289" s="107"/>
      <c r="AE289" s="107"/>
      <c r="AF289" s="107"/>
      <c r="AG289" s="107"/>
      <c r="AH289" s="107"/>
    </row>
    <row r="290" spans="1:34" x14ac:dyDescent="0.3">
      <c r="D290" s="106"/>
      <c r="E290" s="107"/>
      <c r="F290" s="107"/>
      <c r="G290" s="107"/>
      <c r="H290" s="107"/>
      <c r="I290" s="107"/>
      <c r="J290" s="107"/>
      <c r="K290" s="107"/>
      <c r="L290" s="107"/>
      <c r="M290" s="107"/>
      <c r="N290" s="107"/>
      <c r="O290" s="107"/>
      <c r="P290" s="107"/>
      <c r="Q290" s="107"/>
      <c r="R290" s="107"/>
      <c r="T290" s="106"/>
      <c r="U290" s="107"/>
      <c r="V290" s="107"/>
      <c r="W290" s="107"/>
      <c r="X290" s="107"/>
      <c r="Y290" s="107"/>
      <c r="Z290" s="107"/>
      <c r="AA290" s="107"/>
      <c r="AB290" s="107"/>
      <c r="AC290" s="107"/>
      <c r="AD290" s="107"/>
      <c r="AE290" s="107"/>
      <c r="AF290" s="107"/>
      <c r="AG290" s="107"/>
      <c r="AH290" s="107"/>
    </row>
    <row r="291" spans="1:34" x14ac:dyDescent="0.3">
      <c r="A291" s="182" t="s">
        <v>585</v>
      </c>
      <c r="B291" s="182"/>
      <c r="C291" s="182"/>
      <c r="D291" s="182"/>
      <c r="E291" s="182"/>
      <c r="F291" s="182"/>
      <c r="G291" s="182"/>
      <c r="H291" s="182"/>
      <c r="I291" s="182"/>
      <c r="J291" s="182"/>
      <c r="K291" s="182"/>
      <c r="L291" s="182"/>
      <c r="M291" s="182"/>
      <c r="N291" s="182"/>
      <c r="O291" s="182"/>
      <c r="P291" s="182"/>
      <c r="Q291" s="182"/>
      <c r="R291" s="182"/>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0" t="s">
        <v>586</v>
      </c>
      <c r="B292" s="180" t="s">
        <v>587</v>
      </c>
      <c r="C292" s="180">
        <v>103178</v>
      </c>
      <c r="D292" s="183">
        <v>45014</v>
      </c>
      <c r="E292" s="184">
        <v>94.281700000000001</v>
      </c>
      <c r="F292" s="184">
        <v>41.121600000000001</v>
      </c>
      <c r="G292" s="184">
        <v>12.5959</v>
      </c>
      <c r="H292" s="184">
        <v>10.8025</v>
      </c>
      <c r="I292" s="184">
        <v>8.5894999999999992</v>
      </c>
      <c r="J292" s="184">
        <v>9.2899999999999991</v>
      </c>
      <c r="K292" s="184">
        <v>6.6237000000000004</v>
      </c>
      <c r="L292" s="184">
        <v>6.9790999999999999</v>
      </c>
      <c r="M292" s="184">
        <v>6.9246999999999996</v>
      </c>
      <c r="N292" s="184">
        <v>4.6441999999999997</v>
      </c>
      <c r="O292" s="184">
        <v>6.4348999999999998</v>
      </c>
      <c r="P292" s="184">
        <v>7.2516999999999996</v>
      </c>
      <c r="Q292" s="184">
        <v>8.9812999999999992</v>
      </c>
      <c r="R292" s="184">
        <v>4.8228999999999997</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A293" s="180" t="s">
        <v>586</v>
      </c>
      <c r="B293" s="180" t="s">
        <v>588</v>
      </c>
      <c r="C293" s="180">
        <v>119533</v>
      </c>
      <c r="D293" s="183">
        <v>45014</v>
      </c>
      <c r="E293" s="184">
        <v>95.495500000000007</v>
      </c>
      <c r="F293" s="184">
        <v>41.2879</v>
      </c>
      <c r="G293" s="184">
        <v>12.7501</v>
      </c>
      <c r="H293" s="184">
        <v>10.9625</v>
      </c>
      <c r="I293" s="184">
        <v>8.7520000000000007</v>
      </c>
      <c r="J293" s="184">
        <v>9.4505999999999997</v>
      </c>
      <c r="K293" s="184">
        <v>6.7859999999999996</v>
      </c>
      <c r="L293" s="184">
        <v>7.1444000000000001</v>
      </c>
      <c r="M293" s="184">
        <v>7.093</v>
      </c>
      <c r="N293" s="184">
        <v>4.8117999999999999</v>
      </c>
      <c r="O293" s="184">
        <v>6.6048999999999998</v>
      </c>
      <c r="P293" s="184">
        <v>7.4059999999999997</v>
      </c>
      <c r="Q293" s="184">
        <v>8.2188999999999997</v>
      </c>
      <c r="R293" s="184">
        <v>4.9909999999999997</v>
      </c>
    </row>
    <row r="294" spans="1:34" x14ac:dyDescent="0.3">
      <c r="A294" s="180" t="s">
        <v>586</v>
      </c>
      <c r="B294" s="180" t="s">
        <v>589</v>
      </c>
      <c r="C294" s="180">
        <v>141588</v>
      </c>
      <c r="D294" s="183">
        <v>45014</v>
      </c>
      <c r="E294" s="184">
        <v>14.953799999999999</v>
      </c>
      <c r="F294" s="184">
        <v>38.361600000000003</v>
      </c>
      <c r="G294" s="184">
        <v>8.8466000000000005</v>
      </c>
      <c r="H294" s="184">
        <v>10.734400000000001</v>
      </c>
      <c r="I294" s="184">
        <v>9.5366</v>
      </c>
      <c r="J294" s="184">
        <v>10.5069</v>
      </c>
      <c r="K294" s="184">
        <v>6.7076000000000002</v>
      </c>
      <c r="L294" s="184">
        <v>7.0408999999999997</v>
      </c>
      <c r="M294" s="184">
        <v>6.8696999999999999</v>
      </c>
      <c r="N294" s="184">
        <v>4.9433999999999996</v>
      </c>
      <c r="O294" s="184">
        <v>6.7385000000000002</v>
      </c>
      <c r="P294" s="184">
        <v>7.2306999999999997</v>
      </c>
      <c r="Q294" s="184">
        <v>7.2980999999999998</v>
      </c>
      <c r="R294" s="184">
        <v>5.0506000000000002</v>
      </c>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590</v>
      </c>
      <c r="C295" s="180">
        <v>141593</v>
      </c>
      <c r="D295" s="183">
        <v>45014</v>
      </c>
      <c r="E295" s="184">
        <v>14.3263</v>
      </c>
      <c r="F295" s="184">
        <v>37.490600000000001</v>
      </c>
      <c r="G295" s="184">
        <v>8.1109000000000009</v>
      </c>
      <c r="H295" s="184">
        <v>10.0219</v>
      </c>
      <c r="I295" s="184">
        <v>8.8194999999999997</v>
      </c>
      <c r="J295" s="184">
        <v>9.7833000000000006</v>
      </c>
      <c r="K295" s="184">
        <v>5.9866000000000001</v>
      </c>
      <c r="L295" s="184">
        <v>6.3117999999999999</v>
      </c>
      <c r="M295" s="184">
        <v>6.1345999999999998</v>
      </c>
      <c r="N295" s="184">
        <v>4.2163000000000004</v>
      </c>
      <c r="O295" s="184">
        <v>6.0082000000000004</v>
      </c>
      <c r="P295" s="184">
        <v>6.45</v>
      </c>
      <c r="Q295" s="184">
        <v>6.4958999999999998</v>
      </c>
      <c r="R295" s="184">
        <v>4.3352000000000004</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2024</v>
      </c>
      <c r="C296" s="180">
        <v>135916</v>
      </c>
      <c r="D296" s="183">
        <v>45014</v>
      </c>
      <c r="E296" s="184">
        <v>16.585000000000001</v>
      </c>
      <c r="F296" s="184">
        <v>14.751200000000001</v>
      </c>
      <c r="G296" s="184">
        <v>6.0792000000000002</v>
      </c>
      <c r="H296" s="184">
        <v>7.3293999999999997</v>
      </c>
      <c r="I296" s="184">
        <v>7.0773999999999999</v>
      </c>
      <c r="J296" s="184">
        <v>8.0883000000000003</v>
      </c>
      <c r="K296" s="184">
        <v>6.2648000000000001</v>
      </c>
      <c r="L296" s="184">
        <v>6.4353999999999996</v>
      </c>
      <c r="M296" s="184">
        <v>5.9672999999999998</v>
      </c>
      <c r="N296" s="184">
        <v>3.5139</v>
      </c>
      <c r="O296" s="184">
        <v>5.9958</v>
      </c>
      <c r="P296" s="184">
        <v>6.7435999999999998</v>
      </c>
      <c r="Q296" s="184">
        <v>7.2649999999999997</v>
      </c>
      <c r="R296" s="184">
        <v>4.2737999999999996</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2025</v>
      </c>
      <c r="C297" s="180">
        <v>135914</v>
      </c>
      <c r="D297" s="183">
        <v>45014</v>
      </c>
      <c r="E297" s="184">
        <v>16.220300000000002</v>
      </c>
      <c r="F297" s="184">
        <v>14.407400000000001</v>
      </c>
      <c r="G297" s="184">
        <v>5.7202000000000002</v>
      </c>
      <c r="H297" s="184">
        <v>7.0147000000000004</v>
      </c>
      <c r="I297" s="184">
        <v>6.7683</v>
      </c>
      <c r="J297" s="184">
        <v>7.7840999999999996</v>
      </c>
      <c r="K297" s="184">
        <v>5.9569000000000001</v>
      </c>
      <c r="L297" s="184">
        <v>6.1231</v>
      </c>
      <c r="M297" s="184">
        <v>5.6529999999999996</v>
      </c>
      <c r="N297" s="184">
        <v>3.2016</v>
      </c>
      <c r="O297" s="184">
        <v>5.6721000000000004</v>
      </c>
      <c r="P297" s="184">
        <v>6.4164000000000003</v>
      </c>
      <c r="Q297" s="184">
        <v>6.9348999999999998</v>
      </c>
      <c r="R297" s="184">
        <v>3.9567000000000001</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1834</v>
      </c>
      <c r="C298" s="180">
        <v>150235</v>
      </c>
      <c r="D298" s="183">
        <v>45014</v>
      </c>
      <c r="E298" s="184">
        <v>22.920100000000001</v>
      </c>
      <c r="F298" s="184">
        <v>25.338100000000001</v>
      </c>
      <c r="G298" s="184">
        <v>11.0686</v>
      </c>
      <c r="H298" s="184">
        <v>11.754899999999999</v>
      </c>
      <c r="I298" s="184">
        <v>10.289199999999999</v>
      </c>
      <c r="J298" s="184">
        <v>10.0966</v>
      </c>
      <c r="K298" s="184">
        <v>6.1376999999999997</v>
      </c>
      <c r="L298" s="184">
        <v>6.1731999999999996</v>
      </c>
      <c r="M298" s="184">
        <v>5.8174000000000001</v>
      </c>
      <c r="N298" s="184">
        <v>2.5310999999999999</v>
      </c>
      <c r="O298" s="184">
        <v>4.3476999999999997</v>
      </c>
      <c r="P298" s="184">
        <v>3.8706</v>
      </c>
      <c r="Q298" s="184">
        <v>5.9314</v>
      </c>
      <c r="R298" s="184">
        <v>2.9260999999999999</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1835</v>
      </c>
      <c r="C299" s="180">
        <v>150237</v>
      </c>
      <c r="D299" s="183">
        <v>45014</v>
      </c>
      <c r="E299" s="184">
        <v>24.1693</v>
      </c>
      <c r="F299" s="184">
        <v>25.691099999999999</v>
      </c>
      <c r="G299" s="184">
        <v>11.404500000000001</v>
      </c>
      <c r="H299" s="184">
        <v>12.0756</v>
      </c>
      <c r="I299" s="184">
        <v>10.603400000000001</v>
      </c>
      <c r="J299" s="184">
        <v>10.417199999999999</v>
      </c>
      <c r="K299" s="184">
        <v>6.4607999999999999</v>
      </c>
      <c r="L299" s="184">
        <v>6.5025000000000004</v>
      </c>
      <c r="M299" s="184">
        <v>6.1508000000000003</v>
      </c>
      <c r="N299" s="184">
        <v>2.8738999999999999</v>
      </c>
      <c r="O299" s="184">
        <v>4.8627000000000002</v>
      </c>
      <c r="P299" s="184">
        <v>4.3342999999999998</v>
      </c>
      <c r="Q299" s="184">
        <v>6.7148000000000003</v>
      </c>
      <c r="R299" s="184">
        <v>3.4201999999999999</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591</v>
      </c>
      <c r="C300" s="180">
        <v>126685</v>
      </c>
      <c r="D300" s="183">
        <v>45014</v>
      </c>
      <c r="E300" s="184">
        <v>19.639199999999999</v>
      </c>
      <c r="F300" s="184">
        <v>26.968599999999999</v>
      </c>
      <c r="G300" s="184">
        <v>7.181</v>
      </c>
      <c r="H300" s="184">
        <v>8.5185999999999993</v>
      </c>
      <c r="I300" s="184">
        <v>8.3768999999999991</v>
      </c>
      <c r="J300" s="184">
        <v>9.0366</v>
      </c>
      <c r="K300" s="184">
        <v>6.0804999999999998</v>
      </c>
      <c r="L300" s="184">
        <v>6.4534000000000002</v>
      </c>
      <c r="M300" s="184">
        <v>5.8930999999999996</v>
      </c>
      <c r="N300" s="184">
        <v>4.1359000000000004</v>
      </c>
      <c r="O300" s="184">
        <v>5.5231000000000003</v>
      </c>
      <c r="P300" s="184">
        <v>6.6468999999999996</v>
      </c>
      <c r="Q300" s="184">
        <v>7.6618000000000004</v>
      </c>
      <c r="R300" s="184">
        <v>4.2930999999999999</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592</v>
      </c>
      <c r="C301" s="180">
        <v>126687</v>
      </c>
      <c r="D301" s="183">
        <v>45014</v>
      </c>
      <c r="E301" s="184">
        <v>18.595600000000001</v>
      </c>
      <c r="F301" s="184">
        <v>26.124300000000002</v>
      </c>
      <c r="G301" s="184">
        <v>6.5224000000000002</v>
      </c>
      <c r="H301" s="184">
        <v>7.8895</v>
      </c>
      <c r="I301" s="184">
        <v>7.7481</v>
      </c>
      <c r="J301" s="184">
        <v>8.4079999999999995</v>
      </c>
      <c r="K301" s="184">
        <v>5.4212999999999996</v>
      </c>
      <c r="L301" s="184">
        <v>5.7530999999999999</v>
      </c>
      <c r="M301" s="184">
        <v>5.2026000000000003</v>
      </c>
      <c r="N301" s="184">
        <v>3.4634999999999998</v>
      </c>
      <c r="O301" s="184">
        <v>4.8455000000000004</v>
      </c>
      <c r="P301" s="184">
        <v>5.9295</v>
      </c>
      <c r="Q301" s="184">
        <v>7.0208000000000004</v>
      </c>
      <c r="R301" s="184">
        <v>3.6288</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593</v>
      </c>
      <c r="C302" s="180">
        <v>144646</v>
      </c>
      <c r="D302" s="183">
        <v>45014</v>
      </c>
      <c r="E302" s="184">
        <v>13.6418</v>
      </c>
      <c r="F302" s="184">
        <v>46.883099999999999</v>
      </c>
      <c r="G302" s="184">
        <v>8.4110999999999994</v>
      </c>
      <c r="H302" s="184">
        <v>10.7948</v>
      </c>
      <c r="I302" s="184">
        <v>10.900700000000001</v>
      </c>
      <c r="J302" s="184">
        <v>10.137600000000001</v>
      </c>
      <c r="K302" s="184">
        <v>5.1970000000000001</v>
      </c>
      <c r="L302" s="184">
        <v>6.8426</v>
      </c>
      <c r="M302" s="184">
        <v>6.7270000000000003</v>
      </c>
      <c r="N302" s="184">
        <v>2.5891999999999999</v>
      </c>
      <c r="O302" s="184">
        <v>4.9034000000000004</v>
      </c>
      <c r="P302" s="184"/>
      <c r="Q302" s="184">
        <v>7.0625999999999998</v>
      </c>
      <c r="R302" s="184">
        <v>3.2888000000000002</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594</v>
      </c>
      <c r="C303" s="180">
        <v>144644</v>
      </c>
      <c r="D303" s="183">
        <v>45014</v>
      </c>
      <c r="E303" s="184">
        <v>13.486000000000001</v>
      </c>
      <c r="F303" s="184">
        <v>46.611400000000003</v>
      </c>
      <c r="G303" s="184">
        <v>8.1286000000000005</v>
      </c>
      <c r="H303" s="184">
        <v>10.5459</v>
      </c>
      <c r="I303" s="184">
        <v>10.6373</v>
      </c>
      <c r="J303" s="184">
        <v>9.8857999999999997</v>
      </c>
      <c r="K303" s="184">
        <v>4.9401999999999999</v>
      </c>
      <c r="L303" s="184">
        <v>6.5857999999999999</v>
      </c>
      <c r="M303" s="184">
        <v>6.4614000000000003</v>
      </c>
      <c r="N303" s="184">
        <v>2.331</v>
      </c>
      <c r="O303" s="184">
        <v>4.6391999999999998</v>
      </c>
      <c r="P303" s="184"/>
      <c r="Q303" s="184">
        <v>6.7927</v>
      </c>
      <c r="R303" s="184">
        <v>3.0289000000000001</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595</v>
      </c>
      <c r="C304" s="180">
        <v>140333</v>
      </c>
      <c r="D304" s="183"/>
      <c r="E304" s="184"/>
      <c r="F304" s="184"/>
      <c r="G304" s="184"/>
      <c r="H304" s="184"/>
      <c r="I304" s="184"/>
      <c r="J304" s="184"/>
      <c r="K304" s="184"/>
      <c r="L304" s="184"/>
      <c r="M304" s="184"/>
      <c r="N304" s="184"/>
      <c r="O304" s="184"/>
      <c r="P304" s="184"/>
      <c r="Q304" s="184"/>
      <c r="R304" s="184"/>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596</v>
      </c>
      <c r="C305" s="180">
        <v>140336</v>
      </c>
      <c r="D305" s="183"/>
      <c r="E305" s="184"/>
      <c r="F305" s="184"/>
      <c r="G305" s="184"/>
      <c r="H305" s="184"/>
      <c r="I305" s="184"/>
      <c r="J305" s="184"/>
      <c r="K305" s="184"/>
      <c r="L305" s="184"/>
      <c r="M305" s="184"/>
      <c r="N305" s="184"/>
      <c r="O305" s="184"/>
      <c r="P305" s="184"/>
      <c r="Q305" s="184"/>
      <c r="R305" s="184"/>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1914</v>
      </c>
      <c r="C306" s="180">
        <v>148795</v>
      </c>
      <c r="D306" s="183">
        <v>45014</v>
      </c>
      <c r="E306" s="184">
        <v>11.054500000000001</v>
      </c>
      <c r="F306" s="184">
        <v>37.348799999999997</v>
      </c>
      <c r="G306" s="184">
        <v>15.8832</v>
      </c>
      <c r="H306" s="184">
        <v>11.7517</v>
      </c>
      <c r="I306" s="184">
        <v>12.917199999999999</v>
      </c>
      <c r="J306" s="184">
        <v>13.1846</v>
      </c>
      <c r="K306" s="184">
        <v>6.5613999999999999</v>
      </c>
      <c r="L306" s="184">
        <v>7.5551000000000004</v>
      </c>
      <c r="M306" s="184">
        <v>6.9173</v>
      </c>
      <c r="N306" s="184">
        <v>2.9916</v>
      </c>
      <c r="O306" s="184"/>
      <c r="P306" s="184"/>
      <c r="Q306" s="184">
        <v>5.0621999999999998</v>
      </c>
      <c r="R306" s="184">
        <v>4.7340999999999998</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1915</v>
      </c>
      <c r="C307" s="180">
        <v>148797</v>
      </c>
      <c r="D307" s="183">
        <v>45014</v>
      </c>
      <c r="E307" s="184">
        <v>11.017899999999999</v>
      </c>
      <c r="F307" s="184">
        <v>37.140999999999998</v>
      </c>
      <c r="G307" s="184">
        <v>15.6699</v>
      </c>
      <c r="H307" s="184">
        <v>11.582700000000001</v>
      </c>
      <c r="I307" s="184">
        <v>12.721399999999999</v>
      </c>
      <c r="J307" s="184">
        <v>12.9839</v>
      </c>
      <c r="K307" s="184">
        <v>6.3783000000000003</v>
      </c>
      <c r="L307" s="184">
        <v>7.3704999999999998</v>
      </c>
      <c r="M307" s="184">
        <v>6.7323000000000004</v>
      </c>
      <c r="N307" s="184">
        <v>2.8115000000000001</v>
      </c>
      <c r="O307" s="184"/>
      <c r="P307" s="184"/>
      <c r="Q307" s="184">
        <v>4.8906999999999998</v>
      </c>
      <c r="R307" s="184">
        <v>4.5633999999999997</v>
      </c>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597</v>
      </c>
      <c r="C308" s="180">
        <v>100528</v>
      </c>
      <c r="D308" s="183">
        <v>45014</v>
      </c>
      <c r="E308" s="184">
        <v>83.432199999999995</v>
      </c>
      <c r="F308" s="184">
        <v>19.9162</v>
      </c>
      <c r="G308" s="184">
        <v>4.9469000000000003</v>
      </c>
      <c r="H308" s="184">
        <v>7.7455999999999996</v>
      </c>
      <c r="I308" s="184">
        <v>8.0871999999999993</v>
      </c>
      <c r="J308" s="184">
        <v>9.4475999999999996</v>
      </c>
      <c r="K308" s="184">
        <v>6.1044</v>
      </c>
      <c r="L308" s="184">
        <v>6.2276999999999996</v>
      </c>
      <c r="M308" s="184">
        <v>5.6478999999999999</v>
      </c>
      <c r="N308" s="184">
        <v>3.8997999999999999</v>
      </c>
      <c r="O308" s="184">
        <v>5.2530000000000001</v>
      </c>
      <c r="P308" s="184">
        <v>6.3543000000000003</v>
      </c>
      <c r="Q308" s="184">
        <v>8.5768000000000004</v>
      </c>
      <c r="R308" s="184">
        <v>3.9952000000000001</v>
      </c>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598</v>
      </c>
      <c r="C309" s="180">
        <v>118569</v>
      </c>
      <c r="D309" s="183">
        <v>45014</v>
      </c>
      <c r="E309" s="184">
        <v>89.240799999999993</v>
      </c>
      <c r="F309" s="184">
        <v>20.4618</v>
      </c>
      <c r="G309" s="184">
        <v>5.4847999999999999</v>
      </c>
      <c r="H309" s="184">
        <v>8.2922999999999991</v>
      </c>
      <c r="I309" s="184">
        <v>8.6321999999999992</v>
      </c>
      <c r="J309" s="184">
        <v>9.9936000000000007</v>
      </c>
      <c r="K309" s="184">
        <v>6.6683000000000003</v>
      </c>
      <c r="L309" s="184">
        <v>6.7906000000000004</v>
      </c>
      <c r="M309" s="184">
        <v>6.2114000000000003</v>
      </c>
      <c r="N309" s="184">
        <v>4.4650999999999996</v>
      </c>
      <c r="O309" s="184">
        <v>5.8334999999999999</v>
      </c>
      <c r="P309" s="184">
        <v>6.9478</v>
      </c>
      <c r="Q309" s="184">
        <v>8.4390999999999998</v>
      </c>
      <c r="R309" s="184">
        <v>4.5579000000000001</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599</v>
      </c>
      <c r="C310" s="180">
        <v>148001</v>
      </c>
      <c r="D310" s="183"/>
      <c r="E310" s="184"/>
      <c r="F310" s="184"/>
      <c r="G310" s="184"/>
      <c r="H310" s="184"/>
      <c r="I310" s="184"/>
      <c r="J310" s="184"/>
      <c r="K310" s="184"/>
      <c r="L310" s="184"/>
      <c r="M310" s="184"/>
      <c r="N310" s="184"/>
      <c r="O310" s="184"/>
      <c r="P310" s="184"/>
      <c r="Q310" s="184"/>
      <c r="R310" s="184"/>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600</v>
      </c>
      <c r="C311" s="180">
        <v>113070</v>
      </c>
      <c r="D311" s="183">
        <v>45014</v>
      </c>
      <c r="E311" s="184">
        <v>27.1371</v>
      </c>
      <c r="F311" s="184">
        <v>35.947499999999998</v>
      </c>
      <c r="G311" s="184">
        <v>9.4812999999999992</v>
      </c>
      <c r="H311" s="184">
        <v>9.9580000000000002</v>
      </c>
      <c r="I311" s="184">
        <v>9.1976999999999993</v>
      </c>
      <c r="J311" s="184">
        <v>8.4605999999999995</v>
      </c>
      <c r="K311" s="184">
        <v>5.8227000000000002</v>
      </c>
      <c r="L311" s="184">
        <v>6.3703000000000003</v>
      </c>
      <c r="M311" s="184">
        <v>6.7201000000000004</v>
      </c>
      <c r="N311" s="184">
        <v>3.9464999999999999</v>
      </c>
      <c r="O311" s="184">
        <v>5.8339999999999996</v>
      </c>
      <c r="P311" s="184">
        <v>7.0335000000000001</v>
      </c>
      <c r="Q311" s="184">
        <v>8.1404999999999994</v>
      </c>
      <c r="R311" s="184">
        <v>4.3842999999999996</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601</v>
      </c>
      <c r="C312" s="180">
        <v>118987</v>
      </c>
      <c r="D312" s="183">
        <v>45014</v>
      </c>
      <c r="E312" s="184">
        <v>27.575199999999999</v>
      </c>
      <c r="F312" s="184">
        <v>36.171500000000002</v>
      </c>
      <c r="G312" s="184">
        <v>9.7551000000000005</v>
      </c>
      <c r="H312" s="184">
        <v>10.2149</v>
      </c>
      <c r="I312" s="184">
        <v>9.4700000000000006</v>
      </c>
      <c r="J312" s="184">
        <v>8.7370000000000001</v>
      </c>
      <c r="K312" s="184">
        <v>6.1043000000000003</v>
      </c>
      <c r="L312" s="184">
        <v>6.6608000000000001</v>
      </c>
      <c r="M312" s="184">
        <v>7.0156000000000001</v>
      </c>
      <c r="N312" s="184">
        <v>4.2366999999999999</v>
      </c>
      <c r="O312" s="184">
        <v>6.1393000000000004</v>
      </c>
      <c r="P312" s="184">
        <v>7.2693000000000003</v>
      </c>
      <c r="Q312" s="184">
        <v>8.0716000000000001</v>
      </c>
      <c r="R312" s="184">
        <v>4.6890999999999998</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1610</v>
      </c>
      <c r="C313" s="180">
        <v>150996</v>
      </c>
      <c r="D313" s="183">
        <v>45014</v>
      </c>
      <c r="E313" s="184">
        <v>64.943700000000007</v>
      </c>
      <c r="F313" s="184">
        <v>35.047800000000002</v>
      </c>
      <c r="G313" s="184">
        <v>8.6204000000000001</v>
      </c>
      <c r="H313" s="184">
        <v>14.270799999999999</v>
      </c>
      <c r="I313" s="184">
        <v>13.891400000000001</v>
      </c>
      <c r="J313" s="184">
        <v>12.093999999999999</v>
      </c>
      <c r="K313" s="184">
        <v>5.5208000000000004</v>
      </c>
      <c r="L313" s="184">
        <v>7.2478999999999996</v>
      </c>
      <c r="M313" s="184">
        <v>7.3464</v>
      </c>
      <c r="N313" s="184">
        <v>3.5724999999999998</v>
      </c>
      <c r="O313" s="184">
        <v>5.6685999999999996</v>
      </c>
      <c r="P313" s="184">
        <v>7.5483000000000002</v>
      </c>
      <c r="Q313" s="184">
        <v>7.5975000000000001</v>
      </c>
      <c r="R313" s="184">
        <v>4.3418999999999999</v>
      </c>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1943</v>
      </c>
      <c r="C314" s="180">
        <v>148492</v>
      </c>
      <c r="D314" s="183"/>
      <c r="E314" s="184"/>
      <c r="F314" s="184"/>
      <c r="G314" s="184"/>
      <c r="H314" s="184"/>
      <c r="I314" s="184"/>
      <c r="J314" s="184"/>
      <c r="K314" s="184"/>
      <c r="L314" s="184"/>
      <c r="M314" s="184"/>
      <c r="N314" s="184"/>
      <c r="O314" s="184"/>
      <c r="P314" s="184"/>
      <c r="Q314" s="184"/>
      <c r="R314" s="184"/>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1611</v>
      </c>
      <c r="C315" s="180">
        <v>150992</v>
      </c>
      <c r="D315" s="183">
        <v>45014</v>
      </c>
      <c r="E315" s="184">
        <v>61.436199999999999</v>
      </c>
      <c r="F315" s="184">
        <v>34.610100000000003</v>
      </c>
      <c r="G315" s="184">
        <v>8.2675000000000001</v>
      </c>
      <c r="H315" s="184">
        <v>13.9223</v>
      </c>
      <c r="I315" s="184">
        <v>13.5436</v>
      </c>
      <c r="J315" s="184">
        <v>11.7492</v>
      </c>
      <c r="K315" s="184">
        <v>5.1759000000000004</v>
      </c>
      <c r="L315" s="184">
        <v>6.8955000000000002</v>
      </c>
      <c r="M315" s="184">
        <v>6.9878999999999998</v>
      </c>
      <c r="N315" s="184">
        <v>3.2208000000000001</v>
      </c>
      <c r="O315" s="184">
        <v>5.3106999999999998</v>
      </c>
      <c r="P315" s="184">
        <v>7.1992000000000003</v>
      </c>
      <c r="Q315" s="184">
        <v>7.2286999999999999</v>
      </c>
      <c r="R315" s="184">
        <v>3.9874999999999998</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1944</v>
      </c>
      <c r="C316" s="180">
        <v>148496</v>
      </c>
      <c r="D316" s="183"/>
      <c r="E316" s="184"/>
      <c r="F316" s="184"/>
      <c r="G316" s="184"/>
      <c r="H316" s="184"/>
      <c r="I316" s="184"/>
      <c r="J316" s="184"/>
      <c r="K316" s="184"/>
      <c r="L316" s="184"/>
      <c r="M316" s="184"/>
      <c r="N316" s="184"/>
      <c r="O316" s="184"/>
      <c r="P316" s="184"/>
      <c r="Q316" s="184"/>
      <c r="R316" s="184"/>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602</v>
      </c>
      <c r="C317" s="180">
        <v>111987</v>
      </c>
      <c r="D317" s="183">
        <v>45014</v>
      </c>
      <c r="E317" s="184">
        <v>24.945799999999998</v>
      </c>
      <c r="F317" s="184">
        <v>35.443100000000001</v>
      </c>
      <c r="G317" s="184">
        <v>13.632899999999999</v>
      </c>
      <c r="H317" s="184">
        <v>9.8795000000000002</v>
      </c>
      <c r="I317" s="184">
        <v>7.9146000000000001</v>
      </c>
      <c r="J317" s="184">
        <v>8.4263999999999992</v>
      </c>
      <c r="K317" s="184">
        <v>6.6173999999999999</v>
      </c>
      <c r="L317" s="184">
        <v>6.6494</v>
      </c>
      <c r="M317" s="184">
        <v>7.4096000000000002</v>
      </c>
      <c r="N317" s="184">
        <v>5.5468999999999999</v>
      </c>
      <c r="O317" s="184">
        <v>6.2285000000000004</v>
      </c>
      <c r="P317" s="184">
        <v>6.9622000000000002</v>
      </c>
      <c r="Q317" s="184">
        <v>6.9322999999999997</v>
      </c>
      <c r="R317" s="184">
        <v>4.9019000000000004</v>
      </c>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603</v>
      </c>
      <c r="C318" s="180">
        <v>120692</v>
      </c>
      <c r="D318" s="183">
        <v>45014</v>
      </c>
      <c r="E318" s="184">
        <v>25.9999</v>
      </c>
      <c r="F318" s="184">
        <v>35.552</v>
      </c>
      <c r="G318" s="184">
        <v>13.8119</v>
      </c>
      <c r="H318" s="184">
        <v>10.077299999999999</v>
      </c>
      <c r="I318" s="184">
        <v>8.1173999999999999</v>
      </c>
      <c r="J318" s="184">
        <v>8.6417999999999999</v>
      </c>
      <c r="K318" s="184">
        <v>6.8459000000000003</v>
      </c>
      <c r="L318" s="184">
        <v>6.9116999999999997</v>
      </c>
      <c r="M318" s="184">
        <v>7.6980000000000004</v>
      </c>
      <c r="N318" s="184">
        <v>5.8451000000000004</v>
      </c>
      <c r="O318" s="184">
        <v>6.5507</v>
      </c>
      <c r="P318" s="184">
        <v>7.2873000000000001</v>
      </c>
      <c r="Q318" s="184">
        <v>8.1954999999999991</v>
      </c>
      <c r="R318" s="184">
        <v>5.2146999999999997</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604</v>
      </c>
      <c r="C319" s="180">
        <v>106177</v>
      </c>
      <c r="D319" s="183">
        <v>45014</v>
      </c>
      <c r="E319" s="184">
        <v>2671.0430999999999</v>
      </c>
      <c r="F319" s="184">
        <v>30.931100000000001</v>
      </c>
      <c r="G319" s="184">
        <v>5.6817000000000002</v>
      </c>
      <c r="H319" s="184">
        <v>9.4692000000000007</v>
      </c>
      <c r="I319" s="184">
        <v>8.8863000000000003</v>
      </c>
      <c r="J319" s="184">
        <v>9.2375000000000007</v>
      </c>
      <c r="K319" s="184">
        <v>5.8757000000000001</v>
      </c>
      <c r="L319" s="184">
        <v>6.2907000000000002</v>
      </c>
      <c r="M319" s="184">
        <v>5.7248999999999999</v>
      </c>
      <c r="N319" s="184">
        <v>3.4598</v>
      </c>
      <c r="O319" s="184">
        <v>5.2760999999999996</v>
      </c>
      <c r="P319" s="184">
        <v>6.4127000000000001</v>
      </c>
      <c r="Q319" s="184">
        <v>6.4722999999999997</v>
      </c>
      <c r="R319" s="184">
        <v>3.8584000000000001</v>
      </c>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605</v>
      </c>
      <c r="C320" s="180">
        <v>120497</v>
      </c>
      <c r="D320" s="183">
        <v>45014</v>
      </c>
      <c r="E320" s="184">
        <v>2837.991</v>
      </c>
      <c r="F320" s="184">
        <v>31.311699999999998</v>
      </c>
      <c r="G320" s="184">
        <v>6.0621</v>
      </c>
      <c r="H320" s="184">
        <v>9.8500999999999994</v>
      </c>
      <c r="I320" s="184">
        <v>9.2676999999999996</v>
      </c>
      <c r="J320" s="184">
        <v>9.6204000000000001</v>
      </c>
      <c r="K320" s="184">
        <v>6.2614999999999998</v>
      </c>
      <c r="L320" s="184">
        <v>6.6821000000000002</v>
      </c>
      <c r="M320" s="184">
        <v>6.1212</v>
      </c>
      <c r="N320" s="184">
        <v>3.8532999999999999</v>
      </c>
      <c r="O320" s="184">
        <v>5.69</v>
      </c>
      <c r="P320" s="184">
        <v>6.8855000000000004</v>
      </c>
      <c r="Q320" s="184">
        <v>7.3108000000000004</v>
      </c>
      <c r="R320" s="184">
        <v>4.2626999999999997</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606</v>
      </c>
      <c r="C321" s="180">
        <v>133782</v>
      </c>
      <c r="D321" s="183">
        <v>45014</v>
      </c>
      <c r="E321" s="184">
        <v>3157.9128999999998</v>
      </c>
      <c r="F321" s="184">
        <v>36.382399999999997</v>
      </c>
      <c r="G321" s="184">
        <v>9.7111999999999998</v>
      </c>
      <c r="H321" s="184">
        <v>9.6819000000000006</v>
      </c>
      <c r="I321" s="184">
        <v>8.2388999999999992</v>
      </c>
      <c r="J321" s="184">
        <v>9.4148999999999994</v>
      </c>
      <c r="K321" s="184">
        <v>5.6650999999999998</v>
      </c>
      <c r="L321" s="184">
        <v>6.1848000000000001</v>
      </c>
      <c r="M321" s="184">
        <v>6.0904999999999996</v>
      </c>
      <c r="N321" s="184">
        <v>4.1745000000000001</v>
      </c>
      <c r="O321" s="184">
        <v>5.5233999999999996</v>
      </c>
      <c r="P321" s="184">
        <v>6.7125000000000004</v>
      </c>
      <c r="Q321" s="184">
        <v>7.6860999999999997</v>
      </c>
      <c r="R321" s="184">
        <v>4.4200999999999997</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607</v>
      </c>
      <c r="C322" s="180">
        <v>133791</v>
      </c>
      <c r="D322" s="183">
        <v>45014</v>
      </c>
      <c r="E322" s="184">
        <v>3272.5619999999999</v>
      </c>
      <c r="F322" s="184">
        <v>36.719099999999997</v>
      </c>
      <c r="G322" s="184">
        <v>10.0496</v>
      </c>
      <c r="H322" s="184">
        <v>10.021100000000001</v>
      </c>
      <c r="I322" s="184">
        <v>8.5790000000000006</v>
      </c>
      <c r="J322" s="184">
        <v>9.7575000000000003</v>
      </c>
      <c r="K322" s="184">
        <v>6.0168999999999997</v>
      </c>
      <c r="L322" s="184">
        <v>6.5472000000000001</v>
      </c>
      <c r="M322" s="184">
        <v>6.4598000000000004</v>
      </c>
      <c r="N322" s="184">
        <v>4.5456000000000003</v>
      </c>
      <c r="O322" s="184">
        <v>5.8841999999999999</v>
      </c>
      <c r="P322" s="184">
        <v>7.0526</v>
      </c>
      <c r="Q322" s="184">
        <v>7.9786000000000001</v>
      </c>
      <c r="R322" s="184">
        <v>4.7929000000000004</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1612</v>
      </c>
      <c r="C323" s="180">
        <v>148755</v>
      </c>
      <c r="D323" s="183">
        <v>45014</v>
      </c>
      <c r="E323" s="184">
        <v>10.8872</v>
      </c>
      <c r="F323" s="184">
        <v>35.235900000000001</v>
      </c>
      <c r="G323" s="184">
        <v>8.6599000000000004</v>
      </c>
      <c r="H323" s="184">
        <v>10.964</v>
      </c>
      <c r="I323" s="184">
        <v>9.4451999999999998</v>
      </c>
      <c r="J323" s="184">
        <v>9.7393999999999998</v>
      </c>
      <c r="K323" s="184">
        <v>6.2179000000000002</v>
      </c>
      <c r="L323" s="184">
        <v>6.7793000000000001</v>
      </c>
      <c r="M323" s="184">
        <v>6.0187999999999997</v>
      </c>
      <c r="N323" s="184">
        <v>3.8974000000000002</v>
      </c>
      <c r="O323" s="184"/>
      <c r="P323" s="184"/>
      <c r="Q323" s="184">
        <v>4.2701000000000002</v>
      </c>
      <c r="R323" s="184">
        <v>4.1283000000000003</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1613</v>
      </c>
      <c r="C324" s="180">
        <v>148757</v>
      </c>
      <c r="D324" s="183">
        <v>45014</v>
      </c>
      <c r="E324" s="184">
        <v>10.789199999999999</v>
      </c>
      <c r="F324" s="184">
        <v>34.539400000000001</v>
      </c>
      <c r="G324" s="184">
        <v>8.1282999999999994</v>
      </c>
      <c r="H324" s="184">
        <v>10.468999999999999</v>
      </c>
      <c r="I324" s="184">
        <v>8.9473000000000003</v>
      </c>
      <c r="J324" s="184">
        <v>9.2600999999999996</v>
      </c>
      <c r="K324" s="184">
        <v>5.7526000000000002</v>
      </c>
      <c r="L324" s="184">
        <v>6.3068999999999997</v>
      </c>
      <c r="M324" s="184">
        <v>5.5523999999999996</v>
      </c>
      <c r="N324" s="184">
        <v>3.4380000000000002</v>
      </c>
      <c r="O324" s="184"/>
      <c r="P324" s="184"/>
      <c r="Q324" s="184">
        <v>3.8073000000000001</v>
      </c>
      <c r="R324" s="184">
        <v>3.6671999999999998</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1533</v>
      </c>
      <c r="C325" s="180">
        <v>100856</v>
      </c>
      <c r="D325" s="183">
        <v>45014</v>
      </c>
      <c r="E325" s="184">
        <v>50.002000000000002</v>
      </c>
      <c r="F325" s="184">
        <v>26.8096</v>
      </c>
      <c r="G325" s="184">
        <v>5.9467999999999996</v>
      </c>
      <c r="H325" s="184">
        <v>8.3094000000000001</v>
      </c>
      <c r="I325" s="184">
        <v>9.7448999999999995</v>
      </c>
      <c r="J325" s="184">
        <v>9.7431999999999999</v>
      </c>
      <c r="K325" s="184">
        <v>6.0987999999999998</v>
      </c>
      <c r="L325" s="184">
        <v>6.8962000000000003</v>
      </c>
      <c r="M325" s="184">
        <v>6.6607000000000003</v>
      </c>
      <c r="N325" s="184">
        <v>4.7285000000000004</v>
      </c>
      <c r="O325" s="184">
        <v>5.931</v>
      </c>
      <c r="P325" s="184">
        <v>6.5364000000000004</v>
      </c>
      <c r="Q325" s="184">
        <v>7.3979999999999997</v>
      </c>
      <c r="R325" s="184">
        <v>5.0369000000000002</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1534</v>
      </c>
      <c r="C326" s="180">
        <v>118814</v>
      </c>
      <c r="D326" s="183">
        <v>45014</v>
      </c>
      <c r="E326" s="184">
        <v>52.050600000000003</v>
      </c>
      <c r="F326" s="184">
        <v>27.228400000000001</v>
      </c>
      <c r="G326" s="184">
        <v>6.3166000000000002</v>
      </c>
      <c r="H326" s="184">
        <v>8.6768000000000001</v>
      </c>
      <c r="I326" s="184">
        <v>10.1119</v>
      </c>
      <c r="J326" s="184">
        <v>10.1083</v>
      </c>
      <c r="K326" s="184">
        <v>6.4648000000000003</v>
      </c>
      <c r="L326" s="184">
        <v>7.2691999999999997</v>
      </c>
      <c r="M326" s="184">
        <v>7.0392999999999999</v>
      </c>
      <c r="N326" s="184">
        <v>5.1062000000000003</v>
      </c>
      <c r="O326" s="184">
        <v>6.3372999999999999</v>
      </c>
      <c r="P326" s="184">
        <v>6.9522000000000004</v>
      </c>
      <c r="Q326" s="184">
        <v>7.9058999999999999</v>
      </c>
      <c r="R326" s="184">
        <v>5.431</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1811</v>
      </c>
      <c r="C327" s="180">
        <v>138318</v>
      </c>
      <c r="D327" s="183">
        <v>45014</v>
      </c>
      <c r="E327" s="184">
        <v>36.555</v>
      </c>
      <c r="F327" s="184">
        <v>43.186</v>
      </c>
      <c r="G327" s="184">
        <v>5.8159000000000001</v>
      </c>
      <c r="H327" s="184">
        <v>9.1295000000000002</v>
      </c>
      <c r="I327" s="184">
        <v>9.2977000000000007</v>
      </c>
      <c r="J327" s="184">
        <v>8.0739000000000001</v>
      </c>
      <c r="K327" s="184">
        <v>5.7004999999999999</v>
      </c>
      <c r="L327" s="184">
        <v>5.5784000000000002</v>
      </c>
      <c r="M327" s="184">
        <v>4.9781000000000004</v>
      </c>
      <c r="N327" s="184">
        <v>3.6970999999999998</v>
      </c>
      <c r="O327" s="184">
        <v>5.4019000000000004</v>
      </c>
      <c r="P327" s="184">
        <v>5.9523000000000001</v>
      </c>
      <c r="Q327" s="184">
        <v>6.6367000000000003</v>
      </c>
      <c r="R327" s="184">
        <v>4.1680000000000001</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1812</v>
      </c>
      <c r="C328" s="180">
        <v>138330</v>
      </c>
      <c r="D328" s="183">
        <v>45014</v>
      </c>
      <c r="E328" s="184">
        <v>40.063400000000001</v>
      </c>
      <c r="F328" s="184">
        <v>43.874499999999998</v>
      </c>
      <c r="G328" s="184">
        <v>6.5106999999999999</v>
      </c>
      <c r="H328" s="184">
        <v>9.8377999999999997</v>
      </c>
      <c r="I328" s="184">
        <v>9.9553999999999991</v>
      </c>
      <c r="J328" s="184">
        <v>8.7627000000000006</v>
      </c>
      <c r="K328" s="184">
        <v>6.3947000000000003</v>
      </c>
      <c r="L328" s="184">
        <v>6.3085000000000004</v>
      </c>
      <c r="M328" s="184">
        <v>5.7240000000000002</v>
      </c>
      <c r="N328" s="184">
        <v>4.4391999999999996</v>
      </c>
      <c r="O328" s="184">
        <v>6.1540999999999997</v>
      </c>
      <c r="P328" s="184">
        <v>6.8141999999999996</v>
      </c>
      <c r="Q328" s="184">
        <v>7.4875999999999996</v>
      </c>
      <c r="R328" s="184">
        <v>4.8663999999999996</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1614</v>
      </c>
      <c r="C329" s="180"/>
      <c r="D329" s="183"/>
      <c r="E329" s="184"/>
      <c r="F329" s="184"/>
      <c r="G329" s="184"/>
      <c r="H329" s="184"/>
      <c r="I329" s="184"/>
      <c r="J329" s="184"/>
      <c r="K329" s="184"/>
      <c r="L329" s="184"/>
      <c r="M329" s="184"/>
      <c r="N329" s="184"/>
      <c r="O329" s="184"/>
      <c r="P329" s="184"/>
      <c r="Q329" s="184"/>
      <c r="R329" s="184"/>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1615</v>
      </c>
      <c r="C330" s="180"/>
      <c r="D330" s="183"/>
      <c r="E330" s="184"/>
      <c r="F330" s="184"/>
      <c r="G330" s="184"/>
      <c r="H330" s="184"/>
      <c r="I330" s="184"/>
      <c r="J330" s="184"/>
      <c r="K330" s="184"/>
      <c r="L330" s="184"/>
      <c r="M330" s="184"/>
      <c r="N330" s="184"/>
      <c r="O330" s="184"/>
      <c r="P330" s="184"/>
      <c r="Q330" s="184"/>
      <c r="R330" s="184"/>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608</v>
      </c>
      <c r="C331" s="180">
        <v>146215</v>
      </c>
      <c r="D331" s="183">
        <v>45014</v>
      </c>
      <c r="E331" s="184">
        <v>13.3073</v>
      </c>
      <c r="F331" s="184">
        <v>29.372199999999999</v>
      </c>
      <c r="G331" s="184">
        <v>5.9843000000000002</v>
      </c>
      <c r="H331" s="184">
        <v>9.8613</v>
      </c>
      <c r="I331" s="184">
        <v>9.5367999999999995</v>
      </c>
      <c r="J331" s="184">
        <v>9.8658999999999999</v>
      </c>
      <c r="K331" s="184">
        <v>6.0658000000000003</v>
      </c>
      <c r="L331" s="184">
        <v>6.6204999999999998</v>
      </c>
      <c r="M331" s="184">
        <v>6.0270000000000001</v>
      </c>
      <c r="N331" s="184">
        <v>4.2377000000000002</v>
      </c>
      <c r="O331" s="184">
        <v>5.7169999999999996</v>
      </c>
      <c r="P331" s="184"/>
      <c r="Q331" s="184">
        <v>7.1166</v>
      </c>
      <c r="R331" s="184">
        <v>4.4443999999999999</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609</v>
      </c>
      <c r="C332" s="180">
        <v>146207</v>
      </c>
      <c r="D332" s="183">
        <v>45014</v>
      </c>
      <c r="E332" s="184">
        <v>13.045999999999999</v>
      </c>
      <c r="F332" s="184">
        <v>28.559799999999999</v>
      </c>
      <c r="G332" s="184">
        <v>5.4878</v>
      </c>
      <c r="H332" s="184">
        <v>9.3918999999999997</v>
      </c>
      <c r="I332" s="184">
        <v>9.1044999999999998</v>
      </c>
      <c r="J332" s="184">
        <v>9.4184000000000001</v>
      </c>
      <c r="K332" s="184">
        <v>5.6162999999999998</v>
      </c>
      <c r="L332" s="184">
        <v>6.16</v>
      </c>
      <c r="M332" s="184">
        <v>5.5603999999999996</v>
      </c>
      <c r="N332" s="184">
        <v>3.7768999999999999</v>
      </c>
      <c r="O332" s="184">
        <v>5.2274000000000003</v>
      </c>
      <c r="P332" s="184"/>
      <c r="Q332" s="184">
        <v>6.6067</v>
      </c>
      <c r="R332" s="184">
        <v>3.9763000000000002</v>
      </c>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610</v>
      </c>
      <c r="C333" s="180">
        <v>100789</v>
      </c>
      <c r="D333" s="183">
        <v>45014</v>
      </c>
      <c r="E333" s="184">
        <v>33.9816</v>
      </c>
      <c r="F333" s="184">
        <v>22.462700000000002</v>
      </c>
      <c r="G333" s="184">
        <v>6.4504000000000001</v>
      </c>
      <c r="H333" s="184">
        <v>6.7366000000000001</v>
      </c>
      <c r="I333" s="184">
        <v>7.093</v>
      </c>
      <c r="J333" s="184">
        <v>7.0731000000000002</v>
      </c>
      <c r="K333" s="184">
        <v>6.3823999999999996</v>
      </c>
      <c r="L333" s="184">
        <v>6.2914000000000003</v>
      </c>
      <c r="M333" s="184">
        <v>5.7805</v>
      </c>
      <c r="N333" s="184">
        <v>4.2956000000000003</v>
      </c>
      <c r="O333" s="184">
        <v>5.7493999999999996</v>
      </c>
      <c r="P333" s="184">
        <v>6.8532000000000002</v>
      </c>
      <c r="Q333" s="184">
        <v>6.9305000000000003</v>
      </c>
      <c r="R333" s="184">
        <v>4.2984</v>
      </c>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611</v>
      </c>
      <c r="C334" s="180">
        <v>119621</v>
      </c>
      <c r="D334" s="183">
        <v>45014</v>
      </c>
      <c r="E334" s="184">
        <v>34.965899999999998</v>
      </c>
      <c r="F334" s="184">
        <v>22.6661</v>
      </c>
      <c r="G334" s="184">
        <v>6.6868999999999996</v>
      </c>
      <c r="H334" s="184">
        <v>6.9916</v>
      </c>
      <c r="I334" s="184">
        <v>7.3426999999999998</v>
      </c>
      <c r="J334" s="184">
        <v>7.3278999999999996</v>
      </c>
      <c r="K334" s="184">
        <v>6.6405000000000003</v>
      </c>
      <c r="L334" s="184">
        <v>6.5530999999999997</v>
      </c>
      <c r="M334" s="184">
        <v>6.0453000000000001</v>
      </c>
      <c r="N334" s="184">
        <v>4.5528000000000004</v>
      </c>
      <c r="O334" s="184">
        <v>6.0077999999999996</v>
      </c>
      <c r="P334" s="184">
        <v>7.1471999999999998</v>
      </c>
      <c r="Q334" s="184">
        <v>7.5644999999999998</v>
      </c>
      <c r="R334" s="184">
        <v>4.5603999999999996</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612</v>
      </c>
      <c r="C335" s="180">
        <v>147389</v>
      </c>
      <c r="D335" s="183"/>
      <c r="E335" s="184"/>
      <c r="F335" s="184"/>
      <c r="G335" s="184"/>
      <c r="H335" s="184"/>
      <c r="I335" s="184"/>
      <c r="J335" s="184"/>
      <c r="K335" s="184"/>
      <c r="L335" s="184"/>
      <c r="M335" s="184"/>
      <c r="N335" s="184"/>
      <c r="O335" s="184"/>
      <c r="P335" s="184"/>
      <c r="Q335" s="184"/>
      <c r="R335" s="184"/>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613</v>
      </c>
      <c r="C336" s="180">
        <v>147392</v>
      </c>
      <c r="D336" s="183"/>
      <c r="E336" s="184"/>
      <c r="F336" s="184"/>
      <c r="G336" s="184"/>
      <c r="H336" s="184"/>
      <c r="I336" s="184"/>
      <c r="J336" s="184"/>
      <c r="K336" s="184"/>
      <c r="L336" s="184"/>
      <c r="M336" s="184"/>
      <c r="N336" s="184"/>
      <c r="O336" s="184"/>
      <c r="P336" s="184"/>
      <c r="Q336" s="184"/>
      <c r="R336" s="184"/>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614</v>
      </c>
      <c r="C337" s="180">
        <v>143241</v>
      </c>
      <c r="D337" s="183">
        <v>45014</v>
      </c>
      <c r="E337" s="184">
        <v>13.071899999999999</v>
      </c>
      <c r="F337" s="184">
        <v>27.104900000000001</v>
      </c>
      <c r="G337" s="184">
        <v>6.2041000000000004</v>
      </c>
      <c r="H337" s="184">
        <v>9.1279000000000003</v>
      </c>
      <c r="I337" s="184">
        <v>8.1227999999999998</v>
      </c>
      <c r="J337" s="184">
        <v>8.9209999999999994</v>
      </c>
      <c r="K337" s="184">
        <v>5.9945000000000004</v>
      </c>
      <c r="L337" s="184">
        <v>6.3327</v>
      </c>
      <c r="M337" s="184">
        <v>5.4912000000000001</v>
      </c>
      <c r="N337" s="184">
        <v>3.2421000000000002</v>
      </c>
      <c r="O337" s="184">
        <v>5.3651999999999997</v>
      </c>
      <c r="P337" s="184"/>
      <c r="Q337" s="184">
        <v>5.6828000000000003</v>
      </c>
      <c r="R337" s="184">
        <v>3.9594</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615</v>
      </c>
      <c r="C338" s="180">
        <v>143239</v>
      </c>
      <c r="D338" s="183">
        <v>45014</v>
      </c>
      <c r="E338" s="184">
        <v>12.8691</v>
      </c>
      <c r="F338" s="184">
        <v>26.964300000000001</v>
      </c>
      <c r="G338" s="184">
        <v>5.8474000000000004</v>
      </c>
      <c r="H338" s="184">
        <v>8.8094000000000001</v>
      </c>
      <c r="I338" s="184">
        <v>7.8434999999999997</v>
      </c>
      <c r="J338" s="184">
        <v>8.6956000000000007</v>
      </c>
      <c r="K338" s="184">
        <v>5.7530000000000001</v>
      </c>
      <c r="L338" s="184">
        <v>6.0742000000000003</v>
      </c>
      <c r="M338" s="184">
        <v>5.2046999999999999</v>
      </c>
      <c r="N338" s="184">
        <v>2.9371999999999998</v>
      </c>
      <c r="O338" s="184">
        <v>5.0434999999999999</v>
      </c>
      <c r="P338" s="184"/>
      <c r="Q338" s="184">
        <v>5.3423999999999996</v>
      </c>
      <c r="R338" s="184">
        <v>3.6158000000000001</v>
      </c>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616</v>
      </c>
      <c r="C339" s="180">
        <v>144339</v>
      </c>
      <c r="D339" s="183">
        <v>45014</v>
      </c>
      <c r="E339" s="184">
        <v>13.985300000000001</v>
      </c>
      <c r="F339" s="184">
        <v>42.067500000000003</v>
      </c>
      <c r="G339" s="184">
        <v>11.815799999999999</v>
      </c>
      <c r="H339" s="184">
        <v>12.726000000000001</v>
      </c>
      <c r="I339" s="184">
        <v>10.6694</v>
      </c>
      <c r="J339" s="184">
        <v>9.9231999999999996</v>
      </c>
      <c r="K339" s="184">
        <v>6.5655000000000001</v>
      </c>
      <c r="L339" s="184">
        <v>6.6859000000000002</v>
      </c>
      <c r="M339" s="184">
        <v>6.1947999999999999</v>
      </c>
      <c r="N339" s="184">
        <v>4.4271000000000003</v>
      </c>
      <c r="O339" s="184">
        <v>5.8997999999999999</v>
      </c>
      <c r="P339" s="184"/>
      <c r="Q339" s="184">
        <v>7.4947999999999997</v>
      </c>
      <c r="R339" s="184">
        <v>4.577</v>
      </c>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617</v>
      </c>
      <c r="C340" s="180">
        <v>144345</v>
      </c>
      <c r="D340" s="183">
        <v>45014</v>
      </c>
      <c r="E340" s="184">
        <v>13.7806</v>
      </c>
      <c r="F340" s="184">
        <v>41.896700000000003</v>
      </c>
      <c r="G340" s="184">
        <v>11.513299999999999</v>
      </c>
      <c r="H340" s="184">
        <v>12.4161</v>
      </c>
      <c r="I340" s="184">
        <v>10.332700000000001</v>
      </c>
      <c r="J340" s="184">
        <v>9.5893999999999995</v>
      </c>
      <c r="K340" s="184">
        <v>6.2241999999999997</v>
      </c>
      <c r="L340" s="184">
        <v>6.3517000000000001</v>
      </c>
      <c r="M340" s="184">
        <v>5.8648999999999996</v>
      </c>
      <c r="N340" s="184">
        <v>4.0909000000000004</v>
      </c>
      <c r="O340" s="184">
        <v>5.5707000000000004</v>
      </c>
      <c r="P340" s="184"/>
      <c r="Q340" s="184">
        <v>7.1538000000000004</v>
      </c>
      <c r="R340" s="184">
        <v>4.2327000000000004</v>
      </c>
      <c r="T340" s="106"/>
      <c r="U340" s="107"/>
      <c r="V340" s="107"/>
      <c r="W340" s="107"/>
      <c r="X340" s="107"/>
      <c r="Y340" s="107"/>
      <c r="Z340" s="107"/>
      <c r="AA340" s="107"/>
      <c r="AB340" s="107"/>
      <c r="AC340" s="107"/>
      <c r="AD340" s="107"/>
      <c r="AE340" s="107"/>
      <c r="AF340" s="107"/>
      <c r="AG340" s="107"/>
      <c r="AH340" s="107"/>
    </row>
    <row r="341" spans="1:34" x14ac:dyDescent="0.3">
      <c r="A341" s="185" t="s">
        <v>27</v>
      </c>
      <c r="B341" s="180"/>
      <c r="C341" s="180"/>
      <c r="D341" s="180"/>
      <c r="E341" s="180"/>
      <c r="F341" s="186">
        <v>32.499725000000005</v>
      </c>
      <c r="G341" s="186">
        <v>8.6311450000000001</v>
      </c>
      <c r="H341" s="186">
        <v>9.9652350000000016</v>
      </c>
      <c r="I341" s="186">
        <v>9.3777824999999968</v>
      </c>
      <c r="J341" s="186">
        <v>9.5284025000000021</v>
      </c>
      <c r="K341" s="186">
        <v>6.1013299999999999</v>
      </c>
      <c r="L341" s="186">
        <v>6.5734399999999997</v>
      </c>
      <c r="M341" s="186">
        <v>6.2529899999999987</v>
      </c>
      <c r="N341" s="186">
        <v>3.9173050000000003</v>
      </c>
      <c r="O341" s="186">
        <v>5.671475</v>
      </c>
      <c r="P341" s="186">
        <v>6.6500142857142865</v>
      </c>
      <c r="Q341" s="186">
        <v>7.008964999999999</v>
      </c>
      <c r="R341" s="186">
        <v>4.2920599999999993</v>
      </c>
      <c r="T341" s="106"/>
      <c r="U341" s="107"/>
      <c r="V341" s="107"/>
      <c r="W341" s="107"/>
      <c r="X341" s="107"/>
      <c r="Y341" s="107"/>
      <c r="Z341" s="107"/>
      <c r="AA341" s="107"/>
      <c r="AB341" s="107"/>
      <c r="AC341" s="107"/>
      <c r="AD341" s="107"/>
      <c r="AE341" s="107"/>
      <c r="AF341" s="107"/>
      <c r="AG341" s="107"/>
      <c r="AH341" s="107"/>
    </row>
    <row r="342" spans="1:34" x14ac:dyDescent="0.3">
      <c r="A342" s="185" t="s">
        <v>407</v>
      </c>
      <c r="B342" s="180"/>
      <c r="C342" s="180"/>
      <c r="D342" s="180"/>
      <c r="E342" s="180"/>
      <c r="F342" s="186">
        <v>34.828950000000006</v>
      </c>
      <c r="G342" s="186">
        <v>8.1284500000000008</v>
      </c>
      <c r="H342" s="186">
        <v>9.9187499999999993</v>
      </c>
      <c r="I342" s="186">
        <v>9.1510999999999996</v>
      </c>
      <c r="J342" s="186">
        <v>9.4490999999999996</v>
      </c>
      <c r="K342" s="186">
        <v>6.1043500000000002</v>
      </c>
      <c r="L342" s="186">
        <v>6.5501500000000004</v>
      </c>
      <c r="M342" s="186">
        <v>6.1279000000000003</v>
      </c>
      <c r="N342" s="186">
        <v>3.9231499999999997</v>
      </c>
      <c r="O342" s="186">
        <v>5.7035</v>
      </c>
      <c r="P342" s="186">
        <v>6.8693500000000007</v>
      </c>
      <c r="Q342" s="186">
        <v>7.1912500000000001</v>
      </c>
      <c r="R342" s="186">
        <v>4.3168000000000006</v>
      </c>
      <c r="T342" s="106"/>
      <c r="U342" s="107"/>
      <c r="V342" s="107"/>
      <c r="W342" s="107"/>
      <c r="X342" s="107"/>
      <c r="Y342" s="107"/>
      <c r="Z342" s="107"/>
      <c r="AA342" s="107"/>
      <c r="AB342" s="107"/>
      <c r="AC342" s="107"/>
      <c r="AD342" s="107"/>
      <c r="AE342" s="107"/>
      <c r="AF342" s="107"/>
      <c r="AG342" s="107"/>
      <c r="AH342" s="107"/>
    </row>
    <row r="343" spans="1:34" x14ac:dyDescent="0.3">
      <c r="D343" s="106"/>
      <c r="E343" s="107"/>
      <c r="F343" s="107"/>
      <c r="G343" s="107"/>
      <c r="H343" s="107"/>
      <c r="I343" s="107"/>
      <c r="J343" s="107"/>
      <c r="K343" s="107"/>
      <c r="L343" s="107"/>
      <c r="M343" s="107"/>
      <c r="N343" s="107"/>
      <c r="O343" s="107"/>
      <c r="P343" s="107"/>
      <c r="Q343" s="107"/>
      <c r="R343" s="107"/>
      <c r="T343" s="106"/>
      <c r="U343" s="107"/>
      <c r="V343" s="107"/>
      <c r="W343" s="107"/>
      <c r="X343" s="107"/>
      <c r="Y343" s="107"/>
      <c r="Z343" s="107"/>
      <c r="AA343" s="107"/>
      <c r="AB343" s="107"/>
      <c r="AC343" s="107"/>
      <c r="AD343" s="107"/>
      <c r="AE343" s="107"/>
      <c r="AF343" s="107"/>
      <c r="AG343" s="107"/>
      <c r="AH343" s="107"/>
    </row>
    <row r="344" spans="1:34" x14ac:dyDescent="0.3">
      <c r="A344" s="182" t="s">
        <v>618</v>
      </c>
      <c r="B344" s="182"/>
      <c r="C344" s="182"/>
      <c r="D344" s="182"/>
      <c r="E344" s="182"/>
      <c r="F344" s="182"/>
      <c r="G344" s="182"/>
      <c r="H344" s="182"/>
      <c r="I344" s="182"/>
      <c r="J344" s="182"/>
      <c r="K344" s="182"/>
      <c r="L344" s="182"/>
      <c r="M344" s="182"/>
      <c r="N344" s="182"/>
      <c r="O344" s="182"/>
      <c r="P344" s="182"/>
      <c r="Q344" s="182"/>
      <c r="R344" s="182"/>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0" t="s">
        <v>619</v>
      </c>
      <c r="B345" s="180" t="s">
        <v>620</v>
      </c>
      <c r="C345" s="180">
        <v>134387</v>
      </c>
      <c r="D345" s="183">
        <v>45014</v>
      </c>
      <c r="E345" s="184">
        <v>18.716899999999999</v>
      </c>
      <c r="F345" s="184">
        <v>22.635300000000001</v>
      </c>
      <c r="G345" s="184">
        <v>7.1444000000000001</v>
      </c>
      <c r="H345" s="184">
        <v>9.0616000000000003</v>
      </c>
      <c r="I345" s="184">
        <v>7.1794000000000002</v>
      </c>
      <c r="J345" s="184">
        <v>8.5303000000000004</v>
      </c>
      <c r="K345" s="184">
        <v>7.0968999999999998</v>
      </c>
      <c r="L345" s="184">
        <v>7.5016999999999996</v>
      </c>
      <c r="M345" s="184">
        <v>10.834099999999999</v>
      </c>
      <c r="N345" s="184">
        <v>8.3794000000000004</v>
      </c>
      <c r="O345" s="184">
        <v>8.4428000000000001</v>
      </c>
      <c r="P345" s="184">
        <v>7.0830000000000002</v>
      </c>
      <c r="Q345" s="184">
        <v>8.1902000000000008</v>
      </c>
      <c r="R345" s="184">
        <v>7.5831999999999997</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A346" s="180" t="s">
        <v>619</v>
      </c>
      <c r="B346" s="180" t="s">
        <v>621</v>
      </c>
      <c r="C346" s="180">
        <v>134383</v>
      </c>
      <c r="D346" s="183">
        <v>45014</v>
      </c>
      <c r="E346" s="184">
        <v>17.421299999999999</v>
      </c>
      <c r="F346" s="184">
        <v>21.592700000000001</v>
      </c>
      <c r="G346" s="184">
        <v>6.2907999999999999</v>
      </c>
      <c r="H346" s="184">
        <v>8.2119999999999997</v>
      </c>
      <c r="I346" s="184">
        <v>6.3307000000000002</v>
      </c>
      <c r="J346" s="184">
        <v>7.6757</v>
      </c>
      <c r="K346" s="184">
        <v>6.1923000000000004</v>
      </c>
      <c r="L346" s="184">
        <v>6.5998999999999999</v>
      </c>
      <c r="M346" s="184">
        <v>9.8994999999999997</v>
      </c>
      <c r="N346" s="184">
        <v>7.4459999999999997</v>
      </c>
      <c r="O346" s="184">
        <v>7.5282999999999998</v>
      </c>
      <c r="P346" s="184">
        <v>6.1448999999999998</v>
      </c>
      <c r="Q346" s="184">
        <v>7.2187999999999999</v>
      </c>
      <c r="R346" s="184">
        <v>6.6471</v>
      </c>
    </row>
    <row r="347" spans="1:34" x14ac:dyDescent="0.3">
      <c r="A347" s="180" t="s">
        <v>619</v>
      </c>
      <c r="B347" s="180" t="s">
        <v>622</v>
      </c>
      <c r="C347" s="180">
        <v>147802</v>
      </c>
      <c r="D347" s="183"/>
      <c r="E347" s="184"/>
      <c r="F347" s="184"/>
      <c r="G347" s="184"/>
      <c r="H347" s="184"/>
      <c r="I347" s="184"/>
      <c r="J347" s="184"/>
      <c r="K347" s="184"/>
      <c r="L347" s="184"/>
      <c r="M347" s="184"/>
      <c r="N347" s="184"/>
      <c r="O347" s="184"/>
      <c r="P347" s="184"/>
      <c r="Q347" s="184"/>
      <c r="R347" s="184"/>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623</v>
      </c>
      <c r="C348" s="180">
        <v>147798</v>
      </c>
      <c r="D348" s="183"/>
      <c r="E348" s="184"/>
      <c r="F348" s="184"/>
      <c r="G348" s="184"/>
      <c r="H348" s="184"/>
      <c r="I348" s="184"/>
      <c r="J348" s="184"/>
      <c r="K348" s="184"/>
      <c r="L348" s="184"/>
      <c r="M348" s="184"/>
      <c r="N348" s="184"/>
      <c r="O348" s="184"/>
      <c r="P348" s="184"/>
      <c r="Q348" s="184"/>
      <c r="R348" s="184"/>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624</v>
      </c>
      <c r="C349" s="180">
        <v>130314</v>
      </c>
      <c r="D349" s="183">
        <v>45014</v>
      </c>
      <c r="E349" s="184">
        <v>19.7805</v>
      </c>
      <c r="F349" s="184">
        <v>28.254200000000001</v>
      </c>
      <c r="G349" s="184">
        <v>8.5719999999999992</v>
      </c>
      <c r="H349" s="184">
        <v>11.3766</v>
      </c>
      <c r="I349" s="184">
        <v>10.255000000000001</v>
      </c>
      <c r="J349" s="184">
        <v>10.270200000000001</v>
      </c>
      <c r="K349" s="184">
        <v>7.6881000000000004</v>
      </c>
      <c r="L349" s="184">
        <v>7.6307</v>
      </c>
      <c r="M349" s="184">
        <v>7.4241999999999999</v>
      </c>
      <c r="N349" s="184">
        <v>5.4993999999999996</v>
      </c>
      <c r="O349" s="184">
        <v>6.9433999999999996</v>
      </c>
      <c r="P349" s="184">
        <v>6.7927</v>
      </c>
      <c r="Q349" s="184">
        <v>8.1465999999999994</v>
      </c>
      <c r="R349" s="184">
        <v>6.1247999999999996</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625</v>
      </c>
      <c r="C350" s="180">
        <v>130309</v>
      </c>
      <c r="D350" s="183">
        <v>45014</v>
      </c>
      <c r="E350" s="184">
        <v>17.995999999999999</v>
      </c>
      <c r="F350" s="184">
        <v>27.198499999999999</v>
      </c>
      <c r="G350" s="184">
        <v>7.6748000000000003</v>
      </c>
      <c r="H350" s="184">
        <v>10.4948</v>
      </c>
      <c r="I350" s="184">
        <v>9.3925000000000001</v>
      </c>
      <c r="J350" s="184">
        <v>9.4065999999999992</v>
      </c>
      <c r="K350" s="184">
        <v>6.8125</v>
      </c>
      <c r="L350" s="184">
        <v>6.7420999999999998</v>
      </c>
      <c r="M350" s="184">
        <v>6.5185000000000004</v>
      </c>
      <c r="N350" s="184">
        <v>4.5998999999999999</v>
      </c>
      <c r="O350" s="184">
        <v>5.9272</v>
      </c>
      <c r="P350" s="184">
        <v>5.6826999999999996</v>
      </c>
      <c r="Q350" s="184">
        <v>6.9789000000000003</v>
      </c>
      <c r="R350" s="184">
        <v>5.1871999999999998</v>
      </c>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2026</v>
      </c>
      <c r="C351" s="180">
        <v>140603</v>
      </c>
      <c r="D351" s="183">
        <v>45014</v>
      </c>
      <c r="E351" s="184">
        <v>14.9718</v>
      </c>
      <c r="F351" s="184">
        <v>42.957799999999999</v>
      </c>
      <c r="G351" s="184">
        <v>6.2464000000000004</v>
      </c>
      <c r="H351" s="184">
        <v>8.8851999999999993</v>
      </c>
      <c r="I351" s="184">
        <v>10.9467</v>
      </c>
      <c r="J351" s="184">
        <v>10.973000000000001</v>
      </c>
      <c r="K351" s="184">
        <v>6.8113999999999999</v>
      </c>
      <c r="L351" s="184">
        <v>6.9859999999999998</v>
      </c>
      <c r="M351" s="184">
        <v>6.8708999999999998</v>
      </c>
      <c r="N351" s="184">
        <v>4.8334999999999999</v>
      </c>
      <c r="O351" s="184">
        <v>5.5759999999999996</v>
      </c>
      <c r="P351" s="184">
        <v>6.6646999999999998</v>
      </c>
      <c r="Q351" s="184">
        <v>6.8701999999999996</v>
      </c>
      <c r="R351" s="184">
        <v>5.1371000000000002</v>
      </c>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2027</v>
      </c>
      <c r="C352" s="180">
        <v>140609</v>
      </c>
      <c r="D352" s="183">
        <v>45014</v>
      </c>
      <c r="E352" s="184">
        <v>14.103400000000001</v>
      </c>
      <c r="F352" s="184">
        <v>41.974299999999999</v>
      </c>
      <c r="G352" s="184">
        <v>5.3352000000000004</v>
      </c>
      <c r="H352" s="184">
        <v>7.9396000000000004</v>
      </c>
      <c r="I352" s="184">
        <v>10.0021</v>
      </c>
      <c r="J352" s="184">
        <v>10.020799999999999</v>
      </c>
      <c r="K352" s="184">
        <v>5.8517000000000001</v>
      </c>
      <c r="L352" s="184">
        <v>6.0106000000000002</v>
      </c>
      <c r="M352" s="184">
        <v>5.8818000000000001</v>
      </c>
      <c r="N352" s="184">
        <v>3.8488000000000002</v>
      </c>
      <c r="O352" s="184">
        <v>4.5746000000000002</v>
      </c>
      <c r="P352" s="184">
        <v>5.6456</v>
      </c>
      <c r="Q352" s="184">
        <v>5.8239999999999998</v>
      </c>
      <c r="R352" s="184">
        <v>4.1467999999999998</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1888</v>
      </c>
      <c r="C353" s="180">
        <v>133868</v>
      </c>
      <c r="D353" s="183">
        <v>45014</v>
      </c>
      <c r="E353" s="184">
        <v>10.8392</v>
      </c>
      <c r="F353" s="184">
        <v>16.5078</v>
      </c>
      <c r="G353" s="184">
        <v>5.2568999999999999</v>
      </c>
      <c r="H353" s="184">
        <v>6.9981</v>
      </c>
      <c r="I353" s="184">
        <v>6.2687999999999997</v>
      </c>
      <c r="J353" s="184">
        <v>5.9147999999999996</v>
      </c>
      <c r="K353" s="184">
        <v>4.8693999999999997</v>
      </c>
      <c r="L353" s="184">
        <v>5.2493999999999996</v>
      </c>
      <c r="M353" s="184">
        <v>5.0804</v>
      </c>
      <c r="N353" s="184">
        <v>131.04900000000001</v>
      </c>
      <c r="O353" s="184">
        <v>12.346399999999999</v>
      </c>
      <c r="P353" s="184">
        <v>-4.1481000000000003</v>
      </c>
      <c r="Q353" s="184">
        <v>1.0014000000000001</v>
      </c>
      <c r="R353" s="184">
        <v>63.151899999999998</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1889</v>
      </c>
      <c r="C354" s="180">
        <v>133867</v>
      </c>
      <c r="D354" s="183">
        <v>45014</v>
      </c>
      <c r="E354" s="184">
        <v>10.659700000000001</v>
      </c>
      <c r="F354" s="184">
        <v>16.1004</v>
      </c>
      <c r="G354" s="184">
        <v>5.2084000000000001</v>
      </c>
      <c r="H354" s="184">
        <v>6.9013999999999998</v>
      </c>
      <c r="I354" s="184">
        <v>6.1779999999999999</v>
      </c>
      <c r="J354" s="184">
        <v>5.8361000000000001</v>
      </c>
      <c r="K354" s="184">
        <v>4.6875</v>
      </c>
      <c r="L354" s="184">
        <v>5.0118</v>
      </c>
      <c r="M354" s="184">
        <v>4.8211000000000004</v>
      </c>
      <c r="N354" s="184">
        <v>130.45009999999999</v>
      </c>
      <c r="O354" s="184">
        <v>12.0411</v>
      </c>
      <c r="P354" s="184">
        <v>-4.3951000000000002</v>
      </c>
      <c r="Q354" s="184">
        <v>0.79300000000000004</v>
      </c>
      <c r="R354" s="184">
        <v>62.712400000000002</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1860</v>
      </c>
      <c r="C355" s="180">
        <v>133488</v>
      </c>
      <c r="D355" s="183">
        <v>45014</v>
      </c>
      <c r="E355" s="184">
        <v>20.0777</v>
      </c>
      <c r="F355" s="184">
        <v>31.295300000000001</v>
      </c>
      <c r="G355" s="184">
        <v>1.0546</v>
      </c>
      <c r="H355" s="184">
        <v>2.6147999999999998</v>
      </c>
      <c r="I355" s="184">
        <v>5.0740999999999996</v>
      </c>
      <c r="J355" s="184">
        <v>7.6692</v>
      </c>
      <c r="K355" s="184">
        <v>7.3856999999999999</v>
      </c>
      <c r="L355" s="184">
        <v>7.2188999999999997</v>
      </c>
      <c r="M355" s="184">
        <v>7.7294999999999998</v>
      </c>
      <c r="N355" s="184">
        <v>5.6959999999999997</v>
      </c>
      <c r="O355" s="184">
        <v>10.3872</v>
      </c>
      <c r="P355" s="184">
        <v>7.4779999999999998</v>
      </c>
      <c r="Q355" s="184">
        <v>8.8905999999999992</v>
      </c>
      <c r="R355" s="184">
        <v>10.322699999999999</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1861</v>
      </c>
      <c r="C356" s="180">
        <v>133486</v>
      </c>
      <c r="D356" s="183">
        <v>45014</v>
      </c>
      <c r="E356" s="184">
        <v>18.566700000000001</v>
      </c>
      <c r="F356" s="184">
        <v>30.6936</v>
      </c>
      <c r="G356" s="184">
        <v>0.2359</v>
      </c>
      <c r="H356" s="184">
        <v>1.8191999999999999</v>
      </c>
      <c r="I356" s="184">
        <v>4.2617000000000003</v>
      </c>
      <c r="J356" s="184">
        <v>6.8498999999999999</v>
      </c>
      <c r="K356" s="184">
        <v>6.5545</v>
      </c>
      <c r="L356" s="184">
        <v>6.3719999999999999</v>
      </c>
      <c r="M356" s="184">
        <v>6.8388999999999998</v>
      </c>
      <c r="N356" s="184">
        <v>4.8278999999999996</v>
      </c>
      <c r="O356" s="184">
        <v>9.5541</v>
      </c>
      <c r="P356" s="184">
        <v>6.6147</v>
      </c>
      <c r="Q356" s="184">
        <v>7.8544999999999998</v>
      </c>
      <c r="R356" s="184">
        <v>9.4746000000000006</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1862</v>
      </c>
      <c r="C357" s="180">
        <v>148330</v>
      </c>
      <c r="D357" s="183"/>
      <c r="E357" s="184"/>
      <c r="F357" s="184"/>
      <c r="G357" s="184"/>
      <c r="H357" s="184"/>
      <c r="I357" s="184"/>
      <c r="J357" s="184"/>
      <c r="K357" s="184"/>
      <c r="L357" s="184"/>
      <c r="M357" s="184"/>
      <c r="N357" s="184"/>
      <c r="O357" s="184"/>
      <c r="P357" s="184"/>
      <c r="Q357" s="184"/>
      <c r="R357" s="184"/>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1863</v>
      </c>
      <c r="C358" s="180">
        <v>148333</v>
      </c>
      <c r="D358" s="183"/>
      <c r="E358" s="184"/>
      <c r="F358" s="184"/>
      <c r="G358" s="184"/>
      <c r="H358" s="184"/>
      <c r="I358" s="184"/>
      <c r="J358" s="184"/>
      <c r="K358" s="184"/>
      <c r="L358" s="184"/>
      <c r="M358" s="184"/>
      <c r="N358" s="184"/>
      <c r="O358" s="184"/>
      <c r="P358" s="184"/>
      <c r="Q358" s="184"/>
      <c r="R358" s="184"/>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626</v>
      </c>
      <c r="C359" s="180">
        <v>119082</v>
      </c>
      <c r="D359" s="183">
        <v>45014</v>
      </c>
      <c r="E359" s="184">
        <v>36.823999999999998</v>
      </c>
      <c r="F359" s="184">
        <v>283.38709999999998</v>
      </c>
      <c r="G359" s="184">
        <v>51.527000000000001</v>
      </c>
      <c r="H359" s="184">
        <v>38.067399999999999</v>
      </c>
      <c r="I359" s="184">
        <v>23.286999999999999</v>
      </c>
      <c r="J359" s="184">
        <v>17.1282</v>
      </c>
      <c r="K359" s="184">
        <v>8.9338999999999995</v>
      </c>
      <c r="L359" s="184">
        <v>8.1036000000000001</v>
      </c>
      <c r="M359" s="184">
        <v>6.9551999999999996</v>
      </c>
      <c r="N359" s="184">
        <v>11.7247</v>
      </c>
      <c r="O359" s="184">
        <v>6.4622999999999999</v>
      </c>
      <c r="P359" s="184">
        <v>4.5549999999999997</v>
      </c>
      <c r="Q359" s="184">
        <v>7.1212</v>
      </c>
      <c r="R359" s="184">
        <v>7.4214000000000002</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627</v>
      </c>
      <c r="C360" s="180">
        <v>101837</v>
      </c>
      <c r="D360" s="183">
        <v>45014</v>
      </c>
      <c r="E360" s="184">
        <v>34.319899999999997</v>
      </c>
      <c r="F360" s="184">
        <v>282.40649999999999</v>
      </c>
      <c r="G360" s="184">
        <v>50.481200000000001</v>
      </c>
      <c r="H360" s="184">
        <v>37.015999999999998</v>
      </c>
      <c r="I360" s="184">
        <v>22.179200000000002</v>
      </c>
      <c r="J360" s="184">
        <v>15.9771</v>
      </c>
      <c r="K360" s="184">
        <v>7.7839</v>
      </c>
      <c r="L360" s="184">
        <v>7.1342999999999996</v>
      </c>
      <c r="M360" s="184">
        <v>6.0168999999999997</v>
      </c>
      <c r="N360" s="184">
        <v>10.775499999999999</v>
      </c>
      <c r="O360" s="184">
        <v>5.5728999999999997</v>
      </c>
      <c r="P360" s="184">
        <v>3.7130999999999998</v>
      </c>
      <c r="Q360" s="184">
        <v>6.3959000000000001</v>
      </c>
      <c r="R360" s="184">
        <v>6.5079000000000002</v>
      </c>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628</v>
      </c>
      <c r="C361" s="180">
        <v>116153</v>
      </c>
      <c r="D361" s="183">
        <v>45014</v>
      </c>
      <c r="E361" s="184">
        <v>24.738700000000001</v>
      </c>
      <c r="F361" s="184">
        <v>14.9078</v>
      </c>
      <c r="G361" s="184">
        <v>8.1533999999999995</v>
      </c>
      <c r="H361" s="184">
        <v>10.388400000000001</v>
      </c>
      <c r="I361" s="184">
        <v>9.5831999999999997</v>
      </c>
      <c r="J361" s="184">
        <v>10.004899999999999</v>
      </c>
      <c r="K361" s="184">
        <v>10.414899999999999</v>
      </c>
      <c r="L361" s="184">
        <v>9.6163000000000007</v>
      </c>
      <c r="M361" s="184">
        <v>5.9786999999999999</v>
      </c>
      <c r="N361" s="184">
        <v>3.9546000000000001</v>
      </c>
      <c r="O361" s="184">
        <v>9.9234000000000009</v>
      </c>
      <c r="P361" s="184">
        <v>6.5082000000000004</v>
      </c>
      <c r="Q361" s="184">
        <v>8.3341999999999992</v>
      </c>
      <c r="R361" s="184">
        <v>9.3857999999999997</v>
      </c>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629</v>
      </c>
      <c r="C362" s="180">
        <v>118553</v>
      </c>
      <c r="D362" s="183">
        <v>45014</v>
      </c>
      <c r="E362" s="184">
        <v>24.9636</v>
      </c>
      <c r="F362" s="184">
        <v>15.0661</v>
      </c>
      <c r="G362" s="184">
        <v>8.1677999999999997</v>
      </c>
      <c r="H362" s="184">
        <v>10.4048</v>
      </c>
      <c r="I362" s="184">
        <v>9.5912000000000006</v>
      </c>
      <c r="J362" s="184">
        <v>10.0114</v>
      </c>
      <c r="K362" s="184">
        <v>10.4161</v>
      </c>
      <c r="L362" s="184">
        <v>9.6159999999999997</v>
      </c>
      <c r="M362" s="184">
        <v>5.9790999999999999</v>
      </c>
      <c r="N362" s="184">
        <v>3.9552</v>
      </c>
      <c r="O362" s="184">
        <v>8.1669999999999998</v>
      </c>
      <c r="P362" s="184">
        <v>5.78</v>
      </c>
      <c r="Q362" s="184">
        <v>8.0244999999999997</v>
      </c>
      <c r="R362" s="184">
        <v>6.4772999999999996</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630</v>
      </c>
      <c r="C363" s="180">
        <v>147954</v>
      </c>
      <c r="D363" s="183"/>
      <c r="E363" s="184"/>
      <c r="F363" s="184"/>
      <c r="G363" s="184"/>
      <c r="H363" s="184"/>
      <c r="I363" s="184"/>
      <c r="J363" s="184"/>
      <c r="K363" s="184"/>
      <c r="L363" s="184"/>
      <c r="M363" s="184"/>
      <c r="N363" s="184"/>
      <c r="O363" s="184"/>
      <c r="P363" s="184"/>
      <c r="Q363" s="184"/>
      <c r="R363" s="184"/>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631</v>
      </c>
      <c r="C364" s="180">
        <v>147955</v>
      </c>
      <c r="D364" s="183"/>
      <c r="E364" s="184"/>
      <c r="F364" s="184"/>
      <c r="G364" s="184"/>
      <c r="H364" s="184"/>
      <c r="I364" s="184"/>
      <c r="J364" s="184"/>
      <c r="K364" s="184"/>
      <c r="L364" s="184"/>
      <c r="M364" s="184"/>
      <c r="N364" s="184"/>
      <c r="O364" s="184"/>
      <c r="P364" s="184"/>
      <c r="Q364" s="184"/>
      <c r="R364" s="184"/>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632</v>
      </c>
      <c r="C365" s="180">
        <v>147961</v>
      </c>
      <c r="D365" s="183">
        <v>45014</v>
      </c>
      <c r="E365" s="184">
        <v>0.5444</v>
      </c>
      <c r="F365" s="184">
        <v>13.414199999999999</v>
      </c>
      <c r="G365" s="184">
        <v>13.4339</v>
      </c>
      <c r="H365" s="184">
        <v>13.4488</v>
      </c>
      <c r="I365" s="184">
        <v>13.9625</v>
      </c>
      <c r="J365" s="184">
        <v>14.026199999999999</v>
      </c>
      <c r="K365" s="184">
        <v>14.5062</v>
      </c>
      <c r="L365" s="184">
        <v>15.089499999999999</v>
      </c>
      <c r="M365" s="184">
        <v>4.4930000000000003</v>
      </c>
      <c r="N365" s="184">
        <v>6.2659000000000002</v>
      </c>
      <c r="O365" s="184"/>
      <c r="P365" s="184"/>
      <c r="Q365" s="184">
        <v>6.6361999999999997</v>
      </c>
      <c r="R365" s="184"/>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633</v>
      </c>
      <c r="C366" s="180">
        <v>147958</v>
      </c>
      <c r="D366" s="183">
        <v>45014</v>
      </c>
      <c r="E366" s="184">
        <v>0.57599999999999996</v>
      </c>
      <c r="F366" s="184">
        <v>12.678000000000001</v>
      </c>
      <c r="G366" s="184">
        <v>13.967599999999999</v>
      </c>
      <c r="H366" s="184">
        <v>14.3025</v>
      </c>
      <c r="I366" s="184">
        <v>14.1074</v>
      </c>
      <c r="J366" s="184">
        <v>14.1418</v>
      </c>
      <c r="K366" s="184">
        <v>14.5883</v>
      </c>
      <c r="L366" s="184">
        <v>15.089499999999999</v>
      </c>
      <c r="M366" s="184">
        <v>4.4862000000000002</v>
      </c>
      <c r="N366" s="184">
        <v>6.2731000000000003</v>
      </c>
      <c r="O366" s="184"/>
      <c r="P366" s="184"/>
      <c r="Q366" s="184">
        <v>6.6349</v>
      </c>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634</v>
      </c>
      <c r="C367" s="180">
        <v>148303</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635</v>
      </c>
      <c r="C368" s="180">
        <v>148304</v>
      </c>
      <c r="D368" s="183"/>
      <c r="E368" s="184"/>
      <c r="F368" s="184"/>
      <c r="G368" s="184"/>
      <c r="H368" s="184"/>
      <c r="I368" s="184"/>
      <c r="J368" s="184"/>
      <c r="K368" s="184"/>
      <c r="L368" s="184"/>
      <c r="M368" s="184"/>
      <c r="N368" s="184"/>
      <c r="O368" s="184"/>
      <c r="P368" s="184"/>
      <c r="Q368" s="184"/>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636</v>
      </c>
      <c r="C369" s="180">
        <v>128053</v>
      </c>
      <c r="D369" s="183">
        <v>45014</v>
      </c>
      <c r="E369" s="184">
        <v>20.2287</v>
      </c>
      <c r="F369" s="184">
        <v>31.965299999999999</v>
      </c>
      <c r="G369" s="184">
        <v>3.3576999999999999</v>
      </c>
      <c r="H369" s="184">
        <v>8.0662000000000003</v>
      </c>
      <c r="I369" s="184">
        <v>7.8208000000000002</v>
      </c>
      <c r="J369" s="184">
        <v>7.2843</v>
      </c>
      <c r="K369" s="184">
        <v>5.5171999999999999</v>
      </c>
      <c r="L369" s="184">
        <v>6.1165000000000003</v>
      </c>
      <c r="M369" s="184">
        <v>6.3646000000000003</v>
      </c>
      <c r="N369" s="184">
        <v>3.9527999999999999</v>
      </c>
      <c r="O369" s="184">
        <v>6.7880000000000003</v>
      </c>
      <c r="P369" s="184">
        <v>7.0098000000000003</v>
      </c>
      <c r="Q369" s="184">
        <v>8.1271000000000004</v>
      </c>
      <c r="R369" s="184">
        <v>5.4448999999999996</v>
      </c>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637</v>
      </c>
      <c r="C370" s="180">
        <v>128051</v>
      </c>
      <c r="D370" s="183">
        <v>45014</v>
      </c>
      <c r="E370" s="184">
        <v>21.561499999999999</v>
      </c>
      <c r="F370" s="184">
        <v>32.531300000000002</v>
      </c>
      <c r="G370" s="184">
        <v>3.9295</v>
      </c>
      <c r="H370" s="184">
        <v>8.6710999999999991</v>
      </c>
      <c r="I370" s="184">
        <v>8.4308999999999994</v>
      </c>
      <c r="J370" s="184">
        <v>7.8887</v>
      </c>
      <c r="K370" s="184">
        <v>6.1523000000000003</v>
      </c>
      <c r="L370" s="184">
        <v>6.7595000000000001</v>
      </c>
      <c r="M370" s="184">
        <v>7.0178000000000003</v>
      </c>
      <c r="N370" s="184">
        <v>4.6005000000000003</v>
      </c>
      <c r="O370" s="184">
        <v>7.3968999999999996</v>
      </c>
      <c r="P370" s="184">
        <v>7.6135000000000002</v>
      </c>
      <c r="Q370" s="184">
        <v>8.8949999999999996</v>
      </c>
      <c r="R370" s="184">
        <v>6.0891999999999999</v>
      </c>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1945</v>
      </c>
      <c r="C371" s="180">
        <v>151045</v>
      </c>
      <c r="D371" s="183">
        <v>45014</v>
      </c>
      <c r="E371" s="184">
        <v>26.121400000000001</v>
      </c>
      <c r="F371" s="184">
        <v>14.118399999999999</v>
      </c>
      <c r="G371" s="184">
        <v>5.2297000000000002</v>
      </c>
      <c r="H371" s="184">
        <v>6.1914999999999996</v>
      </c>
      <c r="I371" s="184">
        <v>5.8920000000000003</v>
      </c>
      <c r="J371" s="184">
        <v>8.5670999999999999</v>
      </c>
      <c r="K371" s="184">
        <v>6.7332999999999998</v>
      </c>
      <c r="L371" s="184">
        <v>6.9874999999999998</v>
      </c>
      <c r="M371" s="184">
        <v>6.8224</v>
      </c>
      <c r="N371" s="184">
        <v>4.8627000000000002</v>
      </c>
      <c r="O371" s="184">
        <v>5.2427000000000001</v>
      </c>
      <c r="P371" s="184">
        <v>5.0957999999999997</v>
      </c>
      <c r="Q371" s="184">
        <v>7.1581000000000001</v>
      </c>
      <c r="R371" s="184">
        <v>5.7309999999999999</v>
      </c>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1946</v>
      </c>
      <c r="C372" s="180">
        <v>151043</v>
      </c>
      <c r="D372" s="183">
        <v>45014</v>
      </c>
      <c r="E372" s="184">
        <v>24.535799999999998</v>
      </c>
      <c r="F372" s="184">
        <v>13.3935</v>
      </c>
      <c r="G372" s="184">
        <v>4.4059999999999997</v>
      </c>
      <c r="H372" s="184">
        <v>5.3616999999999999</v>
      </c>
      <c r="I372" s="184">
        <v>5.0677000000000003</v>
      </c>
      <c r="J372" s="184">
        <v>7.7419000000000002</v>
      </c>
      <c r="K372" s="184">
        <v>5.9012000000000002</v>
      </c>
      <c r="L372" s="184">
        <v>6.1515000000000004</v>
      </c>
      <c r="M372" s="184">
        <v>5.9774000000000003</v>
      </c>
      <c r="N372" s="184">
        <v>4.0225999999999997</v>
      </c>
      <c r="O372" s="184">
        <v>4.3314000000000004</v>
      </c>
      <c r="P372" s="184">
        <v>4.2796000000000003</v>
      </c>
      <c r="Q372" s="184">
        <v>6.8853</v>
      </c>
      <c r="R372" s="184">
        <v>4.8864000000000001</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638</v>
      </c>
      <c r="C373" s="180">
        <v>114239</v>
      </c>
      <c r="D373" s="183">
        <v>45014</v>
      </c>
      <c r="E373" s="184">
        <v>26.439699999999998</v>
      </c>
      <c r="F373" s="184">
        <v>25.695399999999999</v>
      </c>
      <c r="G373" s="184">
        <v>-5.5730000000000004</v>
      </c>
      <c r="H373" s="184">
        <v>8.3847000000000005</v>
      </c>
      <c r="I373" s="184">
        <v>15.084899999999999</v>
      </c>
      <c r="J373" s="184">
        <v>10.725199999999999</v>
      </c>
      <c r="K373" s="184">
        <v>5.9642999999999997</v>
      </c>
      <c r="L373" s="184">
        <v>6.4446000000000003</v>
      </c>
      <c r="M373" s="184">
        <v>6.5332999999999997</v>
      </c>
      <c r="N373" s="184">
        <v>5.1605999999999996</v>
      </c>
      <c r="O373" s="184">
        <v>6.7428999999999997</v>
      </c>
      <c r="P373" s="184">
        <v>7.3201000000000001</v>
      </c>
      <c r="Q373" s="184">
        <v>8.2074999999999996</v>
      </c>
      <c r="R373" s="184">
        <v>5.9413999999999998</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639</v>
      </c>
      <c r="C374" s="180">
        <v>120711</v>
      </c>
      <c r="D374" s="183">
        <v>45014</v>
      </c>
      <c r="E374" s="184">
        <v>28.706700000000001</v>
      </c>
      <c r="F374" s="184">
        <v>26.3386</v>
      </c>
      <c r="G374" s="184">
        <v>-4.93</v>
      </c>
      <c r="H374" s="184">
        <v>9.0454000000000008</v>
      </c>
      <c r="I374" s="184">
        <v>15.742800000000001</v>
      </c>
      <c r="J374" s="184">
        <v>11.383100000000001</v>
      </c>
      <c r="K374" s="184">
        <v>6.6527000000000003</v>
      </c>
      <c r="L374" s="184">
        <v>7.1501999999999999</v>
      </c>
      <c r="M374" s="184">
        <v>7.2443999999999997</v>
      </c>
      <c r="N374" s="184">
        <v>5.8689999999999998</v>
      </c>
      <c r="O374" s="184">
        <v>7.4530000000000003</v>
      </c>
      <c r="P374" s="184">
        <v>8.0746000000000002</v>
      </c>
      <c r="Q374" s="184">
        <v>8.8954000000000004</v>
      </c>
      <c r="R374" s="184">
        <v>6.6454000000000004</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640</v>
      </c>
      <c r="C375" s="180">
        <v>127183</v>
      </c>
      <c r="D375" s="183">
        <v>45014</v>
      </c>
      <c r="E375" s="184">
        <v>15.8878</v>
      </c>
      <c r="F375" s="184">
        <v>22.757999999999999</v>
      </c>
      <c r="G375" s="184">
        <v>4.6436000000000002</v>
      </c>
      <c r="H375" s="184">
        <v>9.0350000000000001</v>
      </c>
      <c r="I375" s="184">
        <v>6.6299000000000001</v>
      </c>
      <c r="J375" s="184">
        <v>8.6222999999999992</v>
      </c>
      <c r="K375" s="184">
        <v>5.6710000000000003</v>
      </c>
      <c r="L375" s="184">
        <v>6.4969999999999999</v>
      </c>
      <c r="M375" s="184">
        <v>6.2432999999999996</v>
      </c>
      <c r="N375" s="184">
        <v>3.6332</v>
      </c>
      <c r="O375" s="184">
        <v>9.7986000000000004</v>
      </c>
      <c r="P375" s="184">
        <v>2.8104</v>
      </c>
      <c r="Q375" s="184">
        <v>5.2328999999999999</v>
      </c>
      <c r="R375" s="184">
        <v>9.9763000000000002</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641</v>
      </c>
      <c r="C376" s="180">
        <v>127181</v>
      </c>
      <c r="D376" s="183">
        <v>45014</v>
      </c>
      <c r="E376" s="184">
        <v>17.124700000000001</v>
      </c>
      <c r="F376" s="184">
        <v>23.460699999999999</v>
      </c>
      <c r="G376" s="184">
        <v>5.3750999999999998</v>
      </c>
      <c r="H376" s="184">
        <v>9.7454000000000001</v>
      </c>
      <c r="I376" s="184">
        <v>7.3589000000000002</v>
      </c>
      <c r="J376" s="184">
        <v>9.3516999999999992</v>
      </c>
      <c r="K376" s="184">
        <v>6.4112</v>
      </c>
      <c r="L376" s="184">
        <v>7.2525000000000004</v>
      </c>
      <c r="M376" s="184">
        <v>7.0087999999999999</v>
      </c>
      <c r="N376" s="184">
        <v>4.3928000000000003</v>
      </c>
      <c r="O376" s="184">
        <v>10.578200000000001</v>
      </c>
      <c r="P376" s="184">
        <v>3.5659999999999998</v>
      </c>
      <c r="Q376" s="184">
        <v>6.1056999999999997</v>
      </c>
      <c r="R376" s="184">
        <v>10.782</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642</v>
      </c>
      <c r="C377" s="180">
        <v>130721</v>
      </c>
      <c r="D377" s="183">
        <v>45014</v>
      </c>
      <c r="E377" s="184">
        <v>1593.5658000000001</v>
      </c>
      <c r="F377" s="184">
        <v>23.4465</v>
      </c>
      <c r="G377" s="184">
        <v>263.09809999999999</v>
      </c>
      <c r="H377" s="184">
        <v>170.82300000000001</v>
      </c>
      <c r="I377" s="184">
        <v>101.7555</v>
      </c>
      <c r="J377" s="184">
        <v>55.3369</v>
      </c>
      <c r="K377" s="184">
        <v>20.749500000000001</v>
      </c>
      <c r="L377" s="184">
        <v>13.360200000000001</v>
      </c>
      <c r="M377" s="184">
        <v>10.1998</v>
      </c>
      <c r="N377" s="184">
        <v>6.9398</v>
      </c>
      <c r="O377" s="184">
        <v>5.5518999999999998</v>
      </c>
      <c r="P377" s="184">
        <v>3.0958999999999999</v>
      </c>
      <c r="Q377" s="184">
        <v>5.5879000000000003</v>
      </c>
      <c r="R377" s="184">
        <v>5.1367000000000003</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643</v>
      </c>
      <c r="C378" s="180">
        <v>130722</v>
      </c>
      <c r="D378" s="183">
        <v>45014</v>
      </c>
      <c r="E378" s="184">
        <v>1728.404</v>
      </c>
      <c r="F378" s="184">
        <v>24.667400000000001</v>
      </c>
      <c r="G378" s="184">
        <v>264.3621</v>
      </c>
      <c r="H378" s="184">
        <v>172.08860000000001</v>
      </c>
      <c r="I378" s="184">
        <v>103.0232</v>
      </c>
      <c r="J378" s="184">
        <v>56.6111</v>
      </c>
      <c r="K378" s="184">
        <v>22.033799999999999</v>
      </c>
      <c r="L378" s="184">
        <v>14.664899999999999</v>
      </c>
      <c r="M378" s="184">
        <v>11.5189</v>
      </c>
      <c r="N378" s="184">
        <v>8.2524999999999995</v>
      </c>
      <c r="O378" s="184">
        <v>6.8266999999999998</v>
      </c>
      <c r="P378" s="184">
        <v>4.2244999999999999</v>
      </c>
      <c r="Q378" s="184">
        <v>6.5933999999999999</v>
      </c>
      <c r="R378" s="184">
        <v>6.4093</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644</v>
      </c>
      <c r="C379" s="180">
        <v>117716</v>
      </c>
      <c r="D379" s="183">
        <v>45014</v>
      </c>
      <c r="E379" s="184">
        <v>24.833100000000002</v>
      </c>
      <c r="F379" s="184">
        <v>60.362000000000002</v>
      </c>
      <c r="G379" s="184">
        <v>-4.7591000000000001</v>
      </c>
      <c r="H379" s="184">
        <v>13.1744</v>
      </c>
      <c r="I379" s="184">
        <v>11.727</v>
      </c>
      <c r="J379" s="184">
        <v>8.0952000000000002</v>
      </c>
      <c r="K379" s="184">
        <v>3.9293999999999998</v>
      </c>
      <c r="L379" s="184">
        <v>4.4706999999999999</v>
      </c>
      <c r="M379" s="184">
        <v>4.7022000000000004</v>
      </c>
      <c r="N379" s="184">
        <v>0.76449999999999996</v>
      </c>
      <c r="O379" s="184">
        <v>4.2704000000000004</v>
      </c>
      <c r="P379" s="184">
        <v>5.3678999999999997</v>
      </c>
      <c r="Q379" s="184">
        <v>7.3113000000000001</v>
      </c>
      <c r="R379" s="184">
        <v>3.2902999999999998</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645</v>
      </c>
      <c r="C380" s="180">
        <v>119741</v>
      </c>
      <c r="D380" s="183">
        <v>45014</v>
      </c>
      <c r="E380" s="184">
        <v>27.348099999999999</v>
      </c>
      <c r="F380" s="184">
        <v>61.095399999999998</v>
      </c>
      <c r="G380" s="184">
        <v>-3.8418000000000001</v>
      </c>
      <c r="H380" s="184">
        <v>14.1241</v>
      </c>
      <c r="I380" s="184">
        <v>12.683299999999999</v>
      </c>
      <c r="J380" s="184">
        <v>9.0527999999999995</v>
      </c>
      <c r="K380" s="184">
        <v>4.9093999999999998</v>
      </c>
      <c r="L380" s="184">
        <v>5.4698000000000002</v>
      </c>
      <c r="M380" s="184">
        <v>5.7145999999999999</v>
      </c>
      <c r="N380" s="184">
        <v>1.7508999999999999</v>
      </c>
      <c r="O380" s="184">
        <v>5.3189000000000002</v>
      </c>
      <c r="P380" s="184">
        <v>6.3867000000000003</v>
      </c>
      <c r="Q380" s="184">
        <v>8.1395999999999997</v>
      </c>
      <c r="R380" s="184">
        <v>4.3136999999999999</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646</v>
      </c>
      <c r="C381" s="180">
        <v>112938</v>
      </c>
      <c r="D381" s="183">
        <v>45014</v>
      </c>
      <c r="E381" s="184">
        <v>28.948799999999999</v>
      </c>
      <c r="F381" s="184">
        <v>20.3109</v>
      </c>
      <c r="G381" s="184">
        <v>6.2591999999999999</v>
      </c>
      <c r="H381" s="184">
        <v>7.1191000000000004</v>
      </c>
      <c r="I381" s="184">
        <v>7.0528000000000004</v>
      </c>
      <c r="J381" s="184">
        <v>7.8880999999999997</v>
      </c>
      <c r="K381" s="184">
        <v>6.0873999999999997</v>
      </c>
      <c r="L381" s="184">
        <v>6.3319000000000001</v>
      </c>
      <c r="M381" s="184">
        <v>6.3025000000000002</v>
      </c>
      <c r="N381" s="184">
        <v>4.2241999999999997</v>
      </c>
      <c r="O381" s="184">
        <v>8.2678999999999991</v>
      </c>
      <c r="P381" s="184">
        <v>3.6484999999999999</v>
      </c>
      <c r="Q381" s="184">
        <v>6.1326999999999998</v>
      </c>
      <c r="R381" s="184">
        <v>8.4541000000000004</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647</v>
      </c>
      <c r="C382" s="180">
        <v>118780</v>
      </c>
      <c r="D382" s="183">
        <v>45014</v>
      </c>
      <c r="E382" s="184">
        <v>31.314599999999999</v>
      </c>
      <c r="F382" s="184">
        <v>21.3428</v>
      </c>
      <c r="G382" s="184">
        <v>7.117</v>
      </c>
      <c r="H382" s="184">
        <v>7.9398</v>
      </c>
      <c r="I382" s="184">
        <v>7.8497000000000003</v>
      </c>
      <c r="J382" s="184">
        <v>8.5992999999999995</v>
      </c>
      <c r="K382" s="184">
        <v>6.7625999999999999</v>
      </c>
      <c r="L382" s="184">
        <v>7.0087000000000002</v>
      </c>
      <c r="M382" s="184">
        <v>6.9851000000000001</v>
      </c>
      <c r="N382" s="184">
        <v>4.9023000000000003</v>
      </c>
      <c r="O382" s="184">
        <v>8.9504999999999999</v>
      </c>
      <c r="P382" s="184">
        <v>4.3404999999999996</v>
      </c>
      <c r="Q382" s="184">
        <v>7.1048</v>
      </c>
      <c r="R382" s="184">
        <v>9.1457999999999995</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648</v>
      </c>
      <c r="C383" s="180">
        <v>148094</v>
      </c>
      <c r="D383" s="183"/>
      <c r="E383" s="184"/>
      <c r="F383" s="184"/>
      <c r="G383" s="184"/>
      <c r="H383" s="184"/>
      <c r="I383" s="184"/>
      <c r="J383" s="184"/>
      <c r="K383" s="184"/>
      <c r="L383" s="184"/>
      <c r="M383" s="184"/>
      <c r="N383" s="184"/>
      <c r="O383" s="184"/>
      <c r="P383" s="184"/>
      <c r="Q383" s="184"/>
      <c r="R383" s="184"/>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649</v>
      </c>
      <c r="C384" s="180">
        <v>148101</v>
      </c>
      <c r="D384" s="183"/>
      <c r="E384" s="184"/>
      <c r="F384" s="184"/>
      <c r="G384" s="184"/>
      <c r="H384" s="184"/>
      <c r="I384" s="184"/>
      <c r="J384" s="184"/>
      <c r="K384" s="184"/>
      <c r="L384" s="184"/>
      <c r="M384" s="184"/>
      <c r="N384" s="184"/>
      <c r="O384" s="184"/>
      <c r="P384" s="184"/>
      <c r="Q384" s="184"/>
      <c r="R384" s="184"/>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650</v>
      </c>
      <c r="C385" s="180">
        <v>148258</v>
      </c>
      <c r="D385" s="183"/>
      <c r="E385" s="184"/>
      <c r="F385" s="184"/>
      <c r="G385" s="184"/>
      <c r="H385" s="184"/>
      <c r="I385" s="184"/>
      <c r="J385" s="184"/>
      <c r="K385" s="184"/>
      <c r="L385" s="184"/>
      <c r="M385" s="184"/>
      <c r="N385" s="184"/>
      <c r="O385" s="184"/>
      <c r="P385" s="184"/>
      <c r="Q385" s="184"/>
      <c r="R385" s="184"/>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651</v>
      </c>
      <c r="C386" s="180">
        <v>148261</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652</v>
      </c>
      <c r="C387" s="180">
        <v>138898</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653</v>
      </c>
      <c r="C388" s="180">
        <v>138905</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654</v>
      </c>
      <c r="C389" s="180">
        <v>102729</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655</v>
      </c>
      <c r="C390" s="180">
        <v>119450</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656</v>
      </c>
      <c r="C391" s="180">
        <v>119798</v>
      </c>
      <c r="D391" s="183">
        <v>45014</v>
      </c>
      <c r="E391" s="184">
        <v>40.251600000000003</v>
      </c>
      <c r="F391" s="184">
        <v>39.851799999999997</v>
      </c>
      <c r="G391" s="184">
        <v>8.1339000000000006</v>
      </c>
      <c r="H391" s="184">
        <v>8.8129000000000008</v>
      </c>
      <c r="I391" s="184">
        <v>9.4649000000000001</v>
      </c>
      <c r="J391" s="184">
        <v>9.2066999999999997</v>
      </c>
      <c r="K391" s="184">
        <v>6.7252999999999998</v>
      </c>
      <c r="L391" s="184">
        <v>6.8529</v>
      </c>
      <c r="M391" s="184">
        <v>6.8648999999999996</v>
      </c>
      <c r="N391" s="184">
        <v>5.3369999999999997</v>
      </c>
      <c r="O391" s="184">
        <v>6.7794999999999996</v>
      </c>
      <c r="P391" s="184">
        <v>6.9448999999999996</v>
      </c>
      <c r="Q391" s="184">
        <v>8.5281000000000002</v>
      </c>
      <c r="R391" s="184">
        <v>5.7896999999999998</v>
      </c>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657</v>
      </c>
      <c r="C392" s="180">
        <v>102505</v>
      </c>
      <c r="D392" s="183">
        <v>45014</v>
      </c>
      <c r="E392" s="184">
        <v>37.824800000000003</v>
      </c>
      <c r="F392" s="184">
        <v>39.123399999999997</v>
      </c>
      <c r="G392" s="184">
        <v>7.4766000000000004</v>
      </c>
      <c r="H392" s="184">
        <v>8.1806999999999999</v>
      </c>
      <c r="I392" s="184">
        <v>8.8247999999999998</v>
      </c>
      <c r="J392" s="184">
        <v>8.5663</v>
      </c>
      <c r="K392" s="184">
        <v>6.0857000000000001</v>
      </c>
      <c r="L392" s="184">
        <v>6.2037000000000004</v>
      </c>
      <c r="M392" s="184">
        <v>6.2058</v>
      </c>
      <c r="N392" s="184">
        <v>4.6821000000000002</v>
      </c>
      <c r="O392" s="184">
        <v>6.1105</v>
      </c>
      <c r="P392" s="184">
        <v>6.2445000000000004</v>
      </c>
      <c r="Q392" s="184">
        <v>7.3662000000000001</v>
      </c>
      <c r="R392" s="184">
        <v>5.1298000000000004</v>
      </c>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658</v>
      </c>
      <c r="C393" s="180">
        <v>101545</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659</v>
      </c>
      <c r="C394" s="180">
        <v>119632</v>
      </c>
      <c r="D394" s="183"/>
      <c r="E394" s="184"/>
      <c r="F394" s="184"/>
      <c r="G394" s="184"/>
      <c r="H394" s="184"/>
      <c r="I394" s="184"/>
      <c r="J394" s="184"/>
      <c r="K394" s="184"/>
      <c r="L394" s="184"/>
      <c r="M394" s="184"/>
      <c r="N394" s="184"/>
      <c r="O394" s="184"/>
      <c r="P394" s="184"/>
      <c r="Q394" s="184"/>
      <c r="R394" s="184"/>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660</v>
      </c>
      <c r="C395" s="180">
        <v>148242</v>
      </c>
      <c r="D395" s="183"/>
      <c r="E395" s="184"/>
      <c r="F395" s="184"/>
      <c r="G395" s="184"/>
      <c r="H395" s="184"/>
      <c r="I395" s="184"/>
      <c r="J395" s="184"/>
      <c r="K395" s="184"/>
      <c r="L395" s="184"/>
      <c r="M395" s="184"/>
      <c r="N395" s="184"/>
      <c r="O395" s="184"/>
      <c r="P395" s="184"/>
      <c r="Q395" s="184"/>
      <c r="R395" s="184"/>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661</v>
      </c>
      <c r="C396" s="180">
        <v>148237</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662</v>
      </c>
      <c r="C397" s="180">
        <v>147651</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663</v>
      </c>
      <c r="C398" s="180">
        <v>147650</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664</v>
      </c>
      <c r="C399" s="180">
        <v>148147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665</v>
      </c>
      <c r="C400" s="180">
        <v>148146</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666</v>
      </c>
      <c r="C401" s="180">
        <v>120764</v>
      </c>
      <c r="D401" s="183">
        <v>45014</v>
      </c>
      <c r="E401" s="184">
        <v>16.081499999999998</v>
      </c>
      <c r="F401" s="184">
        <v>27.256599999999999</v>
      </c>
      <c r="G401" s="184">
        <v>9.6362000000000005</v>
      </c>
      <c r="H401" s="184">
        <v>10.5785</v>
      </c>
      <c r="I401" s="184">
        <v>9.9269999999999996</v>
      </c>
      <c r="J401" s="184">
        <v>8.9700000000000006</v>
      </c>
      <c r="K401" s="184">
        <v>6.8209999999999997</v>
      </c>
      <c r="L401" s="184">
        <v>7.4142999999999999</v>
      </c>
      <c r="M401" s="184">
        <v>7.0057</v>
      </c>
      <c r="N401" s="184">
        <v>5.1195000000000004</v>
      </c>
      <c r="O401" s="184">
        <v>7.9448999999999996</v>
      </c>
      <c r="P401" s="184">
        <v>-0.96819999999999995</v>
      </c>
      <c r="Q401" s="184">
        <v>4.6223999999999998</v>
      </c>
      <c r="R401" s="184">
        <v>13.5997</v>
      </c>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667</v>
      </c>
      <c r="C402" s="180">
        <v>117981</v>
      </c>
      <c r="D402" s="183">
        <v>45014</v>
      </c>
      <c r="E402" s="184">
        <v>14.4612</v>
      </c>
      <c r="F402" s="184">
        <v>26.5212</v>
      </c>
      <c r="G402" s="184">
        <v>8.8446999999999996</v>
      </c>
      <c r="H402" s="184">
        <v>9.8015000000000008</v>
      </c>
      <c r="I402" s="184">
        <v>9.1363000000000003</v>
      </c>
      <c r="J402" s="184">
        <v>8.1818000000000008</v>
      </c>
      <c r="K402" s="184">
        <v>6.0194000000000001</v>
      </c>
      <c r="L402" s="184">
        <v>6.5971000000000002</v>
      </c>
      <c r="M402" s="184">
        <v>6.1768999999999998</v>
      </c>
      <c r="N402" s="184">
        <v>4.2992999999999997</v>
      </c>
      <c r="O402" s="184">
        <v>7.1172000000000004</v>
      </c>
      <c r="P402" s="184">
        <v>-1.8117000000000001</v>
      </c>
      <c r="Q402" s="184">
        <v>3.6242000000000001</v>
      </c>
      <c r="R402" s="184">
        <v>12.756399999999999</v>
      </c>
      <c r="T402" s="106"/>
      <c r="U402" s="107"/>
      <c r="V402" s="107"/>
      <c r="W402" s="107"/>
      <c r="X402" s="107"/>
      <c r="Y402" s="107"/>
      <c r="Z402" s="107"/>
      <c r="AA402" s="107"/>
      <c r="AB402" s="107"/>
      <c r="AC402" s="107"/>
      <c r="AD402" s="107"/>
      <c r="AE402" s="107"/>
      <c r="AF402" s="107"/>
      <c r="AG402" s="107"/>
      <c r="AH402" s="107"/>
    </row>
    <row r="403" spans="1:34" x14ac:dyDescent="0.3">
      <c r="A403" s="185" t="s">
        <v>27</v>
      </c>
      <c r="B403" s="180"/>
      <c r="C403" s="180"/>
      <c r="D403" s="180"/>
      <c r="E403" s="180"/>
      <c r="F403" s="186">
        <v>42.214964705882338</v>
      </c>
      <c r="G403" s="186">
        <v>22.985758823529409</v>
      </c>
      <c r="H403" s="186">
        <v>20.149258823529415</v>
      </c>
      <c r="I403" s="186">
        <v>15.355055882352939</v>
      </c>
      <c r="J403" s="186">
        <v>12.250255882352942</v>
      </c>
      <c r="K403" s="186">
        <v>7.9329411764705906</v>
      </c>
      <c r="L403" s="186">
        <v>7.697229411764706</v>
      </c>
      <c r="M403" s="186">
        <v>6.7851882352941173</v>
      </c>
      <c r="N403" s="186">
        <v>12.716038235294121</v>
      </c>
      <c r="O403" s="186">
        <v>7.4661499999999998</v>
      </c>
      <c r="P403" s="186">
        <v>4.6050843749999997</v>
      </c>
      <c r="Q403" s="186">
        <v>6.7480205882352937</v>
      </c>
      <c r="R403" s="186">
        <v>10.618821874999997</v>
      </c>
      <c r="T403" s="106"/>
      <c r="U403" s="107"/>
      <c r="V403" s="107"/>
      <c r="W403" s="107"/>
      <c r="X403" s="107"/>
      <c r="Y403" s="107"/>
      <c r="Z403" s="107"/>
      <c r="AA403" s="107"/>
      <c r="AB403" s="107"/>
      <c r="AC403" s="107"/>
      <c r="AD403" s="107"/>
      <c r="AE403" s="107"/>
      <c r="AF403" s="107"/>
      <c r="AG403" s="107"/>
      <c r="AH403" s="107"/>
    </row>
    <row r="404" spans="1:34" x14ac:dyDescent="0.3">
      <c r="A404" s="185" t="s">
        <v>407</v>
      </c>
      <c r="B404" s="180"/>
      <c r="C404" s="180"/>
      <c r="D404" s="180"/>
      <c r="E404" s="180"/>
      <c r="F404" s="186">
        <v>26.016999999999999</v>
      </c>
      <c r="G404" s="186">
        <v>6.2750000000000004</v>
      </c>
      <c r="H404" s="186">
        <v>9.0402000000000005</v>
      </c>
      <c r="I404" s="186">
        <v>9.4286999999999992</v>
      </c>
      <c r="J404" s="186">
        <v>9.0114000000000001</v>
      </c>
      <c r="K404" s="186">
        <v>6.6890000000000001</v>
      </c>
      <c r="L404" s="186">
        <v>6.9194499999999994</v>
      </c>
      <c r="M404" s="186">
        <v>6.5259</v>
      </c>
      <c r="N404" s="186">
        <v>4.8825000000000003</v>
      </c>
      <c r="O404" s="186">
        <v>7.0303000000000004</v>
      </c>
      <c r="P404" s="186">
        <v>5.6641499999999994</v>
      </c>
      <c r="Q404" s="186">
        <v>7.1129999999999995</v>
      </c>
      <c r="R404" s="186">
        <v>6.4925999999999995</v>
      </c>
      <c r="T404" s="106"/>
      <c r="U404" s="107"/>
      <c r="V404" s="107"/>
      <c r="W404" s="107"/>
      <c r="X404" s="107"/>
      <c r="Y404" s="107"/>
      <c r="Z404" s="107"/>
      <c r="AA404" s="107"/>
      <c r="AB404" s="107"/>
      <c r="AC404" s="107"/>
      <c r="AD404" s="107"/>
      <c r="AE404" s="107"/>
      <c r="AF404" s="107"/>
      <c r="AG404" s="107"/>
      <c r="AH404" s="107"/>
    </row>
    <row r="405" spans="1:34" x14ac:dyDescent="0.3">
      <c r="D405" s="106"/>
      <c r="E405" s="107"/>
      <c r="F405" s="107"/>
      <c r="G405" s="107"/>
      <c r="H405" s="107"/>
      <c r="I405" s="107"/>
      <c r="J405" s="107"/>
      <c r="K405" s="107"/>
      <c r="L405" s="107"/>
      <c r="M405" s="107"/>
      <c r="N405" s="107"/>
      <c r="O405" s="107"/>
      <c r="P405" s="107"/>
      <c r="Q405" s="107"/>
      <c r="R405" s="107"/>
      <c r="T405" s="106"/>
      <c r="U405" s="107"/>
      <c r="V405" s="107"/>
      <c r="W405" s="107"/>
      <c r="X405" s="107"/>
      <c r="Y405" s="107"/>
      <c r="Z405" s="107"/>
      <c r="AA405" s="107"/>
      <c r="AB405" s="107"/>
      <c r="AC405" s="107"/>
      <c r="AD405" s="107"/>
      <c r="AE405" s="107"/>
      <c r="AF405" s="107"/>
      <c r="AG405" s="107"/>
      <c r="AH405" s="107"/>
    </row>
    <row r="406" spans="1:34" x14ac:dyDescent="0.3">
      <c r="A406" s="182" t="s">
        <v>668</v>
      </c>
      <c r="B406" s="182"/>
      <c r="C406" s="182"/>
      <c r="D406" s="182"/>
      <c r="E406" s="182"/>
      <c r="F406" s="182"/>
      <c r="G406" s="182"/>
      <c r="H406" s="182"/>
      <c r="I406" s="182"/>
      <c r="J406" s="182"/>
      <c r="K406" s="182"/>
      <c r="L406" s="182"/>
      <c r="M406" s="182"/>
      <c r="N406" s="182"/>
      <c r="O406" s="182"/>
      <c r="P406" s="182"/>
      <c r="Q406" s="182"/>
      <c r="R406" s="182"/>
      <c r="T406" s="106"/>
      <c r="U406" s="107"/>
      <c r="V406" s="107"/>
      <c r="W406" s="107"/>
      <c r="X406" s="107"/>
      <c r="Y406" s="107"/>
      <c r="Z406" s="107"/>
      <c r="AA406" s="107"/>
      <c r="AB406" s="107"/>
      <c r="AC406" s="107"/>
      <c r="AD406" s="107"/>
      <c r="AE406" s="107"/>
      <c r="AF406" s="107"/>
      <c r="AG406" s="107"/>
      <c r="AH406" s="107"/>
    </row>
    <row r="407" spans="1:34" x14ac:dyDescent="0.3">
      <c r="A407" s="180" t="s">
        <v>669</v>
      </c>
      <c r="B407" s="180" t="s">
        <v>670</v>
      </c>
      <c r="C407" s="180">
        <v>147848</v>
      </c>
      <c r="D407" s="183">
        <v>45014</v>
      </c>
      <c r="E407" s="184">
        <v>1228.2512999999999</v>
      </c>
      <c r="F407" s="184">
        <v>15.197699999999999</v>
      </c>
      <c r="G407" s="184">
        <v>7.5095000000000001</v>
      </c>
      <c r="H407" s="184">
        <v>7.6687000000000003</v>
      </c>
      <c r="I407" s="184">
        <v>7.2927</v>
      </c>
      <c r="J407" s="184">
        <v>7.4901</v>
      </c>
      <c r="K407" s="184">
        <v>6.9184000000000001</v>
      </c>
      <c r="L407" s="184">
        <v>6.8460999999999999</v>
      </c>
      <c r="M407" s="184">
        <v>6.3628</v>
      </c>
      <c r="N407" s="184">
        <v>5.0121000000000002</v>
      </c>
      <c r="O407" s="184">
        <v>6.3792999999999997</v>
      </c>
      <c r="P407" s="184"/>
      <c r="Q407" s="184">
        <v>6.5167000000000002</v>
      </c>
      <c r="R407" s="184">
        <v>4.9097999999999997</v>
      </c>
      <c r="T407" s="106"/>
      <c r="U407" s="107"/>
      <c r="V407" s="107"/>
      <c r="W407" s="107"/>
      <c r="X407" s="107"/>
      <c r="Y407" s="107"/>
      <c r="Z407" s="107"/>
      <c r="AA407" s="107"/>
      <c r="AB407" s="107"/>
      <c r="AC407" s="107"/>
      <c r="AD407" s="107"/>
      <c r="AE407" s="107"/>
      <c r="AF407" s="107"/>
      <c r="AG407" s="107"/>
      <c r="AH407" s="107"/>
    </row>
    <row r="408" spans="1:34" x14ac:dyDescent="0.3">
      <c r="A408" s="180" t="s">
        <v>669</v>
      </c>
      <c r="B408" s="180" t="s">
        <v>671</v>
      </c>
      <c r="C408" s="180">
        <v>147849</v>
      </c>
      <c r="D408" s="183">
        <v>45014</v>
      </c>
      <c r="E408" s="184">
        <v>1247.8722</v>
      </c>
      <c r="F408" s="184">
        <v>24.152899999999999</v>
      </c>
      <c r="G408" s="184">
        <v>9.6318000000000001</v>
      </c>
      <c r="H408" s="184">
        <v>15.2468</v>
      </c>
      <c r="I408" s="184">
        <v>13.993600000000001</v>
      </c>
      <c r="J408" s="184">
        <v>10.8155</v>
      </c>
      <c r="K408" s="184">
        <v>5.4325999999999999</v>
      </c>
      <c r="L408" s="184">
        <v>7.5946999999999996</v>
      </c>
      <c r="M408" s="184">
        <v>8.1837999999999997</v>
      </c>
      <c r="N408" s="184">
        <v>3.9889999999999999</v>
      </c>
      <c r="O408" s="184">
        <v>6.3109000000000002</v>
      </c>
      <c r="P408" s="184"/>
      <c r="Q408" s="184">
        <v>7.0377999999999998</v>
      </c>
      <c r="R408" s="184">
        <v>4.9676999999999998</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0" t="s">
        <v>669</v>
      </c>
      <c r="B409" s="180" t="s">
        <v>1920</v>
      </c>
      <c r="C409" s="180">
        <v>144947</v>
      </c>
      <c r="D409" s="183">
        <v>45014</v>
      </c>
      <c r="E409" s="184">
        <v>1172.52783762183</v>
      </c>
      <c r="F409" s="184">
        <v>6.5232999999999999</v>
      </c>
      <c r="G409" s="184">
        <v>6.4583000000000004</v>
      </c>
      <c r="H409" s="184">
        <v>6.343</v>
      </c>
      <c r="I409" s="184">
        <v>6.3857999999999997</v>
      </c>
      <c r="J409" s="184">
        <v>6.1988000000000003</v>
      </c>
      <c r="K409" s="184">
        <v>6.1189</v>
      </c>
      <c r="L409" s="184">
        <v>5.9912000000000001</v>
      </c>
      <c r="M409" s="184">
        <v>5.6261999999999999</v>
      </c>
      <c r="N409" s="184">
        <v>5.2070999999999996</v>
      </c>
      <c r="O409" s="184">
        <v>3.5165000000000002</v>
      </c>
      <c r="P409" s="184"/>
      <c r="Q409" s="184">
        <v>3.5872999999999999</v>
      </c>
      <c r="R409" s="184">
        <v>4.0617999999999999</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1924</v>
      </c>
      <c r="C410" s="180">
        <v>133307</v>
      </c>
      <c r="D410" s="183">
        <v>45014</v>
      </c>
      <c r="E410" s="184">
        <v>23.127099999999999</v>
      </c>
      <c r="F410" s="184">
        <v>69.891599999999997</v>
      </c>
      <c r="G410" s="184">
        <v>18.131499999999999</v>
      </c>
      <c r="H410" s="184">
        <v>24.694199999999999</v>
      </c>
      <c r="I410" s="184">
        <v>20.1645</v>
      </c>
      <c r="J410" s="184">
        <v>20.221800000000002</v>
      </c>
      <c r="K410" s="184">
        <v>8.0295000000000005</v>
      </c>
      <c r="L410" s="184">
        <v>7.8863000000000003</v>
      </c>
      <c r="M410" s="184">
        <v>8.6471</v>
      </c>
      <c r="N410" s="184">
        <v>4.0602999999999998</v>
      </c>
      <c r="O410" s="184">
        <v>3.7707000000000002</v>
      </c>
      <c r="P410" s="184">
        <v>6.3963000000000001</v>
      </c>
      <c r="Q410" s="184">
        <v>6.8159999999999998</v>
      </c>
      <c r="R410" s="184">
        <v>3.0402999999999998</v>
      </c>
      <c r="U410" s="104"/>
      <c r="V410" s="104"/>
      <c r="W410" s="104"/>
      <c r="X410" s="104"/>
      <c r="Y410" s="104"/>
      <c r="Z410" s="104"/>
      <c r="AA410" s="104"/>
      <c r="AB410" s="104"/>
      <c r="AC410" s="104"/>
      <c r="AD410" s="104"/>
      <c r="AE410" s="104"/>
      <c r="AF410" s="104"/>
      <c r="AG410" s="104"/>
      <c r="AH410" s="104"/>
    </row>
    <row r="411" spans="1:34" x14ac:dyDescent="0.3">
      <c r="A411" s="180" t="s">
        <v>669</v>
      </c>
      <c r="B411" s="180" t="s">
        <v>1921</v>
      </c>
      <c r="C411" s="180">
        <v>140086</v>
      </c>
      <c r="D411" s="183">
        <v>45014</v>
      </c>
      <c r="E411" s="184">
        <v>2455.2654955973098</v>
      </c>
      <c r="F411" s="184">
        <v>6.0690999999999997</v>
      </c>
      <c r="G411" s="184">
        <v>6.0129000000000001</v>
      </c>
      <c r="H411" s="184">
        <v>5.8792</v>
      </c>
      <c r="I411" s="184">
        <v>5.9349999999999996</v>
      </c>
      <c r="J411" s="184">
        <v>5.5571999999999999</v>
      </c>
      <c r="K411" s="184">
        <v>5.4160000000000004</v>
      </c>
      <c r="L411" s="184">
        <v>5.2813999999999997</v>
      </c>
      <c r="M411" s="184">
        <v>4.9745999999999997</v>
      </c>
      <c r="N411" s="184">
        <v>4.5362999999999998</v>
      </c>
      <c r="O411" s="184">
        <v>3.1375999999999999</v>
      </c>
      <c r="P411" s="184">
        <v>3.3990999999999998</v>
      </c>
      <c r="Q411" s="184">
        <v>4.6562000000000001</v>
      </c>
      <c r="R411" s="184">
        <v>3.5194999999999999</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1916</v>
      </c>
      <c r="C412" s="180">
        <v>139496</v>
      </c>
      <c r="D412" s="183">
        <v>45014</v>
      </c>
      <c r="E412" s="184">
        <v>23.4758</v>
      </c>
      <c r="F412" s="184">
        <v>70.099999999999994</v>
      </c>
      <c r="G412" s="184">
        <v>18.236499999999999</v>
      </c>
      <c r="H412" s="184">
        <v>24.7773</v>
      </c>
      <c r="I412" s="184">
        <v>20.223600000000001</v>
      </c>
      <c r="J412" s="184">
        <v>20.232199999999999</v>
      </c>
      <c r="K412" s="184">
        <v>8.0624000000000002</v>
      </c>
      <c r="L412" s="184">
        <v>8.0875000000000004</v>
      </c>
      <c r="M412" s="184">
        <v>8.8373000000000008</v>
      </c>
      <c r="N412" s="184">
        <v>4.1285999999999996</v>
      </c>
      <c r="O412" s="184">
        <v>3.7585000000000002</v>
      </c>
      <c r="P412" s="184">
        <v>6.5747</v>
      </c>
      <c r="Q412" s="184">
        <v>6.4527999999999999</v>
      </c>
      <c r="R412" s="184">
        <v>2.9597000000000002</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1922</v>
      </c>
      <c r="C413" s="180">
        <v>139430</v>
      </c>
      <c r="D413" s="183">
        <v>45014</v>
      </c>
      <c r="E413" s="184">
        <v>209.8177</v>
      </c>
      <c r="F413" s="184">
        <v>68.686899999999994</v>
      </c>
      <c r="G413" s="184">
        <v>18.077400000000001</v>
      </c>
      <c r="H413" s="184">
        <v>22.679200000000002</v>
      </c>
      <c r="I413" s="184">
        <v>18.3078</v>
      </c>
      <c r="J413" s="184">
        <v>19.6922</v>
      </c>
      <c r="K413" s="184">
        <v>7.2773000000000003</v>
      </c>
      <c r="L413" s="184">
        <v>7.5979000000000001</v>
      </c>
      <c r="M413" s="184">
        <v>8.0876000000000001</v>
      </c>
      <c r="N413" s="184">
        <v>3.3671000000000002</v>
      </c>
      <c r="O413" s="184">
        <v>2.4247000000000001</v>
      </c>
      <c r="P413" s="184">
        <v>5.4622999999999999</v>
      </c>
      <c r="Q413" s="184">
        <v>5.5239000000000003</v>
      </c>
      <c r="R413" s="184">
        <v>1.9332</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5" t="s">
        <v>27</v>
      </c>
      <c r="B414" s="180"/>
      <c r="C414" s="180"/>
      <c r="D414" s="180"/>
      <c r="E414" s="180"/>
      <c r="F414" s="186">
        <v>37.231642857142852</v>
      </c>
      <c r="G414" s="186">
        <v>12.00827142857143</v>
      </c>
      <c r="H414" s="186">
        <v>15.326914285714285</v>
      </c>
      <c r="I414" s="186">
        <v>13.186142857142858</v>
      </c>
      <c r="J414" s="186">
        <v>12.886828571428572</v>
      </c>
      <c r="K414" s="186">
        <v>6.7507285714285716</v>
      </c>
      <c r="L414" s="186">
        <v>7.0407285714285717</v>
      </c>
      <c r="M414" s="186">
        <v>7.2456285714285711</v>
      </c>
      <c r="N414" s="186">
        <v>4.3286428571428575</v>
      </c>
      <c r="O414" s="186">
        <v>4.1854571428571434</v>
      </c>
      <c r="P414" s="186">
        <v>5.4581</v>
      </c>
      <c r="Q414" s="186">
        <v>5.7986714285714287</v>
      </c>
      <c r="R414" s="186">
        <v>3.6274285714285712</v>
      </c>
      <c r="T414" s="106"/>
      <c r="U414" s="107"/>
      <c r="V414" s="107"/>
      <c r="W414" s="107"/>
      <c r="X414" s="107"/>
      <c r="Y414" s="107"/>
      <c r="Z414" s="107"/>
      <c r="AA414" s="107"/>
      <c r="AB414" s="107"/>
      <c r="AC414" s="107"/>
      <c r="AD414" s="107"/>
      <c r="AE414" s="107"/>
      <c r="AF414" s="107"/>
      <c r="AG414" s="107"/>
      <c r="AH414" s="107"/>
    </row>
    <row r="415" spans="1:34" x14ac:dyDescent="0.3">
      <c r="A415" s="185" t="s">
        <v>407</v>
      </c>
      <c r="B415" s="180"/>
      <c r="C415" s="180"/>
      <c r="D415" s="180"/>
      <c r="E415" s="180"/>
      <c r="F415" s="186">
        <v>24.152899999999999</v>
      </c>
      <c r="G415" s="186">
        <v>9.6318000000000001</v>
      </c>
      <c r="H415" s="186">
        <v>15.2468</v>
      </c>
      <c r="I415" s="186">
        <v>13.993600000000001</v>
      </c>
      <c r="J415" s="186">
        <v>10.8155</v>
      </c>
      <c r="K415" s="186">
        <v>6.9184000000000001</v>
      </c>
      <c r="L415" s="186">
        <v>7.5946999999999996</v>
      </c>
      <c r="M415" s="186">
        <v>8.0876000000000001</v>
      </c>
      <c r="N415" s="186">
        <v>4.1285999999999996</v>
      </c>
      <c r="O415" s="186">
        <v>3.7585000000000002</v>
      </c>
      <c r="P415" s="186">
        <v>5.9292999999999996</v>
      </c>
      <c r="Q415" s="186">
        <v>6.4527999999999999</v>
      </c>
      <c r="R415" s="186">
        <v>3.5194999999999999</v>
      </c>
      <c r="T415" s="106"/>
      <c r="U415" s="107"/>
      <c r="V415" s="107"/>
      <c r="W415" s="107"/>
      <c r="X415" s="107"/>
      <c r="Y415" s="107"/>
      <c r="Z415" s="107"/>
      <c r="AA415" s="107"/>
      <c r="AB415" s="107"/>
      <c r="AC415" s="107"/>
      <c r="AD415" s="107"/>
      <c r="AE415" s="107"/>
      <c r="AF415" s="107"/>
      <c r="AG415" s="107"/>
      <c r="AH415" s="107"/>
    </row>
    <row r="416" spans="1:34" x14ac:dyDescent="0.3">
      <c r="D416" s="106"/>
      <c r="E416" s="107"/>
      <c r="F416" s="107"/>
      <c r="G416" s="107"/>
      <c r="H416" s="107"/>
      <c r="I416" s="107"/>
      <c r="J416" s="107"/>
      <c r="K416" s="107"/>
      <c r="L416" s="107"/>
      <c r="M416" s="107"/>
      <c r="N416" s="107"/>
      <c r="O416" s="107"/>
      <c r="P416" s="107"/>
      <c r="Q416" s="107"/>
      <c r="R416" s="107"/>
      <c r="T416" s="106"/>
      <c r="U416" s="107"/>
      <c r="V416" s="107"/>
      <c r="W416" s="107"/>
      <c r="X416" s="107"/>
      <c r="Y416" s="107"/>
      <c r="Z416" s="107"/>
      <c r="AA416" s="107"/>
      <c r="AB416" s="107"/>
      <c r="AC416" s="107"/>
      <c r="AD416" s="107"/>
      <c r="AE416" s="107"/>
      <c r="AF416" s="107"/>
      <c r="AG416" s="107"/>
      <c r="AH416" s="107"/>
    </row>
    <row r="417" spans="1:34" x14ac:dyDescent="0.3">
      <c r="A417" s="182" t="s">
        <v>672</v>
      </c>
      <c r="B417" s="182"/>
      <c r="C417" s="182"/>
      <c r="D417" s="182"/>
      <c r="E417" s="182"/>
      <c r="F417" s="182"/>
      <c r="G417" s="182"/>
      <c r="H417" s="182"/>
      <c r="I417" s="182"/>
      <c r="J417" s="182"/>
      <c r="K417" s="182"/>
      <c r="L417" s="182"/>
      <c r="M417" s="182"/>
      <c r="N417" s="182"/>
      <c r="O417" s="182"/>
      <c r="P417" s="182"/>
      <c r="Q417" s="182"/>
      <c r="R417" s="182"/>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0" t="s">
        <v>673</v>
      </c>
      <c r="B418" s="180" t="s">
        <v>674</v>
      </c>
      <c r="C418" s="180">
        <v>131896</v>
      </c>
      <c r="D418" s="183">
        <v>45014</v>
      </c>
      <c r="E418" s="184">
        <v>31.584</v>
      </c>
      <c r="F418" s="184">
        <v>40.840000000000003</v>
      </c>
      <c r="G418" s="184">
        <v>10.9488</v>
      </c>
      <c r="H418" s="184">
        <v>11.3245</v>
      </c>
      <c r="I418" s="184">
        <v>9.8102999999999998</v>
      </c>
      <c r="J418" s="184">
        <v>10.3741</v>
      </c>
      <c r="K418" s="184">
        <v>6.2889999999999997</v>
      </c>
      <c r="L418" s="184">
        <v>6.2347000000000001</v>
      </c>
      <c r="M418" s="184">
        <v>5.9565000000000001</v>
      </c>
      <c r="N418" s="184">
        <v>3.6726999999999999</v>
      </c>
      <c r="O418" s="184">
        <v>5.2807000000000004</v>
      </c>
      <c r="P418" s="184">
        <v>6.2946999999999997</v>
      </c>
      <c r="Q418" s="184">
        <v>7.3289999999999997</v>
      </c>
      <c r="R418" s="184">
        <v>4.4722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80" t="s">
        <v>673</v>
      </c>
      <c r="B419" s="180" t="s">
        <v>1930</v>
      </c>
      <c r="C419" s="180">
        <v>131898</v>
      </c>
      <c r="D419" s="183">
        <v>45014</v>
      </c>
      <c r="E419" s="184">
        <v>33.134500000000003</v>
      </c>
      <c r="F419" s="184">
        <v>41.134900000000002</v>
      </c>
      <c r="G419" s="184">
        <v>11.275399999999999</v>
      </c>
      <c r="H419" s="184">
        <v>11.665100000000001</v>
      </c>
      <c r="I419" s="184">
        <v>10.158099999999999</v>
      </c>
      <c r="J419" s="184">
        <v>10.7226</v>
      </c>
      <c r="K419" s="184">
        <v>6.6557000000000004</v>
      </c>
      <c r="L419" s="184">
        <v>6.6436000000000002</v>
      </c>
      <c r="M419" s="184">
        <v>6.3948999999999998</v>
      </c>
      <c r="N419" s="184">
        <v>4.1265000000000001</v>
      </c>
      <c r="O419" s="184">
        <v>5.7601000000000004</v>
      </c>
      <c r="P419" s="184">
        <v>6.8169000000000004</v>
      </c>
      <c r="Q419" s="184">
        <v>7.4903000000000004</v>
      </c>
      <c r="R419" s="184">
        <v>4.9059999999999997</v>
      </c>
      <c r="U419" s="104"/>
      <c r="V419" s="104"/>
      <c r="W419" s="104"/>
      <c r="X419" s="104"/>
      <c r="Y419" s="104"/>
      <c r="Z419" s="104"/>
      <c r="AA419" s="104"/>
      <c r="AB419" s="104"/>
      <c r="AC419" s="104"/>
      <c r="AD419" s="104"/>
      <c r="AE419" s="104"/>
      <c r="AF419" s="104"/>
      <c r="AG419" s="104"/>
      <c r="AH419" s="104"/>
    </row>
    <row r="420" spans="1:34" x14ac:dyDescent="0.3">
      <c r="A420" s="180" t="s">
        <v>673</v>
      </c>
      <c r="B420" s="180" t="s">
        <v>1546</v>
      </c>
      <c r="C420" s="180">
        <v>131864</v>
      </c>
      <c r="D420" s="183">
        <v>45014</v>
      </c>
      <c r="E420" s="184">
        <v>42.923699999999997</v>
      </c>
      <c r="F420" s="184">
        <v>229.84119999999999</v>
      </c>
      <c r="G420" s="184">
        <v>11.5489</v>
      </c>
      <c r="H420" s="184">
        <v>-5.8598999999999997</v>
      </c>
      <c r="I420" s="184">
        <v>10.605499999999999</v>
      </c>
      <c r="J420" s="184">
        <v>-2.3589000000000002</v>
      </c>
      <c r="K420" s="184">
        <v>-8.0867000000000004</v>
      </c>
      <c r="L420" s="184">
        <v>2.4306000000000001</v>
      </c>
      <c r="M420" s="184">
        <v>7.3707000000000003</v>
      </c>
      <c r="N420" s="184">
        <v>0.30919999999999997</v>
      </c>
      <c r="O420" s="184">
        <v>18.723500000000001</v>
      </c>
      <c r="P420" s="184">
        <v>8.9460999999999995</v>
      </c>
      <c r="Q420" s="184">
        <v>9.1585000000000001</v>
      </c>
      <c r="R420" s="184">
        <v>7.1863000000000001</v>
      </c>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1547</v>
      </c>
      <c r="C421" s="180">
        <v>131865</v>
      </c>
      <c r="D421" s="183">
        <v>45014</v>
      </c>
      <c r="E421" s="184">
        <v>22.121600000000001</v>
      </c>
      <c r="F421" s="184">
        <v>230.62909999999999</v>
      </c>
      <c r="G421" s="184">
        <v>12.3627</v>
      </c>
      <c r="H421" s="184">
        <v>-4.9444999999999997</v>
      </c>
      <c r="I421" s="184">
        <v>11.5893</v>
      </c>
      <c r="J421" s="184">
        <v>-1.4661999999999999</v>
      </c>
      <c r="K421" s="184">
        <v>-6.7674000000000003</v>
      </c>
      <c r="L421" s="184">
        <v>3.67</v>
      </c>
      <c r="M421" s="184">
        <v>8.6517999999999997</v>
      </c>
      <c r="N421" s="184">
        <v>1.4863999999999999</v>
      </c>
      <c r="O421" s="184">
        <v>19.553100000000001</v>
      </c>
      <c r="P421" s="184">
        <v>9.6029999999999998</v>
      </c>
      <c r="Q421" s="184">
        <v>9.9368999999999996</v>
      </c>
      <c r="R421" s="184">
        <v>8.1344999999999992</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675</v>
      </c>
      <c r="C422" s="180">
        <v>132178</v>
      </c>
      <c r="D422" s="183">
        <v>45014</v>
      </c>
      <c r="E422" s="184">
        <v>25.110499999999998</v>
      </c>
      <c r="F422" s="184">
        <v>120.3152</v>
      </c>
      <c r="G422" s="184">
        <v>6.7507999999999999</v>
      </c>
      <c r="H422" s="184">
        <v>5.3299000000000003</v>
      </c>
      <c r="I422" s="184">
        <v>14.4598</v>
      </c>
      <c r="J422" s="184">
        <v>7.1124000000000001</v>
      </c>
      <c r="K422" s="184">
        <v>1.5499000000000001</v>
      </c>
      <c r="L422" s="184">
        <v>7.1428000000000003</v>
      </c>
      <c r="M422" s="184">
        <v>8.9387000000000008</v>
      </c>
      <c r="N422" s="184">
        <v>3.9893000000000001</v>
      </c>
      <c r="O422" s="184">
        <v>12.1593</v>
      </c>
      <c r="P422" s="184">
        <v>7.5486000000000004</v>
      </c>
      <c r="Q422" s="184">
        <v>8.0470000000000006</v>
      </c>
      <c r="R422" s="184">
        <v>6.8087</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676</v>
      </c>
      <c r="C423" s="180">
        <v>132183</v>
      </c>
      <c r="D423" s="183">
        <v>45014</v>
      </c>
      <c r="E423" s="184">
        <v>26.440799999999999</v>
      </c>
      <c r="F423" s="184">
        <v>120.495</v>
      </c>
      <c r="G423" s="184">
        <v>6.9086999999999996</v>
      </c>
      <c r="H423" s="184">
        <v>5.5976999999999997</v>
      </c>
      <c r="I423" s="184">
        <v>14.815</v>
      </c>
      <c r="J423" s="184">
        <v>7.5133000000000001</v>
      </c>
      <c r="K423" s="184">
        <v>1.8227</v>
      </c>
      <c r="L423" s="184">
        <v>7.4564000000000004</v>
      </c>
      <c r="M423" s="184">
        <v>9.3047000000000004</v>
      </c>
      <c r="N423" s="184">
        <v>4.4356</v>
      </c>
      <c r="O423" s="184">
        <v>12.697800000000001</v>
      </c>
      <c r="P423" s="184">
        <v>8.0827000000000009</v>
      </c>
      <c r="Q423" s="184">
        <v>8.3125999999999998</v>
      </c>
      <c r="R423" s="184">
        <v>7.3013000000000003</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677</v>
      </c>
      <c r="C424" s="180">
        <v>132174</v>
      </c>
      <c r="D424" s="183">
        <v>45014</v>
      </c>
      <c r="E424" s="184">
        <v>28.7531</v>
      </c>
      <c r="F424" s="184">
        <v>189.3605</v>
      </c>
      <c r="G424" s="184">
        <v>9.7876999999999992</v>
      </c>
      <c r="H424" s="184">
        <v>-3.0604</v>
      </c>
      <c r="I424" s="184">
        <v>11.96</v>
      </c>
      <c r="J424" s="184">
        <v>0.39410000000000001</v>
      </c>
      <c r="K424" s="184">
        <v>-5.3558000000000003</v>
      </c>
      <c r="L424" s="184">
        <v>4.9817999999999998</v>
      </c>
      <c r="M424" s="184">
        <v>9.4284999999999997</v>
      </c>
      <c r="N424" s="184">
        <v>2.4956</v>
      </c>
      <c r="O424" s="184">
        <v>15.8879</v>
      </c>
      <c r="P424" s="184">
        <v>8.6414000000000009</v>
      </c>
      <c r="Q424" s="184">
        <v>9.2843999999999998</v>
      </c>
      <c r="R424" s="184">
        <v>7.6165000000000003</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678</v>
      </c>
      <c r="C425" s="180">
        <v>132185</v>
      </c>
      <c r="D425" s="183">
        <v>45014</v>
      </c>
      <c r="E425" s="184">
        <v>30.3613</v>
      </c>
      <c r="F425" s="184">
        <v>189.60319999999999</v>
      </c>
      <c r="G425" s="184">
        <v>10.0642</v>
      </c>
      <c r="H425" s="184">
        <v>-2.6433</v>
      </c>
      <c r="I425" s="184">
        <v>12.4503</v>
      </c>
      <c r="J425" s="184">
        <v>0.92930000000000001</v>
      </c>
      <c r="K425" s="184">
        <v>-4.9349999999999996</v>
      </c>
      <c r="L425" s="184">
        <v>5.4790999999999999</v>
      </c>
      <c r="M425" s="184">
        <v>9.9581</v>
      </c>
      <c r="N425" s="184">
        <v>3.0891000000000002</v>
      </c>
      <c r="O425" s="184">
        <v>16.5839</v>
      </c>
      <c r="P425" s="184">
        <v>9.2734000000000005</v>
      </c>
      <c r="Q425" s="184">
        <v>9.7909000000000006</v>
      </c>
      <c r="R425" s="184">
        <v>8.2965999999999998</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679</v>
      </c>
      <c r="C426" s="180">
        <v>147889</v>
      </c>
      <c r="D426" s="183">
        <v>45014</v>
      </c>
      <c r="E426" s="184">
        <v>12.1594</v>
      </c>
      <c r="F426" s="184">
        <v>30.643999999999998</v>
      </c>
      <c r="G426" s="184">
        <v>8.4146999999999998</v>
      </c>
      <c r="H426" s="184">
        <v>12.4915</v>
      </c>
      <c r="I426" s="184">
        <v>11.5867</v>
      </c>
      <c r="J426" s="184">
        <v>11.458399999999999</v>
      </c>
      <c r="K426" s="184">
        <v>6.4480000000000004</v>
      </c>
      <c r="L426" s="184">
        <v>7.22</v>
      </c>
      <c r="M426" s="184">
        <v>7.0968999999999998</v>
      </c>
      <c r="N426" s="184">
        <v>4.7645999999999997</v>
      </c>
      <c r="O426" s="184">
        <v>6.1226000000000003</v>
      </c>
      <c r="P426" s="184"/>
      <c r="Q426" s="184">
        <v>6.3678999999999997</v>
      </c>
      <c r="R426" s="184">
        <v>5.0797999999999996</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680</v>
      </c>
      <c r="C427" s="180">
        <v>147890</v>
      </c>
      <c r="D427" s="183">
        <v>45014</v>
      </c>
      <c r="E427" s="184">
        <v>12.03</v>
      </c>
      <c r="F427" s="184">
        <v>30.366099999999999</v>
      </c>
      <c r="G427" s="184">
        <v>8.0795999999999992</v>
      </c>
      <c r="H427" s="184">
        <v>12.130599999999999</v>
      </c>
      <c r="I427" s="184">
        <v>11.2309</v>
      </c>
      <c r="J427" s="184">
        <v>11.1035</v>
      </c>
      <c r="K427" s="184">
        <v>6.0909000000000004</v>
      </c>
      <c r="L427" s="184">
        <v>6.8479000000000001</v>
      </c>
      <c r="M427" s="184">
        <v>6.7039</v>
      </c>
      <c r="N427" s="184">
        <v>4.3673000000000002</v>
      </c>
      <c r="O427" s="184">
        <v>5.7625000000000002</v>
      </c>
      <c r="P427" s="184"/>
      <c r="Q427" s="184">
        <v>6.0091999999999999</v>
      </c>
      <c r="R427" s="184">
        <v>4.6882999999999999</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2028</v>
      </c>
      <c r="C428" s="180">
        <v>118410</v>
      </c>
      <c r="D428" s="183">
        <v>45014</v>
      </c>
      <c r="E428" s="184">
        <v>38.6051</v>
      </c>
      <c r="F428" s="184">
        <v>41.363900000000001</v>
      </c>
      <c r="G428" s="184">
        <v>8.5191999999999997</v>
      </c>
      <c r="H428" s="184">
        <v>11.7303</v>
      </c>
      <c r="I428" s="184">
        <v>10.972899999999999</v>
      </c>
      <c r="J428" s="184">
        <v>12.4489</v>
      </c>
      <c r="K428" s="184">
        <v>6.8670999999999998</v>
      </c>
      <c r="L428" s="184">
        <v>6.9043000000000001</v>
      </c>
      <c r="M428" s="184">
        <v>6.2194000000000003</v>
      </c>
      <c r="N428" s="184">
        <v>4.3293999999999997</v>
      </c>
      <c r="O428" s="184">
        <v>5.7481999999999998</v>
      </c>
      <c r="P428" s="184">
        <v>7.0960000000000001</v>
      </c>
      <c r="Q428" s="184">
        <v>7.9063999999999997</v>
      </c>
      <c r="R428" s="184">
        <v>4.3383000000000003</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2029</v>
      </c>
      <c r="C429" s="180">
        <v>108545</v>
      </c>
      <c r="D429" s="183">
        <v>45014</v>
      </c>
      <c r="E429" s="184">
        <v>37.031300000000002</v>
      </c>
      <c r="F429" s="184">
        <v>41.049300000000002</v>
      </c>
      <c r="G429" s="184">
        <v>8.1900999999999993</v>
      </c>
      <c r="H429" s="184">
        <v>11.388</v>
      </c>
      <c r="I429" s="184">
        <v>10.6319</v>
      </c>
      <c r="J429" s="184">
        <v>12.1098</v>
      </c>
      <c r="K429" s="184">
        <v>6.5220000000000002</v>
      </c>
      <c r="L429" s="184">
        <v>6.5461</v>
      </c>
      <c r="M429" s="184">
        <v>5.8552</v>
      </c>
      <c r="N429" s="184">
        <v>3.9655999999999998</v>
      </c>
      <c r="O429" s="184">
        <v>5.3714000000000004</v>
      </c>
      <c r="P429" s="184">
        <v>6.7001999999999997</v>
      </c>
      <c r="Q429" s="184">
        <v>7.3122999999999996</v>
      </c>
      <c r="R429" s="184">
        <v>3.9803000000000002</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2030</v>
      </c>
      <c r="C430" s="180">
        <v>118486</v>
      </c>
      <c r="D430" s="183">
        <v>45014</v>
      </c>
      <c r="E430" s="184">
        <v>27.905200000000001</v>
      </c>
      <c r="F430" s="184">
        <v>95.602999999999994</v>
      </c>
      <c r="G430" s="184">
        <v>18.936499999999999</v>
      </c>
      <c r="H430" s="184">
        <v>6.1886999999999999</v>
      </c>
      <c r="I430" s="184">
        <v>13.712300000000001</v>
      </c>
      <c r="J430" s="184">
        <v>4.8628</v>
      </c>
      <c r="K430" s="184">
        <v>-0.98440000000000005</v>
      </c>
      <c r="L430" s="184">
        <v>3.7166999999999999</v>
      </c>
      <c r="M430" s="184">
        <v>6.7873999999999999</v>
      </c>
      <c r="N430" s="184">
        <v>2.4902000000000002</v>
      </c>
      <c r="O430" s="184">
        <v>8.3255999999999997</v>
      </c>
      <c r="P430" s="184">
        <v>6.3773</v>
      </c>
      <c r="Q430" s="184">
        <v>8.1684000000000001</v>
      </c>
      <c r="R430" s="184">
        <v>4.8776000000000002</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2031</v>
      </c>
      <c r="C431" s="180">
        <v>112327</v>
      </c>
      <c r="D431" s="183">
        <v>45014</v>
      </c>
      <c r="E431" s="184">
        <v>26.363499999999998</v>
      </c>
      <c r="F431" s="184">
        <v>94.945400000000006</v>
      </c>
      <c r="G431" s="184">
        <v>18.321100000000001</v>
      </c>
      <c r="H431" s="184">
        <v>5.5967000000000002</v>
      </c>
      <c r="I431" s="184">
        <v>13.1195</v>
      </c>
      <c r="J431" s="184">
        <v>4.2729999999999997</v>
      </c>
      <c r="K431" s="184">
        <v>-1.5690999999999999</v>
      </c>
      <c r="L431" s="184">
        <v>3.0926</v>
      </c>
      <c r="M431" s="184">
        <v>6.1214000000000004</v>
      </c>
      <c r="N431" s="184">
        <v>1.8269</v>
      </c>
      <c r="O431" s="184">
        <v>7.6247999999999996</v>
      </c>
      <c r="P431" s="184">
        <v>5.6326999999999998</v>
      </c>
      <c r="Q431" s="184">
        <v>7.6599000000000004</v>
      </c>
      <c r="R431" s="184">
        <v>4.2058999999999997</v>
      </c>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2032</v>
      </c>
      <c r="C432" s="180">
        <v>118489</v>
      </c>
      <c r="D432" s="183">
        <v>45014</v>
      </c>
      <c r="E432" s="184">
        <v>30.500499999999999</v>
      </c>
      <c r="F432" s="184">
        <v>169.03550000000001</v>
      </c>
      <c r="G432" s="184">
        <v>20.545200000000001</v>
      </c>
      <c r="H432" s="184">
        <v>-0.50849999999999995</v>
      </c>
      <c r="I432" s="184">
        <v>9.8931000000000004</v>
      </c>
      <c r="J432" s="184">
        <v>-0.1197</v>
      </c>
      <c r="K432" s="184">
        <v>-6.4484000000000004</v>
      </c>
      <c r="L432" s="184">
        <v>0.80120000000000002</v>
      </c>
      <c r="M432" s="184">
        <v>7.1722999999999999</v>
      </c>
      <c r="N432" s="184">
        <v>0.48070000000000002</v>
      </c>
      <c r="O432" s="184">
        <v>12.6919</v>
      </c>
      <c r="P432" s="184">
        <v>6.7039</v>
      </c>
      <c r="Q432" s="184">
        <v>8.6059999999999999</v>
      </c>
      <c r="R432" s="184">
        <v>6.0984999999999996</v>
      </c>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2033</v>
      </c>
      <c r="C433" s="180">
        <v>112329</v>
      </c>
      <c r="D433" s="183">
        <v>45014</v>
      </c>
      <c r="E433" s="184">
        <v>28.901199999999999</v>
      </c>
      <c r="F433" s="184">
        <v>168.363</v>
      </c>
      <c r="G433" s="184">
        <v>19.907299999999999</v>
      </c>
      <c r="H433" s="184">
        <v>-1.1363000000000001</v>
      </c>
      <c r="I433" s="184">
        <v>9.2702000000000009</v>
      </c>
      <c r="J433" s="184">
        <v>-0.74419999999999997</v>
      </c>
      <c r="K433" s="184">
        <v>-7.0636000000000001</v>
      </c>
      <c r="L433" s="184">
        <v>0.18090000000000001</v>
      </c>
      <c r="M433" s="184">
        <v>6.5324</v>
      </c>
      <c r="N433" s="184">
        <v>-0.10920000000000001</v>
      </c>
      <c r="O433" s="184">
        <v>11.9602</v>
      </c>
      <c r="P433" s="184">
        <v>5.9950000000000001</v>
      </c>
      <c r="Q433" s="184">
        <v>8.4158000000000008</v>
      </c>
      <c r="R433" s="184">
        <v>5.4268999999999998</v>
      </c>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681</v>
      </c>
      <c r="C434" s="180">
        <v>147851</v>
      </c>
      <c r="D434" s="183">
        <v>45014</v>
      </c>
      <c r="E434" s="184">
        <v>12.2148</v>
      </c>
      <c r="F434" s="184">
        <v>33.797699999999999</v>
      </c>
      <c r="G434" s="184">
        <v>-10.503299999999999</v>
      </c>
      <c r="H434" s="184">
        <v>-3.0608</v>
      </c>
      <c r="I434" s="184">
        <v>-1.5145999999999999</v>
      </c>
      <c r="J434" s="184">
        <v>0.84550000000000003</v>
      </c>
      <c r="K434" s="184">
        <v>5.0933000000000002</v>
      </c>
      <c r="L434" s="184">
        <v>6.0030000000000001</v>
      </c>
      <c r="M434" s="184">
        <v>5.9198000000000004</v>
      </c>
      <c r="N434" s="184">
        <v>4.6844999999999999</v>
      </c>
      <c r="O434" s="184">
        <v>6.1923000000000004</v>
      </c>
      <c r="P434" s="184"/>
      <c r="Q434" s="184">
        <v>6.3560999999999996</v>
      </c>
      <c r="R434" s="184">
        <v>4.7045000000000003</v>
      </c>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682</v>
      </c>
      <c r="C435" s="180">
        <v>147850</v>
      </c>
      <c r="D435" s="183">
        <v>45014</v>
      </c>
      <c r="E435" s="184">
        <v>12.2148</v>
      </c>
      <c r="F435" s="184">
        <v>33.797699999999999</v>
      </c>
      <c r="G435" s="184">
        <v>-10.503299999999999</v>
      </c>
      <c r="H435" s="184">
        <v>-3.0608</v>
      </c>
      <c r="I435" s="184">
        <v>-1.5145999999999999</v>
      </c>
      <c r="J435" s="184">
        <v>0.84550000000000003</v>
      </c>
      <c r="K435" s="184">
        <v>5.0933000000000002</v>
      </c>
      <c r="L435" s="184">
        <v>6.0030000000000001</v>
      </c>
      <c r="M435" s="184">
        <v>5.9198000000000004</v>
      </c>
      <c r="N435" s="184">
        <v>4.6844999999999999</v>
      </c>
      <c r="O435" s="184">
        <v>6.1923000000000004</v>
      </c>
      <c r="P435" s="184"/>
      <c r="Q435" s="184">
        <v>6.3560999999999996</v>
      </c>
      <c r="R435" s="184">
        <v>4.7045000000000003</v>
      </c>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683</v>
      </c>
      <c r="C436" s="180">
        <v>147857</v>
      </c>
      <c r="D436" s="183">
        <v>45014</v>
      </c>
      <c r="E436" s="184">
        <v>12.4763</v>
      </c>
      <c r="F436" s="184">
        <v>17.854600000000001</v>
      </c>
      <c r="G436" s="184">
        <v>8.2006999999999994</v>
      </c>
      <c r="H436" s="184">
        <v>11.511699999999999</v>
      </c>
      <c r="I436" s="184">
        <v>17.142800000000001</v>
      </c>
      <c r="J436" s="184">
        <v>12.212999999999999</v>
      </c>
      <c r="K436" s="184">
        <v>5.1618000000000004</v>
      </c>
      <c r="L436" s="184">
        <v>8.0828000000000007</v>
      </c>
      <c r="M436" s="184">
        <v>8.4590999999999994</v>
      </c>
      <c r="N436" s="184">
        <v>4.1792999999999996</v>
      </c>
      <c r="O436" s="184">
        <v>6.3010999999999999</v>
      </c>
      <c r="P436" s="184"/>
      <c r="Q436" s="184">
        <v>7.0522999999999998</v>
      </c>
      <c r="R436" s="184">
        <v>5.0224000000000002</v>
      </c>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684</v>
      </c>
      <c r="C437" s="180">
        <v>147854</v>
      </c>
      <c r="D437" s="183">
        <v>45014</v>
      </c>
      <c r="E437" s="184">
        <v>12.4763</v>
      </c>
      <c r="F437" s="184">
        <v>17.854600000000001</v>
      </c>
      <c r="G437" s="184">
        <v>8.2006999999999994</v>
      </c>
      <c r="H437" s="184">
        <v>11.511699999999999</v>
      </c>
      <c r="I437" s="184">
        <v>17.142800000000001</v>
      </c>
      <c r="J437" s="184">
        <v>12.212999999999999</v>
      </c>
      <c r="K437" s="184">
        <v>5.1618000000000004</v>
      </c>
      <c r="L437" s="184">
        <v>8.0828000000000007</v>
      </c>
      <c r="M437" s="184">
        <v>8.4590999999999994</v>
      </c>
      <c r="N437" s="184">
        <v>4.1792999999999996</v>
      </c>
      <c r="O437" s="184">
        <v>6.3010999999999999</v>
      </c>
      <c r="P437" s="184"/>
      <c r="Q437" s="184">
        <v>7.0522999999999998</v>
      </c>
      <c r="R437" s="184">
        <v>5.0224000000000002</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685</v>
      </c>
      <c r="C438" s="180">
        <v>101656</v>
      </c>
      <c r="D438" s="183">
        <v>45013</v>
      </c>
      <c r="E438" s="184">
        <v>112.6187</v>
      </c>
      <c r="F438" s="184">
        <v>-95.650599999999997</v>
      </c>
      <c r="G438" s="184">
        <v>-28.923300000000001</v>
      </c>
      <c r="H438" s="184">
        <v>-42.920699999999997</v>
      </c>
      <c r="I438" s="184">
        <v>-12.728</v>
      </c>
      <c r="J438" s="184">
        <v>-9.0372000000000003</v>
      </c>
      <c r="K438" s="184">
        <v>-11.9024</v>
      </c>
      <c r="L438" s="184">
        <v>2.5291000000000001</v>
      </c>
      <c r="M438" s="184">
        <v>10.1058</v>
      </c>
      <c r="N438" s="184">
        <v>4.0125999999999999</v>
      </c>
      <c r="O438" s="184">
        <v>17.4177</v>
      </c>
      <c r="P438" s="184">
        <v>7.8940999999999999</v>
      </c>
      <c r="Q438" s="184">
        <v>13.28</v>
      </c>
      <c r="R438" s="184">
        <v>14.771000000000001</v>
      </c>
      <c r="T438" s="106"/>
      <c r="U438" s="107"/>
      <c r="V438" s="107"/>
      <c r="W438" s="107"/>
      <c r="X438" s="107"/>
      <c r="Y438" s="107"/>
      <c r="Z438" s="107"/>
      <c r="AA438" s="107"/>
      <c r="AB438" s="107"/>
      <c r="AC438" s="107"/>
      <c r="AD438" s="107"/>
      <c r="AE438" s="107"/>
      <c r="AF438" s="107"/>
      <c r="AG438" s="107"/>
      <c r="AH438" s="107"/>
    </row>
    <row r="439" spans="1:34" x14ac:dyDescent="0.3">
      <c r="A439" s="180" t="s">
        <v>673</v>
      </c>
      <c r="B439" s="180" t="s">
        <v>686</v>
      </c>
      <c r="C439" s="180">
        <v>118543</v>
      </c>
      <c r="D439" s="183">
        <v>45013</v>
      </c>
      <c r="E439" s="184">
        <v>124.65309999999999</v>
      </c>
      <c r="F439" s="184">
        <v>-94.712699999999998</v>
      </c>
      <c r="G439" s="184">
        <v>-28.016400000000001</v>
      </c>
      <c r="H439" s="184">
        <v>-42.0244</v>
      </c>
      <c r="I439" s="184">
        <v>-11.827999999999999</v>
      </c>
      <c r="J439" s="184">
        <v>-8.1392000000000007</v>
      </c>
      <c r="K439" s="184">
        <v>-10.9749</v>
      </c>
      <c r="L439" s="184">
        <v>3.5055000000000001</v>
      </c>
      <c r="M439" s="184">
        <v>11.1462</v>
      </c>
      <c r="N439" s="184">
        <v>5.0190000000000001</v>
      </c>
      <c r="O439" s="184">
        <v>18.5825</v>
      </c>
      <c r="P439" s="184">
        <v>9.0036000000000005</v>
      </c>
      <c r="Q439" s="184">
        <v>10.215199999999999</v>
      </c>
      <c r="R439" s="184">
        <v>15.8895</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0" t="s">
        <v>673</v>
      </c>
      <c r="B440" s="180" t="s">
        <v>687</v>
      </c>
      <c r="C440" s="180">
        <v>102112</v>
      </c>
      <c r="D440" s="183"/>
      <c r="E440" s="184"/>
      <c r="F440" s="184"/>
      <c r="G440" s="184"/>
      <c r="H440" s="184"/>
      <c r="I440" s="184"/>
      <c r="J440" s="184"/>
      <c r="K440" s="184"/>
      <c r="L440" s="184"/>
      <c r="M440" s="184"/>
      <c r="N440" s="184"/>
      <c r="O440" s="184"/>
      <c r="P440" s="184"/>
      <c r="Q440" s="184"/>
      <c r="R440" s="184"/>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80" t="s">
        <v>673</v>
      </c>
      <c r="B441" s="180" t="s">
        <v>688</v>
      </c>
      <c r="C441" s="180">
        <v>118516</v>
      </c>
      <c r="D441" s="183"/>
      <c r="E441" s="184"/>
      <c r="F441" s="184"/>
      <c r="G441" s="184"/>
      <c r="H441" s="184"/>
      <c r="I441" s="184"/>
      <c r="J441" s="184"/>
      <c r="K441" s="184"/>
      <c r="L441" s="184"/>
      <c r="M441" s="184"/>
      <c r="N441" s="184"/>
      <c r="O441" s="184"/>
      <c r="P441" s="184"/>
      <c r="Q441" s="184"/>
      <c r="R441" s="184"/>
      <c r="T441" s="106"/>
      <c r="U441" s="107"/>
      <c r="V441" s="107"/>
      <c r="W441" s="107"/>
      <c r="X441" s="107"/>
      <c r="Y441" s="107"/>
      <c r="Z441" s="107"/>
      <c r="AA441" s="107"/>
      <c r="AB441" s="107"/>
      <c r="AC441" s="107"/>
      <c r="AD441" s="107"/>
      <c r="AE441" s="107"/>
      <c r="AF441" s="107"/>
      <c r="AG441" s="107"/>
      <c r="AH441" s="107"/>
    </row>
    <row r="442" spans="1:34" x14ac:dyDescent="0.3">
      <c r="A442" s="180" t="s">
        <v>673</v>
      </c>
      <c r="B442" s="180" t="s">
        <v>689</v>
      </c>
      <c r="C442" s="180">
        <v>102114</v>
      </c>
      <c r="D442" s="183"/>
      <c r="E442" s="184"/>
      <c r="F442" s="184"/>
      <c r="G442" s="184"/>
      <c r="H442" s="184"/>
      <c r="I442" s="184"/>
      <c r="J442" s="184"/>
      <c r="K442" s="184"/>
      <c r="L442" s="184"/>
      <c r="M442" s="184"/>
      <c r="N442" s="184"/>
      <c r="O442" s="184"/>
      <c r="P442" s="184"/>
      <c r="Q442" s="184"/>
      <c r="R442" s="184"/>
      <c r="T442" s="106"/>
      <c r="U442" s="107"/>
      <c r="V442" s="107"/>
      <c r="W442" s="107"/>
      <c r="X442" s="107"/>
      <c r="Y442" s="107"/>
      <c r="Z442" s="107"/>
      <c r="AA442" s="107"/>
      <c r="AB442" s="107"/>
      <c r="AC442" s="107"/>
      <c r="AD442" s="107"/>
      <c r="AE442" s="107"/>
      <c r="AF442" s="107"/>
      <c r="AG442" s="107"/>
      <c r="AH442" s="107"/>
    </row>
    <row r="443" spans="1:34" x14ac:dyDescent="0.3">
      <c r="A443" s="180" t="s">
        <v>673</v>
      </c>
      <c r="B443" s="180" t="s">
        <v>690</v>
      </c>
      <c r="C443" s="180">
        <v>118518</v>
      </c>
      <c r="D443" s="183"/>
      <c r="E443" s="184"/>
      <c r="F443" s="184"/>
      <c r="G443" s="184"/>
      <c r="H443" s="184"/>
      <c r="I443" s="184"/>
      <c r="J443" s="184"/>
      <c r="K443" s="184"/>
      <c r="L443" s="184"/>
      <c r="M443" s="184"/>
      <c r="N443" s="184"/>
      <c r="O443" s="184"/>
      <c r="P443" s="184"/>
      <c r="Q443" s="184"/>
      <c r="R443" s="184"/>
      <c r="T443" s="106"/>
      <c r="U443" s="107"/>
      <c r="V443" s="107"/>
      <c r="W443" s="107"/>
      <c r="X443" s="107"/>
      <c r="Y443" s="107"/>
      <c r="Z443" s="107"/>
      <c r="AA443" s="107"/>
      <c r="AB443" s="107"/>
      <c r="AC443" s="107"/>
      <c r="AD443" s="107"/>
      <c r="AE443" s="107"/>
      <c r="AF443" s="107"/>
      <c r="AG443" s="107"/>
      <c r="AH443" s="107"/>
    </row>
    <row r="444" spans="1:34" x14ac:dyDescent="0.3">
      <c r="A444" s="180" t="s">
        <v>673</v>
      </c>
      <c r="B444" s="180" t="s">
        <v>691</v>
      </c>
      <c r="C444" s="180">
        <v>102547</v>
      </c>
      <c r="D444" s="183"/>
      <c r="E444" s="184"/>
      <c r="F444" s="184"/>
      <c r="G444" s="184"/>
      <c r="H444" s="184"/>
      <c r="I444" s="184"/>
      <c r="J444" s="184"/>
      <c r="K444" s="184"/>
      <c r="L444" s="184"/>
      <c r="M444" s="184"/>
      <c r="N444" s="184"/>
      <c r="O444" s="184"/>
      <c r="P444" s="184"/>
      <c r="Q444" s="184"/>
      <c r="R444" s="184"/>
      <c r="T444" s="106"/>
      <c r="U444" s="107"/>
      <c r="V444" s="107"/>
      <c r="W444" s="107"/>
      <c r="X444" s="107"/>
      <c r="Y444" s="107"/>
      <c r="Z444" s="107"/>
      <c r="AA444" s="107"/>
      <c r="AB444" s="107"/>
      <c r="AC444" s="107"/>
      <c r="AD444" s="107"/>
      <c r="AE444" s="107"/>
      <c r="AF444" s="107"/>
      <c r="AG444" s="107"/>
      <c r="AH444" s="107"/>
    </row>
    <row r="445" spans="1:34" x14ac:dyDescent="0.3">
      <c r="A445" s="180" t="s">
        <v>673</v>
      </c>
      <c r="B445" s="180" t="s">
        <v>692</v>
      </c>
      <c r="C445" s="180">
        <v>118519</v>
      </c>
      <c r="D445" s="183"/>
      <c r="E445" s="184"/>
      <c r="F445" s="184"/>
      <c r="G445" s="184"/>
      <c r="H445" s="184"/>
      <c r="I445" s="184"/>
      <c r="J445" s="184"/>
      <c r="K445" s="184"/>
      <c r="L445" s="184"/>
      <c r="M445" s="184"/>
      <c r="N445" s="184"/>
      <c r="O445" s="184"/>
      <c r="P445" s="184"/>
      <c r="Q445" s="184"/>
      <c r="R445" s="184"/>
      <c r="T445" s="106"/>
      <c r="U445" s="107"/>
      <c r="V445" s="107"/>
      <c r="W445" s="107"/>
      <c r="X445" s="107"/>
      <c r="Y445" s="107"/>
      <c r="Z445" s="107"/>
      <c r="AA445" s="107"/>
      <c r="AB445" s="107"/>
      <c r="AC445" s="107"/>
      <c r="AD445" s="107"/>
      <c r="AE445" s="107"/>
      <c r="AF445" s="107"/>
      <c r="AG445" s="107"/>
      <c r="AH445" s="107"/>
    </row>
    <row r="446" spans="1:34" x14ac:dyDescent="0.3">
      <c r="A446" s="180" t="s">
        <v>673</v>
      </c>
      <c r="B446" s="180" t="s">
        <v>1985</v>
      </c>
      <c r="C446" s="180">
        <v>132987</v>
      </c>
      <c r="D446" s="183">
        <v>45013</v>
      </c>
      <c r="E446" s="184">
        <v>14.7727</v>
      </c>
      <c r="F446" s="184">
        <v>-19.261900000000001</v>
      </c>
      <c r="G446" s="184">
        <v>-16.154900000000001</v>
      </c>
      <c r="H446" s="184">
        <v>-6.3456999999999999</v>
      </c>
      <c r="I446" s="184">
        <v>15.1594</v>
      </c>
      <c r="J446" s="184">
        <v>11.3847</v>
      </c>
      <c r="K446" s="184">
        <v>1.3884000000000001</v>
      </c>
      <c r="L446" s="184">
        <v>9.8323999999999998</v>
      </c>
      <c r="M446" s="184">
        <v>7.0213999999999999</v>
      </c>
      <c r="N446" s="184">
        <v>2.7702</v>
      </c>
      <c r="O446" s="184">
        <v>7.2183999999999999</v>
      </c>
      <c r="P446" s="184">
        <v>4.3280000000000003</v>
      </c>
      <c r="Q446" s="184">
        <v>4.7931999999999997</v>
      </c>
      <c r="R446" s="184">
        <v>12.166399999999999</v>
      </c>
      <c r="T446" s="106"/>
      <c r="U446" s="107"/>
      <c r="V446" s="107"/>
      <c r="W446" s="107"/>
      <c r="X446" s="107"/>
      <c r="Y446" s="107"/>
      <c r="Z446" s="107"/>
      <c r="AA446" s="107"/>
      <c r="AB446" s="107"/>
      <c r="AC446" s="107"/>
      <c r="AD446" s="107"/>
      <c r="AE446" s="107"/>
      <c r="AF446" s="107"/>
      <c r="AG446" s="107"/>
      <c r="AH446" s="107"/>
    </row>
    <row r="447" spans="1:34" x14ac:dyDescent="0.3">
      <c r="A447" s="180" t="s">
        <v>673</v>
      </c>
      <c r="B447" s="180" t="s">
        <v>1986</v>
      </c>
      <c r="C447" s="180">
        <v>132989</v>
      </c>
      <c r="D447" s="183">
        <v>45013</v>
      </c>
      <c r="E447" s="184">
        <v>16.302700000000002</v>
      </c>
      <c r="F447" s="184">
        <v>-18.349699999999999</v>
      </c>
      <c r="G447" s="184">
        <v>-15.1991</v>
      </c>
      <c r="H447" s="184">
        <v>-5.3997000000000002</v>
      </c>
      <c r="I447" s="184">
        <v>16.123200000000001</v>
      </c>
      <c r="J447" s="184">
        <v>12.3499</v>
      </c>
      <c r="K447" s="184">
        <v>2.3645</v>
      </c>
      <c r="L447" s="184">
        <v>10.831200000000001</v>
      </c>
      <c r="M447" s="184">
        <v>8.0192999999999994</v>
      </c>
      <c r="N447" s="184">
        <v>3.7536</v>
      </c>
      <c r="O447" s="184">
        <v>8.1730999999999998</v>
      </c>
      <c r="P447" s="184">
        <v>5.2195999999999998</v>
      </c>
      <c r="Q447" s="184">
        <v>6.0396999999999998</v>
      </c>
      <c r="R447" s="184">
        <v>13.268800000000001</v>
      </c>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673</v>
      </c>
      <c r="B448" s="180" t="s">
        <v>693</v>
      </c>
      <c r="C448" s="180">
        <v>130543</v>
      </c>
      <c r="D448" s="183">
        <v>45014</v>
      </c>
      <c r="E448" s="184">
        <v>30.664300000000001</v>
      </c>
      <c r="F448" s="184">
        <v>222.8691</v>
      </c>
      <c r="G448" s="184">
        <v>21.560500000000001</v>
      </c>
      <c r="H448" s="184">
        <v>-10.6569</v>
      </c>
      <c r="I448" s="184">
        <v>1.7016</v>
      </c>
      <c r="J448" s="184">
        <v>2.1956000000000002</v>
      </c>
      <c r="K448" s="184">
        <v>-0.90390000000000004</v>
      </c>
      <c r="L448" s="184">
        <v>9.4308999999999994</v>
      </c>
      <c r="M448" s="184">
        <v>16.776199999999999</v>
      </c>
      <c r="N448" s="184">
        <v>8.2380999999999993</v>
      </c>
      <c r="O448" s="184">
        <v>22.7608</v>
      </c>
      <c r="P448" s="184">
        <v>10.9137</v>
      </c>
      <c r="Q448" s="184">
        <v>10.643700000000001</v>
      </c>
      <c r="R448" s="184">
        <v>12.279299999999999</v>
      </c>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673</v>
      </c>
      <c r="B449" s="180" t="s">
        <v>694</v>
      </c>
      <c r="C449" s="180">
        <v>130533</v>
      </c>
      <c r="D449" s="183">
        <v>45014</v>
      </c>
      <c r="E449" s="184">
        <v>28.267299999999999</v>
      </c>
      <c r="F449" s="184">
        <v>222.01599999999999</v>
      </c>
      <c r="G449" s="184">
        <v>20.770499999999998</v>
      </c>
      <c r="H449" s="184">
        <v>-11.448399999999999</v>
      </c>
      <c r="I449" s="184">
        <v>0.91339999999999999</v>
      </c>
      <c r="J449" s="184">
        <v>1.413</v>
      </c>
      <c r="K449" s="184">
        <v>-1.6817</v>
      </c>
      <c r="L449" s="184">
        <v>8.6155000000000008</v>
      </c>
      <c r="M449" s="184">
        <v>15.9009</v>
      </c>
      <c r="N449" s="184">
        <v>7.39</v>
      </c>
      <c r="O449" s="184">
        <v>21.841799999999999</v>
      </c>
      <c r="P449" s="184">
        <v>10.0512</v>
      </c>
      <c r="Q449" s="184">
        <v>9.7693999999999992</v>
      </c>
      <c r="R449" s="184">
        <v>11.4276</v>
      </c>
      <c r="T449" s="106"/>
      <c r="U449" s="107"/>
      <c r="V449" s="107"/>
      <c r="W449" s="107"/>
      <c r="X449" s="107"/>
      <c r="Y449" s="107"/>
      <c r="Z449" s="107"/>
      <c r="AA449" s="107"/>
      <c r="AB449" s="107"/>
      <c r="AC449" s="107"/>
      <c r="AD449" s="107"/>
      <c r="AE449" s="107"/>
      <c r="AF449" s="107"/>
      <c r="AG449" s="107"/>
      <c r="AH449" s="107"/>
    </row>
    <row r="450" spans="1:34" x14ac:dyDescent="0.3">
      <c r="A450" s="180" t="s">
        <v>673</v>
      </c>
      <c r="B450" s="180" t="s">
        <v>695</v>
      </c>
      <c r="C450" s="180">
        <v>129195</v>
      </c>
      <c r="D450" s="183">
        <v>45014</v>
      </c>
      <c r="E450" s="184">
        <v>17.902000000000001</v>
      </c>
      <c r="F450" s="184">
        <v>65.360900000000001</v>
      </c>
      <c r="G450" s="184">
        <v>12.5402</v>
      </c>
      <c r="H450" s="184">
        <v>10.678100000000001</v>
      </c>
      <c r="I450" s="184">
        <v>12.3939</v>
      </c>
      <c r="J450" s="184">
        <v>9.4350000000000005</v>
      </c>
      <c r="K450" s="184">
        <v>3.1023000000000001</v>
      </c>
      <c r="L450" s="184">
        <v>5.5274000000000001</v>
      </c>
      <c r="M450" s="184">
        <v>6.2460000000000004</v>
      </c>
      <c r="N450" s="184">
        <v>2.4939</v>
      </c>
      <c r="O450" s="184">
        <v>5.5346000000000002</v>
      </c>
      <c r="P450" s="184">
        <v>5.1978999999999997</v>
      </c>
      <c r="Q450" s="184">
        <v>6.7478999999999996</v>
      </c>
      <c r="R450" s="184">
        <v>3.5716000000000001</v>
      </c>
      <c r="T450" s="106"/>
      <c r="U450" s="107"/>
      <c r="V450" s="107"/>
      <c r="W450" s="107"/>
      <c r="X450" s="107"/>
      <c r="Y450" s="107"/>
      <c r="Z450" s="107"/>
      <c r="AA450" s="107"/>
      <c r="AB450" s="107"/>
      <c r="AC450" s="107"/>
      <c r="AD450" s="107"/>
      <c r="AE450" s="107"/>
      <c r="AF450" s="107"/>
      <c r="AG450" s="107"/>
      <c r="AH450" s="107"/>
    </row>
    <row r="451" spans="1:34" x14ac:dyDescent="0.3">
      <c r="A451" s="180" t="s">
        <v>673</v>
      </c>
      <c r="B451" s="180" t="s">
        <v>696</v>
      </c>
      <c r="C451" s="180">
        <v>129197</v>
      </c>
      <c r="D451" s="183">
        <v>45014</v>
      </c>
      <c r="E451" s="184">
        <v>18.6694</v>
      </c>
      <c r="F451" s="184">
        <v>66.004999999999995</v>
      </c>
      <c r="G451" s="184">
        <v>13.3187</v>
      </c>
      <c r="H451" s="184">
        <v>11.4413</v>
      </c>
      <c r="I451" s="184">
        <v>13.151</v>
      </c>
      <c r="J451" s="184">
        <v>10.208</v>
      </c>
      <c r="K451" s="184">
        <v>3.8685</v>
      </c>
      <c r="L451" s="184">
        <v>6.3105000000000002</v>
      </c>
      <c r="M451" s="184">
        <v>7.0457999999999998</v>
      </c>
      <c r="N451" s="184">
        <v>3.2730999999999999</v>
      </c>
      <c r="O451" s="184">
        <v>6.3311000000000002</v>
      </c>
      <c r="P451" s="184">
        <v>5.8766999999999996</v>
      </c>
      <c r="Q451" s="184">
        <v>7.2515000000000001</v>
      </c>
      <c r="R451" s="184">
        <v>4.3536999999999999</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673</v>
      </c>
      <c r="B452" s="180" t="s">
        <v>697</v>
      </c>
      <c r="C452" s="180">
        <v>102137</v>
      </c>
      <c r="D452" s="183">
        <v>45014</v>
      </c>
      <c r="E452" s="184">
        <v>84.5167</v>
      </c>
      <c r="F452" s="184">
        <v>184.38399999999999</v>
      </c>
      <c r="G452" s="184">
        <v>21.101400000000002</v>
      </c>
      <c r="H452" s="184">
        <v>0.95030000000000003</v>
      </c>
      <c r="I452" s="184">
        <v>12.201599999999999</v>
      </c>
      <c r="J452" s="184">
        <v>5.9145000000000003</v>
      </c>
      <c r="K452" s="184">
        <v>1.5728</v>
      </c>
      <c r="L452" s="184">
        <v>9.1057000000000006</v>
      </c>
      <c r="M452" s="184">
        <v>11.2967</v>
      </c>
      <c r="N452" s="184">
        <v>7.1143999999999998</v>
      </c>
      <c r="O452" s="184">
        <v>21.2105</v>
      </c>
      <c r="P452" s="184">
        <v>11.400700000000001</v>
      </c>
      <c r="Q452" s="184">
        <v>11.6997</v>
      </c>
      <c r="R452" s="184">
        <v>10.5304</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673</v>
      </c>
      <c r="B453" s="180" t="s">
        <v>698</v>
      </c>
      <c r="C453" s="180">
        <v>120679</v>
      </c>
      <c r="D453" s="183">
        <v>45014</v>
      </c>
      <c r="E453" s="184">
        <v>91.147199999999998</v>
      </c>
      <c r="F453" s="184">
        <v>185.42509999999999</v>
      </c>
      <c r="G453" s="184">
        <v>22.115600000000001</v>
      </c>
      <c r="H453" s="184">
        <v>1.9681</v>
      </c>
      <c r="I453" s="184">
        <v>13.224399999999999</v>
      </c>
      <c r="J453" s="184">
        <v>6.9522000000000004</v>
      </c>
      <c r="K453" s="184">
        <v>2.7044999999999999</v>
      </c>
      <c r="L453" s="184">
        <v>10.3492</v>
      </c>
      <c r="M453" s="184">
        <v>12.6309</v>
      </c>
      <c r="N453" s="184">
        <v>8.4199000000000002</v>
      </c>
      <c r="O453" s="184">
        <v>22.694800000000001</v>
      </c>
      <c r="P453" s="184">
        <v>12.5845</v>
      </c>
      <c r="Q453" s="184">
        <v>11.7623</v>
      </c>
      <c r="R453" s="184">
        <v>11.864800000000001</v>
      </c>
      <c r="T453" s="106"/>
      <c r="U453" s="107"/>
      <c r="V453" s="107"/>
      <c r="W453" s="107"/>
      <c r="X453" s="107"/>
      <c r="Y453" s="107"/>
      <c r="Z453" s="107"/>
      <c r="AA453" s="107"/>
      <c r="AB453" s="107"/>
      <c r="AC453" s="107"/>
      <c r="AD453" s="107"/>
      <c r="AE453" s="107"/>
      <c r="AF453" s="107"/>
      <c r="AG453" s="107"/>
      <c r="AH453" s="107"/>
    </row>
    <row r="454" spans="1:34" x14ac:dyDescent="0.3">
      <c r="A454" s="180" t="s">
        <v>673</v>
      </c>
      <c r="B454" s="180" t="s">
        <v>699</v>
      </c>
      <c r="C454" s="180">
        <v>102141</v>
      </c>
      <c r="D454" s="183">
        <v>45014</v>
      </c>
      <c r="E454" s="184">
        <v>37.552100000000003</v>
      </c>
      <c r="F454" s="184">
        <v>38.336399999999998</v>
      </c>
      <c r="G454" s="184">
        <v>14.6089</v>
      </c>
      <c r="H454" s="184">
        <v>11.1442</v>
      </c>
      <c r="I454" s="184">
        <v>8.0505999999999993</v>
      </c>
      <c r="J454" s="184">
        <v>9.1931999999999992</v>
      </c>
      <c r="K454" s="184">
        <v>6.4958999999999998</v>
      </c>
      <c r="L454" s="184">
        <v>6.3467000000000002</v>
      </c>
      <c r="M454" s="184">
        <v>7.9703999999999997</v>
      </c>
      <c r="N454" s="184">
        <v>5.6106999999999996</v>
      </c>
      <c r="O454" s="184">
        <v>5.9356</v>
      </c>
      <c r="P454" s="184">
        <v>6.4804000000000004</v>
      </c>
      <c r="Q454" s="184">
        <v>7.0998000000000001</v>
      </c>
      <c r="R454" s="184">
        <v>4.5218999999999996</v>
      </c>
      <c r="T454" s="106"/>
      <c r="U454" s="107"/>
      <c r="V454" s="107"/>
      <c r="W454" s="107"/>
      <c r="X454" s="107"/>
      <c r="Y454" s="107"/>
      <c r="Z454" s="107"/>
      <c r="AA454" s="107"/>
      <c r="AB454" s="107"/>
      <c r="AC454" s="107"/>
      <c r="AD454" s="107"/>
      <c r="AE454" s="107"/>
      <c r="AF454" s="107"/>
      <c r="AG454" s="107"/>
      <c r="AH454" s="107"/>
    </row>
    <row r="455" spans="1:34" x14ac:dyDescent="0.3">
      <c r="A455" s="180" t="s">
        <v>673</v>
      </c>
      <c r="B455" s="180" t="s">
        <v>700</v>
      </c>
      <c r="C455" s="180">
        <v>120702</v>
      </c>
      <c r="D455" s="183">
        <v>45014</v>
      </c>
      <c r="E455" s="184">
        <v>38.925899999999999</v>
      </c>
      <c r="F455" s="184">
        <v>38.673299999999998</v>
      </c>
      <c r="G455" s="184">
        <v>14.9396</v>
      </c>
      <c r="H455" s="184">
        <v>11.4802</v>
      </c>
      <c r="I455" s="184">
        <v>8.3856000000000002</v>
      </c>
      <c r="J455" s="184">
        <v>9.5259</v>
      </c>
      <c r="K455" s="184">
        <v>6.8311000000000002</v>
      </c>
      <c r="L455" s="184">
        <v>6.6871999999999998</v>
      </c>
      <c r="M455" s="184">
        <v>8.3202999999999996</v>
      </c>
      <c r="N455" s="184">
        <v>5.9596999999999998</v>
      </c>
      <c r="O455" s="184">
        <v>6.2419000000000002</v>
      </c>
      <c r="P455" s="184">
        <v>6.9268999999999998</v>
      </c>
      <c r="Q455" s="184">
        <v>8.1999999999999993</v>
      </c>
      <c r="R455" s="184">
        <v>4.8548999999999998</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673</v>
      </c>
      <c r="B456" s="180" t="s">
        <v>701</v>
      </c>
      <c r="C456" s="180">
        <v>102139</v>
      </c>
      <c r="D456" s="183">
        <v>45014</v>
      </c>
      <c r="E456" s="184">
        <v>47.243699999999997</v>
      </c>
      <c r="F456" s="184">
        <v>113.1478</v>
      </c>
      <c r="G456" s="184">
        <v>20.453499999999998</v>
      </c>
      <c r="H456" s="184">
        <v>1.8355999999999999</v>
      </c>
      <c r="I456" s="184">
        <v>3.0276000000000001</v>
      </c>
      <c r="J456" s="184">
        <v>2.2498999999999998</v>
      </c>
      <c r="K456" s="184">
        <v>2.9171999999999998</v>
      </c>
      <c r="L456" s="184">
        <v>8.6047999999999991</v>
      </c>
      <c r="M456" s="184">
        <v>10.254200000000001</v>
      </c>
      <c r="N456" s="184">
        <v>6.2680999999999996</v>
      </c>
      <c r="O456" s="184">
        <v>12.7967</v>
      </c>
      <c r="P456" s="184">
        <v>8.06</v>
      </c>
      <c r="Q456" s="184">
        <v>8.3820999999999994</v>
      </c>
      <c r="R456" s="184">
        <v>7.8333000000000004</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0" t="s">
        <v>673</v>
      </c>
      <c r="B457" s="180" t="s">
        <v>702</v>
      </c>
      <c r="C457" s="180">
        <v>120313</v>
      </c>
      <c r="D457" s="183">
        <v>45014</v>
      </c>
      <c r="E457" s="184">
        <v>50.144599999999997</v>
      </c>
      <c r="F457" s="184">
        <v>114.12569999999999</v>
      </c>
      <c r="G457" s="184">
        <v>21.3752</v>
      </c>
      <c r="H457" s="184">
        <v>2.7403</v>
      </c>
      <c r="I457" s="184">
        <v>3.9314</v>
      </c>
      <c r="J457" s="184">
        <v>3.1680000000000001</v>
      </c>
      <c r="K457" s="184">
        <v>3.9121999999999999</v>
      </c>
      <c r="L457" s="184">
        <v>9.7171000000000003</v>
      </c>
      <c r="M457" s="184">
        <v>11.440799999999999</v>
      </c>
      <c r="N457" s="184">
        <v>7.3634000000000004</v>
      </c>
      <c r="O457" s="184">
        <v>13.6388</v>
      </c>
      <c r="P457" s="184">
        <v>8.7591999999999999</v>
      </c>
      <c r="Q457" s="184">
        <v>8.9962999999999997</v>
      </c>
      <c r="R457" s="184">
        <v>8.7218</v>
      </c>
      <c r="T457" s="106"/>
      <c r="U457" s="107"/>
      <c r="V457" s="107"/>
      <c r="W457" s="107"/>
      <c r="X457" s="107"/>
      <c r="Y457" s="107"/>
      <c r="Z457" s="107"/>
      <c r="AA457" s="107"/>
      <c r="AB457" s="107"/>
      <c r="AC457" s="107"/>
      <c r="AD457" s="107"/>
      <c r="AE457" s="107"/>
      <c r="AF457" s="107"/>
      <c r="AG457" s="107"/>
      <c r="AH457" s="107"/>
    </row>
    <row r="458" spans="1:34" x14ac:dyDescent="0.3">
      <c r="A458" s="180" t="s">
        <v>673</v>
      </c>
      <c r="B458" s="180" t="s">
        <v>1761</v>
      </c>
      <c r="C458" s="180">
        <v>102574</v>
      </c>
      <c r="D458" s="183">
        <v>45013</v>
      </c>
      <c r="E458" s="184">
        <v>147.363</v>
      </c>
      <c r="F458" s="184">
        <v>-83.280299999999997</v>
      </c>
      <c r="G458" s="184">
        <v>-28.5185</v>
      </c>
      <c r="H458" s="184">
        <v>-45.596899999999998</v>
      </c>
      <c r="I458" s="184">
        <v>-5.0853999999999999</v>
      </c>
      <c r="J458" s="184">
        <v>0.3982</v>
      </c>
      <c r="K458" s="184">
        <v>-7.9884000000000004</v>
      </c>
      <c r="L458" s="184">
        <v>15.906499999999999</v>
      </c>
      <c r="M458" s="184">
        <v>19.568999999999999</v>
      </c>
      <c r="N458" s="184">
        <v>9.7439</v>
      </c>
      <c r="O458" s="184">
        <v>25.5794</v>
      </c>
      <c r="P458" s="184">
        <v>14.2622</v>
      </c>
      <c r="Q458" s="184">
        <v>15.523099999999999</v>
      </c>
      <c r="R458" s="184">
        <v>13.966699999999999</v>
      </c>
      <c r="T458" s="106"/>
      <c r="U458" s="107"/>
      <c r="V458" s="107"/>
      <c r="W458" s="107"/>
      <c r="X458" s="107"/>
      <c r="Y458" s="107"/>
      <c r="Z458" s="107"/>
      <c r="AA458" s="107"/>
      <c r="AB458" s="107"/>
      <c r="AC458" s="107"/>
      <c r="AD458" s="107"/>
      <c r="AE458" s="107"/>
      <c r="AF458" s="107"/>
      <c r="AG458" s="107"/>
      <c r="AH458" s="107"/>
    </row>
    <row r="459" spans="1:34" x14ac:dyDescent="0.3">
      <c r="A459" s="180" t="s">
        <v>673</v>
      </c>
      <c r="B459" s="180" t="s">
        <v>1762</v>
      </c>
      <c r="C459" s="180">
        <v>119777</v>
      </c>
      <c r="D459" s="183">
        <v>45013</v>
      </c>
      <c r="E459" s="184">
        <v>156.02600000000001</v>
      </c>
      <c r="F459" s="184">
        <v>-82.392799999999994</v>
      </c>
      <c r="G459" s="184">
        <v>-27.695499999999999</v>
      </c>
      <c r="H459" s="184">
        <v>-44.860500000000002</v>
      </c>
      <c r="I459" s="184">
        <v>-4.3372999999999999</v>
      </c>
      <c r="J459" s="184">
        <v>1.1539999999999999</v>
      </c>
      <c r="K459" s="184">
        <v>-7.1696999999999997</v>
      </c>
      <c r="L459" s="184">
        <v>16.7942</v>
      </c>
      <c r="M459" s="184">
        <v>20.508199999999999</v>
      </c>
      <c r="N459" s="184">
        <v>10.650499999999999</v>
      </c>
      <c r="O459" s="184">
        <v>26.4937</v>
      </c>
      <c r="P459" s="184">
        <v>15.097099999999999</v>
      </c>
      <c r="Q459" s="184">
        <v>14.458500000000001</v>
      </c>
      <c r="R459" s="184">
        <v>14.9139</v>
      </c>
      <c r="T459" s="106"/>
      <c r="U459" s="107"/>
      <c r="V459" s="107"/>
      <c r="W459" s="107"/>
      <c r="X459" s="107"/>
      <c r="Y459" s="107"/>
      <c r="Z459" s="107"/>
      <c r="AA459" s="107"/>
      <c r="AB459" s="107"/>
      <c r="AC459" s="107"/>
      <c r="AD459" s="107"/>
      <c r="AE459" s="107"/>
      <c r="AF459" s="107"/>
      <c r="AG459" s="107"/>
      <c r="AH459" s="107"/>
    </row>
    <row r="460" spans="1:34" x14ac:dyDescent="0.3">
      <c r="A460" s="180" t="s">
        <v>673</v>
      </c>
      <c r="B460" s="180" t="s">
        <v>703</v>
      </c>
      <c r="C460" s="180">
        <v>117608</v>
      </c>
      <c r="D460" s="183">
        <v>45014</v>
      </c>
      <c r="E460" s="184">
        <v>25.150500000000001</v>
      </c>
      <c r="F460" s="184">
        <v>157.11959999999999</v>
      </c>
      <c r="G460" s="184">
        <v>16.552800000000001</v>
      </c>
      <c r="H460" s="184">
        <v>5.7907000000000002</v>
      </c>
      <c r="I460" s="184">
        <v>17.6373</v>
      </c>
      <c r="J460" s="184">
        <v>9.9313000000000002</v>
      </c>
      <c r="K460" s="184">
        <v>-0.45419999999999999</v>
      </c>
      <c r="L460" s="184">
        <v>9.5252999999999997</v>
      </c>
      <c r="M460" s="184">
        <v>10.0786</v>
      </c>
      <c r="N460" s="184">
        <v>5.2542</v>
      </c>
      <c r="O460" s="184">
        <v>12.3467</v>
      </c>
      <c r="P460" s="184">
        <v>8.1141000000000005</v>
      </c>
      <c r="Q460" s="184">
        <v>8.9839000000000002</v>
      </c>
      <c r="R460" s="184">
        <v>7.0065999999999997</v>
      </c>
      <c r="T460" s="106"/>
      <c r="U460" s="107"/>
      <c r="V460" s="107"/>
      <c r="W460" s="107"/>
      <c r="X460" s="107"/>
      <c r="Y460" s="107"/>
      <c r="Z460" s="107"/>
      <c r="AA460" s="107"/>
      <c r="AB460" s="107"/>
      <c r="AC460" s="107"/>
      <c r="AD460" s="107"/>
      <c r="AE460" s="107"/>
      <c r="AF460" s="107"/>
      <c r="AG460" s="107"/>
      <c r="AH460" s="107"/>
    </row>
    <row r="461" spans="1:34" x14ac:dyDescent="0.3">
      <c r="A461" s="180" t="s">
        <v>673</v>
      </c>
      <c r="B461" s="180" t="s">
        <v>1401</v>
      </c>
      <c r="C461" s="180">
        <v>141072</v>
      </c>
      <c r="D461" s="183">
        <v>45014</v>
      </c>
      <c r="E461" s="184">
        <v>24.778600000000001</v>
      </c>
      <c r="F461" s="184">
        <v>156.51650000000001</v>
      </c>
      <c r="G461" s="184">
        <v>16.1508</v>
      </c>
      <c r="H461" s="184">
        <v>5.3926999999999996</v>
      </c>
      <c r="I461" s="184">
        <v>17.263999999999999</v>
      </c>
      <c r="J461" s="184">
        <v>9.5554000000000006</v>
      </c>
      <c r="K461" s="184">
        <v>-0.82489999999999997</v>
      </c>
      <c r="L461" s="184">
        <v>9.1384000000000007</v>
      </c>
      <c r="M461" s="184">
        <v>9.6806999999999999</v>
      </c>
      <c r="N461" s="184">
        <v>4.8647999999999998</v>
      </c>
      <c r="O461" s="184">
        <v>11.9526</v>
      </c>
      <c r="P461" s="184">
        <v>7.8064999999999998</v>
      </c>
      <c r="Q461" s="184">
        <v>8.7847000000000008</v>
      </c>
      <c r="R461" s="184">
        <v>6.6111000000000004</v>
      </c>
      <c r="T461" s="106"/>
      <c r="U461" s="107"/>
      <c r="V461" s="107"/>
      <c r="W461" s="107"/>
      <c r="X461" s="107"/>
      <c r="Y461" s="107"/>
      <c r="Z461" s="107"/>
      <c r="AA461" s="107"/>
      <c r="AB461" s="107"/>
      <c r="AC461" s="107"/>
      <c r="AD461" s="107"/>
      <c r="AE461" s="107"/>
      <c r="AF461" s="107"/>
      <c r="AG461" s="107"/>
      <c r="AH461" s="107"/>
    </row>
    <row r="462" spans="1:34" x14ac:dyDescent="0.3">
      <c r="A462" s="185" t="s">
        <v>27</v>
      </c>
      <c r="B462" s="180"/>
      <c r="C462" s="180"/>
      <c r="D462" s="180"/>
      <c r="E462" s="180"/>
      <c r="F462" s="186">
        <v>81.769086842105295</v>
      </c>
      <c r="G462" s="186">
        <v>6.7614657894736858</v>
      </c>
      <c r="H462" s="186">
        <v>-1.411573684210526</v>
      </c>
      <c r="I462" s="186">
        <v>8.597592105263157</v>
      </c>
      <c r="J462" s="186">
        <v>5.3311210526315778</v>
      </c>
      <c r="K462" s="186">
        <v>0.38953684210526313</v>
      </c>
      <c r="L462" s="186">
        <v>7.0073131578947363</v>
      </c>
      <c r="M462" s="186">
        <v>9.2437368421052621</v>
      </c>
      <c r="N462" s="186">
        <v>4.5170421052631582</v>
      </c>
      <c r="O462" s="186">
        <v>12.157657894736843</v>
      </c>
      <c r="P462" s="186">
        <v>8.1777593750000008</v>
      </c>
      <c r="Q462" s="186">
        <v>8.6642973684210531</v>
      </c>
      <c r="R462" s="186">
        <v>7.6690736842105283</v>
      </c>
      <c r="T462" s="106"/>
      <c r="U462" s="107"/>
      <c r="V462" s="107"/>
      <c r="W462" s="107"/>
      <c r="X462" s="107"/>
      <c r="Y462" s="107"/>
      <c r="Z462" s="107"/>
      <c r="AA462" s="107"/>
      <c r="AB462" s="107"/>
      <c r="AC462" s="107"/>
      <c r="AD462" s="107"/>
      <c r="AE462" s="107"/>
      <c r="AF462" s="107"/>
      <c r="AG462" s="107"/>
      <c r="AH462" s="107"/>
    </row>
    <row r="463" spans="1:34" x14ac:dyDescent="0.3">
      <c r="A463" s="185" t="s">
        <v>407</v>
      </c>
      <c r="B463" s="180"/>
      <c r="C463" s="180"/>
      <c r="D463" s="180"/>
      <c r="E463" s="180"/>
      <c r="F463" s="186">
        <v>65.682950000000005</v>
      </c>
      <c r="G463" s="186">
        <v>11.1121</v>
      </c>
      <c r="H463" s="186">
        <v>2.3542000000000001</v>
      </c>
      <c r="I463" s="186">
        <v>11.101900000000001</v>
      </c>
      <c r="J463" s="186">
        <v>6.4333500000000008</v>
      </c>
      <c r="K463" s="186">
        <v>1.6977500000000001</v>
      </c>
      <c r="L463" s="186">
        <v>6.76755</v>
      </c>
      <c r="M463" s="186">
        <v>8.3896999999999995</v>
      </c>
      <c r="N463" s="186">
        <v>4.2543499999999996</v>
      </c>
      <c r="O463" s="186">
        <v>11.9564</v>
      </c>
      <c r="P463" s="186">
        <v>7.8502999999999998</v>
      </c>
      <c r="Q463" s="186">
        <v>8.2562999999999995</v>
      </c>
      <c r="R463" s="186">
        <v>6.7099000000000002</v>
      </c>
      <c r="T463" s="106"/>
      <c r="U463" s="107"/>
      <c r="V463" s="107"/>
      <c r="W463" s="107"/>
      <c r="X463" s="107"/>
      <c r="Y463" s="107"/>
      <c r="Z463" s="107"/>
      <c r="AA463" s="107"/>
      <c r="AB463" s="107"/>
      <c r="AC463" s="107"/>
      <c r="AD463" s="107"/>
      <c r="AE463" s="107"/>
      <c r="AF463" s="107"/>
      <c r="AG463" s="107"/>
      <c r="AH463" s="107"/>
    </row>
    <row r="464" spans="1:34" x14ac:dyDescent="0.3">
      <c r="D464" s="106"/>
      <c r="E464" s="107"/>
      <c r="F464" s="107"/>
      <c r="G464" s="107"/>
      <c r="H464" s="107"/>
      <c r="I464" s="107"/>
      <c r="J464" s="107"/>
      <c r="K464" s="107"/>
      <c r="L464" s="107"/>
      <c r="M464" s="107"/>
      <c r="N464" s="107"/>
      <c r="O464" s="107"/>
      <c r="P464" s="107"/>
      <c r="Q464" s="107"/>
      <c r="R464" s="107"/>
      <c r="T464" s="106"/>
      <c r="U464" s="107"/>
      <c r="V464" s="107"/>
      <c r="W464" s="107"/>
      <c r="X464" s="107"/>
      <c r="Y464" s="107"/>
      <c r="Z464" s="107"/>
      <c r="AA464" s="107"/>
      <c r="AB464" s="107"/>
      <c r="AC464" s="107"/>
      <c r="AD464" s="107"/>
      <c r="AE464" s="107"/>
      <c r="AF464" s="107"/>
      <c r="AG464" s="107"/>
      <c r="AH464" s="107"/>
    </row>
    <row r="465" spans="1:34" x14ac:dyDescent="0.3">
      <c r="A465" s="182" t="s">
        <v>704</v>
      </c>
      <c r="B465" s="182"/>
      <c r="C465" s="182"/>
      <c r="D465" s="182"/>
      <c r="E465" s="182"/>
      <c r="F465" s="182"/>
      <c r="G465" s="182"/>
      <c r="H465" s="182"/>
      <c r="I465" s="182"/>
      <c r="J465" s="182"/>
      <c r="K465" s="182"/>
      <c r="L465" s="182"/>
      <c r="M465" s="182"/>
      <c r="N465" s="182"/>
      <c r="O465" s="182"/>
      <c r="P465" s="182"/>
      <c r="Q465" s="182"/>
      <c r="R465" s="182"/>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0" t="s">
        <v>705</v>
      </c>
      <c r="B466" s="180" t="s">
        <v>706</v>
      </c>
      <c r="C466" s="180">
        <v>101738</v>
      </c>
      <c r="D466" s="183">
        <v>45014</v>
      </c>
      <c r="E466" s="184">
        <v>263.36</v>
      </c>
      <c r="F466" s="184">
        <v>1.5266</v>
      </c>
      <c r="G466" s="184">
        <v>0.73440000000000005</v>
      </c>
      <c r="H466" s="184">
        <v>-0.2651</v>
      </c>
      <c r="I466" s="184">
        <v>-0.3594</v>
      </c>
      <c r="J466" s="184">
        <v>-0.68630000000000002</v>
      </c>
      <c r="K466" s="184">
        <v>-2.6682999999999999</v>
      </c>
      <c r="L466" s="184">
        <v>6.8353999999999999</v>
      </c>
      <c r="M466" s="184">
        <v>16.407399999999999</v>
      </c>
      <c r="N466" s="184">
        <v>4.3010000000000002</v>
      </c>
      <c r="O466" s="184">
        <v>30.177700000000002</v>
      </c>
      <c r="P466" s="184">
        <v>9.4047999999999998</v>
      </c>
      <c r="Q466" s="184">
        <v>17.631900000000002</v>
      </c>
      <c r="R466" s="184">
        <v>17.133600000000001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80" t="s">
        <v>705</v>
      </c>
      <c r="B467" s="180" t="s">
        <v>707</v>
      </c>
      <c r="C467" s="180">
        <v>119507</v>
      </c>
      <c r="D467" s="183">
        <v>45014</v>
      </c>
      <c r="E467" s="184">
        <v>284.02</v>
      </c>
      <c r="F467" s="184">
        <v>1.5264</v>
      </c>
      <c r="G467" s="184">
        <v>0.74129999999999996</v>
      </c>
      <c r="H467" s="184">
        <v>-0.25290000000000001</v>
      </c>
      <c r="I467" s="184">
        <v>-0.33689999999999998</v>
      </c>
      <c r="J467" s="184">
        <v>-0.63670000000000004</v>
      </c>
      <c r="K467" s="184">
        <v>-2.4857999999999998</v>
      </c>
      <c r="L467" s="184">
        <v>7.2138</v>
      </c>
      <c r="M467" s="184">
        <v>17.020299999999999</v>
      </c>
      <c r="N467" s="184">
        <v>5.0564</v>
      </c>
      <c r="O467" s="184">
        <v>31.114699999999999</v>
      </c>
      <c r="P467" s="184">
        <v>10.1656</v>
      </c>
      <c r="Q467" s="184">
        <v>11.229799999999999</v>
      </c>
      <c r="R467" s="184">
        <v>17.971599999999999</v>
      </c>
      <c r="U467" s="104"/>
      <c r="V467" s="104"/>
      <c r="W467" s="104"/>
      <c r="X467" s="104"/>
      <c r="Y467" s="104"/>
      <c r="Z467" s="104"/>
      <c r="AA467" s="104"/>
      <c r="AB467" s="104"/>
      <c r="AC467" s="104"/>
      <c r="AD467" s="104"/>
      <c r="AE467" s="104"/>
      <c r="AF467" s="104"/>
      <c r="AG467" s="104"/>
      <c r="AH467" s="104"/>
    </row>
    <row r="468" spans="1:34" x14ac:dyDescent="0.3">
      <c r="A468" s="180" t="s">
        <v>705</v>
      </c>
      <c r="B468" s="180" t="s">
        <v>1616</v>
      </c>
      <c r="C468" s="180">
        <v>148609</v>
      </c>
      <c r="D468" s="183">
        <v>45014</v>
      </c>
      <c r="E468" s="184">
        <v>15.472</v>
      </c>
      <c r="F468" s="184">
        <v>1.1506000000000001</v>
      </c>
      <c r="G468" s="184">
        <v>0.67020000000000002</v>
      </c>
      <c r="H468" s="184">
        <v>-0.4632</v>
      </c>
      <c r="I468" s="184">
        <v>-0.35420000000000001</v>
      </c>
      <c r="J468" s="184">
        <v>-0.3478</v>
      </c>
      <c r="K468" s="184">
        <v>-2.0387</v>
      </c>
      <c r="L468" s="184">
        <v>3.7206000000000001</v>
      </c>
      <c r="M468" s="184">
        <v>15.161899999999999</v>
      </c>
      <c r="N468" s="184">
        <v>6.8951000000000002</v>
      </c>
      <c r="O468" s="184"/>
      <c r="P468" s="184"/>
      <c r="Q468" s="184">
        <v>21.130800000000001</v>
      </c>
      <c r="R468" s="184">
        <v>19.8186</v>
      </c>
      <c r="S468" s="105"/>
      <c r="T468" s="105"/>
      <c r="U468" s="105"/>
      <c r="V468" s="105"/>
      <c r="W468" s="105"/>
      <c r="X468" s="105"/>
      <c r="Y468" s="105"/>
      <c r="Z468" s="105"/>
      <c r="AA468" s="105"/>
      <c r="AB468" s="105"/>
      <c r="AC468" s="105"/>
      <c r="AD468" s="105"/>
      <c r="AE468" s="105"/>
      <c r="AF468" s="105"/>
      <c r="AG468" s="105"/>
      <c r="AH468" s="105"/>
    </row>
    <row r="469" spans="1:34" x14ac:dyDescent="0.3">
      <c r="A469" s="180" t="s">
        <v>705</v>
      </c>
      <c r="B469" s="180" t="s">
        <v>1617</v>
      </c>
      <c r="C469" s="180">
        <v>148610</v>
      </c>
      <c r="D469" s="183">
        <v>45014</v>
      </c>
      <c r="E469" s="184">
        <v>14.91</v>
      </c>
      <c r="F469" s="184">
        <v>1.1533</v>
      </c>
      <c r="G469" s="184">
        <v>0.65480000000000005</v>
      </c>
      <c r="H469" s="184">
        <v>-0.48720000000000002</v>
      </c>
      <c r="I469" s="184">
        <v>-0.40079999999999999</v>
      </c>
      <c r="J469" s="184">
        <v>-0.44069999999999998</v>
      </c>
      <c r="K469" s="184">
        <v>-2.3959000000000001</v>
      </c>
      <c r="L469" s="184">
        <v>2.9483000000000001</v>
      </c>
      <c r="M469" s="184">
        <v>13.860300000000001</v>
      </c>
      <c r="N469" s="184">
        <v>5.2892000000000001</v>
      </c>
      <c r="O469" s="184"/>
      <c r="P469" s="184"/>
      <c r="Q469" s="184">
        <v>19.178100000000001</v>
      </c>
      <c r="R469" s="184">
        <v>17.909800000000001</v>
      </c>
      <c r="T469" s="106"/>
      <c r="U469" s="107"/>
      <c r="V469" s="107"/>
      <c r="W469" s="107"/>
      <c r="X469" s="107"/>
      <c r="Y469" s="107"/>
      <c r="Z469" s="107"/>
      <c r="AA469" s="107"/>
      <c r="AB469" s="107"/>
      <c r="AC469" s="107"/>
      <c r="AD469" s="107"/>
      <c r="AE469" s="107"/>
      <c r="AF469" s="107"/>
      <c r="AG469" s="107"/>
      <c r="AH469" s="107"/>
    </row>
    <row r="470" spans="1:34" x14ac:dyDescent="0.3">
      <c r="A470" s="180" t="s">
        <v>705</v>
      </c>
      <c r="B470" s="180" t="s">
        <v>708</v>
      </c>
      <c r="C470" s="180">
        <v>129310</v>
      </c>
      <c r="D470" s="183">
        <v>45014</v>
      </c>
      <c r="E470" s="184">
        <v>28.87</v>
      </c>
      <c r="F470" s="184">
        <v>0.97940000000000005</v>
      </c>
      <c r="G470" s="184">
        <v>0.34760000000000002</v>
      </c>
      <c r="H470" s="184">
        <v>-0.34520000000000001</v>
      </c>
      <c r="I470" s="184">
        <v>0</v>
      </c>
      <c r="J470" s="184">
        <v>-0.48259999999999997</v>
      </c>
      <c r="K470" s="184">
        <v>-1.2990999999999999</v>
      </c>
      <c r="L470" s="184">
        <v>5.9061000000000003</v>
      </c>
      <c r="M470" s="184">
        <v>14.1107</v>
      </c>
      <c r="N470" s="184">
        <v>5.5961999999999996</v>
      </c>
      <c r="O470" s="184">
        <v>37.484099999999998</v>
      </c>
      <c r="P470" s="184">
        <v>10.939399999999999</v>
      </c>
      <c r="Q470" s="184">
        <v>12.6905</v>
      </c>
      <c r="R470" s="184">
        <v>20.931899999999999</v>
      </c>
      <c r="T470" s="106"/>
      <c r="U470" s="107"/>
      <c r="V470" s="107"/>
      <c r="W470" s="107"/>
      <c r="X470" s="107"/>
      <c r="Y470" s="107"/>
      <c r="Z470" s="107"/>
      <c r="AA470" s="107"/>
      <c r="AB470" s="107"/>
      <c r="AC470" s="107"/>
      <c r="AD470" s="107"/>
      <c r="AE470" s="107"/>
      <c r="AF470" s="107"/>
      <c r="AG470" s="107"/>
      <c r="AH470" s="107"/>
    </row>
    <row r="471" spans="1:34" x14ac:dyDescent="0.3">
      <c r="A471" s="180" t="s">
        <v>705</v>
      </c>
      <c r="B471" s="180" t="s">
        <v>709</v>
      </c>
      <c r="C471" s="180">
        <v>129312</v>
      </c>
      <c r="D471" s="183">
        <v>45014</v>
      </c>
      <c r="E471" s="184">
        <v>31.24</v>
      </c>
      <c r="F471" s="184">
        <v>1.0023</v>
      </c>
      <c r="G471" s="184">
        <v>0.3856</v>
      </c>
      <c r="H471" s="184">
        <v>-0.2873</v>
      </c>
      <c r="I471" s="184">
        <v>3.2000000000000001E-2</v>
      </c>
      <c r="J471" s="184">
        <v>-0.35089999999999999</v>
      </c>
      <c r="K471" s="184">
        <v>-0.88829999999999998</v>
      </c>
      <c r="L471" s="184">
        <v>6.7668999999999997</v>
      </c>
      <c r="M471" s="184">
        <v>15.489800000000001</v>
      </c>
      <c r="N471" s="184">
        <v>7.2801999999999998</v>
      </c>
      <c r="O471" s="184">
        <v>39.165100000000002</v>
      </c>
      <c r="P471" s="184">
        <v>12.1082</v>
      </c>
      <c r="Q471" s="184">
        <v>13.696899999999999</v>
      </c>
      <c r="R471" s="184">
        <v>22.597799999999999</v>
      </c>
      <c r="T471" s="106"/>
      <c r="U471" s="107"/>
      <c r="V471" s="107"/>
      <c r="W471" s="107"/>
      <c r="X471" s="107"/>
      <c r="Y471" s="107"/>
      <c r="Z471" s="107"/>
      <c r="AA471" s="107"/>
      <c r="AB471" s="107"/>
      <c r="AC471" s="107"/>
      <c r="AD471" s="107"/>
      <c r="AE471" s="107"/>
      <c r="AF471" s="107"/>
      <c r="AG471" s="107"/>
      <c r="AH471" s="107"/>
    </row>
    <row r="472" spans="1:34" x14ac:dyDescent="0.3">
      <c r="A472" s="180" t="s">
        <v>705</v>
      </c>
      <c r="B472" s="180" t="s">
        <v>710</v>
      </c>
      <c r="C472" s="180">
        <v>145750</v>
      </c>
      <c r="D472" s="183">
        <v>45014</v>
      </c>
      <c r="E472" s="184">
        <v>17.48</v>
      </c>
      <c r="F472" s="184">
        <v>0.92379999999999995</v>
      </c>
      <c r="G472" s="184">
        <v>0.57540000000000002</v>
      </c>
      <c r="H472" s="184">
        <v>-0.39889999999999998</v>
      </c>
      <c r="I472" s="184">
        <v>-0.39889999999999998</v>
      </c>
      <c r="J472" s="184">
        <v>-1.2428999999999999</v>
      </c>
      <c r="K472" s="184">
        <v>-4.1140999999999996</v>
      </c>
      <c r="L472" s="184">
        <v>-0.4556</v>
      </c>
      <c r="M472" s="184">
        <v>9.3866999999999994</v>
      </c>
      <c r="N472" s="184">
        <v>-0.56879999999999997</v>
      </c>
      <c r="O472" s="184">
        <v>26.4222</v>
      </c>
      <c r="P472" s="184"/>
      <c r="Q472" s="184">
        <v>13.968500000000001</v>
      </c>
      <c r="R472" s="184">
        <v>10.786099999999999</v>
      </c>
      <c r="T472" s="106"/>
      <c r="U472" s="107"/>
      <c r="V472" s="107"/>
      <c r="W472" s="107"/>
      <c r="X472" s="107"/>
      <c r="Y472" s="107"/>
      <c r="Z472" s="107"/>
      <c r="AA472" s="107"/>
      <c r="AB472" s="107"/>
      <c r="AC472" s="107"/>
      <c r="AD472" s="107"/>
      <c r="AE472" s="107"/>
      <c r="AF472" s="107"/>
      <c r="AG472" s="107"/>
      <c r="AH472" s="107"/>
    </row>
    <row r="473" spans="1:34" x14ac:dyDescent="0.3">
      <c r="A473" s="180" t="s">
        <v>705</v>
      </c>
      <c r="B473" s="180" t="s">
        <v>711</v>
      </c>
      <c r="C473" s="180">
        <v>145747</v>
      </c>
      <c r="D473" s="183">
        <v>45014</v>
      </c>
      <c r="E473" s="184">
        <v>16.59</v>
      </c>
      <c r="F473" s="184">
        <v>0.91239999999999999</v>
      </c>
      <c r="G473" s="184">
        <v>0.60640000000000005</v>
      </c>
      <c r="H473" s="184">
        <v>-0.42020000000000002</v>
      </c>
      <c r="I473" s="184">
        <v>-0.42020000000000002</v>
      </c>
      <c r="J473" s="184">
        <v>-1.3087</v>
      </c>
      <c r="K473" s="184">
        <v>-4.3253000000000004</v>
      </c>
      <c r="L473" s="184">
        <v>-0.89610000000000001</v>
      </c>
      <c r="M473" s="184">
        <v>8.5732999999999997</v>
      </c>
      <c r="N473" s="184">
        <v>-1.4845999999999999</v>
      </c>
      <c r="O473" s="184">
        <v>25.165700000000001</v>
      </c>
      <c r="P473" s="184"/>
      <c r="Q473" s="184">
        <v>12.582599999999999</v>
      </c>
      <c r="R473" s="184">
        <v>9.7211999999999996</v>
      </c>
      <c r="T473" s="106"/>
      <c r="U473" s="107"/>
      <c r="V473" s="107"/>
      <c r="W473" s="107"/>
      <c r="X473" s="107"/>
      <c r="Y473" s="107"/>
      <c r="Z473" s="107"/>
      <c r="AA473" s="107"/>
      <c r="AB473" s="107"/>
      <c r="AC473" s="107"/>
      <c r="AD473" s="107"/>
      <c r="AE473" s="107"/>
      <c r="AF473" s="107"/>
      <c r="AG473" s="107"/>
      <c r="AH473" s="107"/>
    </row>
    <row r="474" spans="1:34" x14ac:dyDescent="0.3">
      <c r="A474" s="180" t="s">
        <v>705</v>
      </c>
      <c r="B474" s="180" t="s">
        <v>1778</v>
      </c>
      <c r="C474" s="180">
        <v>149697</v>
      </c>
      <c r="D474" s="183">
        <v>45014</v>
      </c>
      <c r="E474" s="184">
        <v>84.828100000000006</v>
      </c>
      <c r="F474" s="184">
        <v>0.83189999999999997</v>
      </c>
      <c r="G474" s="184">
        <v>0.45269999999999999</v>
      </c>
      <c r="H474" s="184">
        <v>-0.41639999999999999</v>
      </c>
      <c r="I474" s="184">
        <v>-0.23930000000000001</v>
      </c>
      <c r="J474" s="184">
        <v>-1.1317999999999999</v>
      </c>
      <c r="K474" s="184">
        <v>-3.0857999999999999</v>
      </c>
      <c r="L474" s="184">
        <v>2.3837000000000002</v>
      </c>
      <c r="M474" s="184">
        <v>7.9493</v>
      </c>
      <c r="N474" s="184">
        <v>0.92600000000000005</v>
      </c>
      <c r="O474" s="184">
        <v>26.5214</v>
      </c>
      <c r="P474" s="184">
        <v>10.865</v>
      </c>
      <c r="Q474" s="184">
        <v>12.2773</v>
      </c>
      <c r="R474" s="184">
        <v>10.767200000000001</v>
      </c>
      <c r="T474" s="106"/>
      <c r="U474" s="107"/>
      <c r="V474" s="107"/>
      <c r="W474" s="107"/>
      <c r="X474" s="107"/>
      <c r="Y474" s="107"/>
      <c r="Z474" s="107"/>
      <c r="AA474" s="107"/>
      <c r="AB474" s="107"/>
      <c r="AC474" s="107"/>
      <c r="AD474" s="107"/>
      <c r="AE474" s="107"/>
      <c r="AF474" s="107"/>
      <c r="AG474" s="107"/>
      <c r="AH474" s="107"/>
    </row>
    <row r="475" spans="1:34" x14ac:dyDescent="0.3">
      <c r="A475" s="180" t="s">
        <v>705</v>
      </c>
      <c r="B475" s="180" t="s">
        <v>1779</v>
      </c>
      <c r="C475" s="180">
        <v>149700</v>
      </c>
      <c r="D475" s="183">
        <v>45014</v>
      </c>
      <c r="E475" s="184">
        <v>89.976200000000006</v>
      </c>
      <c r="F475" s="184">
        <v>0.83479999999999999</v>
      </c>
      <c r="G475" s="184">
        <v>0.47110000000000002</v>
      </c>
      <c r="H475" s="184">
        <v>-0.39040000000000002</v>
      </c>
      <c r="I475" s="184">
        <v>-0.1865</v>
      </c>
      <c r="J475" s="184">
        <v>-1.0225</v>
      </c>
      <c r="K475" s="184">
        <v>-2.7309000000000001</v>
      </c>
      <c r="L475" s="184">
        <v>3.0333999999999999</v>
      </c>
      <c r="M475" s="184">
        <v>8.8470999999999993</v>
      </c>
      <c r="N475" s="184">
        <v>1.9926999999999999</v>
      </c>
      <c r="O475" s="184">
        <v>27.414999999999999</v>
      </c>
      <c r="P475" s="184">
        <v>11.645200000000001</v>
      </c>
      <c r="Q475" s="184">
        <v>12.690799999999999</v>
      </c>
      <c r="R475" s="184">
        <v>11.660399999999999</v>
      </c>
      <c r="T475" s="106"/>
      <c r="U475" s="107"/>
      <c r="V475" s="107"/>
      <c r="W475" s="107"/>
      <c r="X475" s="107"/>
      <c r="Y475" s="107"/>
      <c r="Z475" s="107"/>
      <c r="AA475" s="107"/>
      <c r="AB475" s="107"/>
      <c r="AC475" s="107"/>
      <c r="AD475" s="107"/>
      <c r="AE475" s="107"/>
      <c r="AF475" s="107"/>
      <c r="AG475" s="107"/>
      <c r="AH475" s="107"/>
    </row>
    <row r="476" spans="1:34" x14ac:dyDescent="0.3">
      <c r="A476" s="180" t="s">
        <v>705</v>
      </c>
      <c r="B476" s="180" t="s">
        <v>712</v>
      </c>
      <c r="C476" s="180">
        <v>103678</v>
      </c>
      <c r="D476" s="183">
        <v>45014</v>
      </c>
      <c r="E476" s="184">
        <v>87.509699999999995</v>
      </c>
      <c r="F476" s="184">
        <v>1.1948000000000001</v>
      </c>
      <c r="G476" s="184">
        <v>0.4612</v>
      </c>
      <c r="H476" s="184">
        <v>3.3E-3</v>
      </c>
      <c r="I476" s="184">
        <v>0.2319</v>
      </c>
      <c r="J476" s="184">
        <v>0.79579999999999995</v>
      </c>
      <c r="K476" s="184">
        <v>2.0110000000000001</v>
      </c>
      <c r="L476" s="184">
        <v>8.2871000000000006</v>
      </c>
      <c r="M476" s="184">
        <v>9.9583999999999993</v>
      </c>
      <c r="N476" s="184">
        <v>7.2531999999999996</v>
      </c>
      <c r="O476" s="184">
        <v>37.896900000000002</v>
      </c>
      <c r="P476" s="184">
        <v>13.577500000000001</v>
      </c>
      <c r="Q476" s="184">
        <v>13.7179</v>
      </c>
      <c r="R476" s="184">
        <v>18.526900000000001</v>
      </c>
      <c r="T476" s="106"/>
      <c r="U476" s="107"/>
      <c r="V476" s="107"/>
      <c r="W476" s="107"/>
      <c r="X476" s="107"/>
      <c r="Y476" s="107"/>
      <c r="Z476" s="107"/>
      <c r="AA476" s="107"/>
      <c r="AB476" s="107"/>
      <c r="AC476" s="107"/>
      <c r="AD476" s="107"/>
      <c r="AE476" s="107"/>
      <c r="AF476" s="107"/>
      <c r="AG476" s="107"/>
      <c r="AH476" s="107"/>
    </row>
    <row r="477" spans="1:34" x14ac:dyDescent="0.3">
      <c r="A477" s="180" t="s">
        <v>705</v>
      </c>
      <c r="B477" s="180" t="s">
        <v>713</v>
      </c>
      <c r="C477" s="180">
        <v>118527</v>
      </c>
      <c r="D477" s="183">
        <v>45014</v>
      </c>
      <c r="E477" s="184">
        <v>93.92</v>
      </c>
      <c r="F477" s="184">
        <v>1.1973</v>
      </c>
      <c r="G477" s="184">
        <v>0.47370000000000001</v>
      </c>
      <c r="H477" s="184">
        <v>2.0899999999999998E-2</v>
      </c>
      <c r="I477" s="184">
        <v>0.26690000000000003</v>
      </c>
      <c r="J477" s="184">
        <v>0.86890000000000001</v>
      </c>
      <c r="K477" s="184">
        <v>2.218</v>
      </c>
      <c r="L477" s="184">
        <v>8.7033000000000005</v>
      </c>
      <c r="M477" s="184">
        <v>10.573600000000001</v>
      </c>
      <c r="N477" s="184">
        <v>8.0422999999999991</v>
      </c>
      <c r="O477" s="184">
        <v>39.026000000000003</v>
      </c>
      <c r="P477" s="184">
        <v>14.4628</v>
      </c>
      <c r="Q477" s="184">
        <v>14.541700000000001</v>
      </c>
      <c r="R477" s="184">
        <v>19.370699999999999</v>
      </c>
      <c r="T477" s="106"/>
      <c r="U477" s="107"/>
      <c r="V477" s="107"/>
      <c r="W477" s="107"/>
      <c r="X477" s="107"/>
      <c r="Y477" s="107"/>
      <c r="Z477" s="107"/>
      <c r="AA477" s="107"/>
      <c r="AB477" s="107"/>
      <c r="AC477" s="107"/>
      <c r="AD477" s="107"/>
      <c r="AE477" s="107"/>
      <c r="AF477" s="107"/>
      <c r="AG477" s="107"/>
      <c r="AH477" s="107"/>
    </row>
    <row r="478" spans="1:34" x14ac:dyDescent="0.3">
      <c r="A478" s="180" t="s">
        <v>705</v>
      </c>
      <c r="B478" s="180" t="s">
        <v>714</v>
      </c>
      <c r="C478" s="180">
        <v>120749</v>
      </c>
      <c r="D478" s="183">
        <v>45014</v>
      </c>
      <c r="E478" s="184">
        <v>107.2882</v>
      </c>
      <c r="F478" s="184">
        <v>0.83179999999999998</v>
      </c>
      <c r="G478" s="184">
        <v>-0.1003</v>
      </c>
      <c r="H478" s="184">
        <v>-1.1435</v>
      </c>
      <c r="I478" s="184">
        <v>-1.5938000000000001</v>
      </c>
      <c r="J478" s="184">
        <v>-1.6488</v>
      </c>
      <c r="K478" s="184">
        <v>-1.6563000000000001</v>
      </c>
      <c r="L478" s="184">
        <v>1.8445</v>
      </c>
      <c r="M478" s="184">
        <v>7.9360999999999997</v>
      </c>
      <c r="N478" s="184">
        <v>-3.7542</v>
      </c>
      <c r="O478" s="184">
        <v>27.266100000000002</v>
      </c>
      <c r="P478" s="184">
        <v>11.192299999999999</v>
      </c>
      <c r="Q478" s="184">
        <v>11.617800000000001</v>
      </c>
      <c r="R478" s="184">
        <v>11.3109</v>
      </c>
      <c r="T478" s="106"/>
      <c r="U478" s="107"/>
      <c r="V478" s="107"/>
      <c r="W478" s="107"/>
      <c r="X478" s="107"/>
      <c r="Y478" s="107"/>
      <c r="Z478" s="107"/>
      <c r="AA478" s="107"/>
      <c r="AB478" s="107"/>
      <c r="AC478" s="107"/>
      <c r="AD478" s="107"/>
      <c r="AE478" s="107"/>
      <c r="AF478" s="107"/>
      <c r="AG478" s="107"/>
      <c r="AH478" s="107"/>
    </row>
    <row r="479" spans="1:34" x14ac:dyDescent="0.3">
      <c r="A479" s="180" t="s">
        <v>705</v>
      </c>
      <c r="B479" s="180" t="s">
        <v>715</v>
      </c>
      <c r="C479" s="180">
        <v>103026</v>
      </c>
      <c r="D479" s="183">
        <v>45014</v>
      </c>
      <c r="E479" s="184">
        <v>100.78830000000001</v>
      </c>
      <c r="F479" s="184">
        <v>0.83009999999999995</v>
      </c>
      <c r="G479" s="184">
        <v>-0.1086</v>
      </c>
      <c r="H479" s="184">
        <v>-1.155</v>
      </c>
      <c r="I479" s="184">
        <v>-1.6166</v>
      </c>
      <c r="J479" s="184">
        <v>-1.6967000000000001</v>
      </c>
      <c r="K479" s="184">
        <v>-1.8091999999999999</v>
      </c>
      <c r="L479" s="184">
        <v>1.5296000000000001</v>
      </c>
      <c r="M479" s="184">
        <v>7.4352999999999998</v>
      </c>
      <c r="N479" s="184">
        <v>-4.3487999999999998</v>
      </c>
      <c r="O479" s="184">
        <v>26.514199999999999</v>
      </c>
      <c r="P479" s="184">
        <v>10.530099999999999</v>
      </c>
      <c r="Q479" s="184">
        <v>13.7652</v>
      </c>
      <c r="R479" s="184">
        <v>10.637</v>
      </c>
      <c r="T479" s="106"/>
      <c r="U479" s="107"/>
      <c r="V479" s="107"/>
      <c r="W479" s="107"/>
      <c r="X479" s="107"/>
      <c r="Y479" s="107"/>
      <c r="Z479" s="107"/>
      <c r="AA479" s="107"/>
      <c r="AB479" s="107"/>
      <c r="AC479" s="107"/>
      <c r="AD479" s="107"/>
      <c r="AE479" s="107"/>
      <c r="AF479" s="107"/>
      <c r="AG479" s="107"/>
      <c r="AH479" s="107"/>
    </row>
    <row r="480" spans="1:34" x14ac:dyDescent="0.3">
      <c r="A480" s="185" t="s">
        <v>27</v>
      </c>
      <c r="B480" s="180"/>
      <c r="C480" s="180"/>
      <c r="D480" s="180"/>
      <c r="E480" s="180"/>
      <c r="F480" s="186">
        <v>1.0639642857142857</v>
      </c>
      <c r="G480" s="186">
        <v>0.45467857142857143</v>
      </c>
      <c r="H480" s="186">
        <v>-0.42865000000000003</v>
      </c>
      <c r="I480" s="186">
        <v>-0.38398571428571426</v>
      </c>
      <c r="J480" s="186">
        <v>-0.66654999999999998</v>
      </c>
      <c r="K480" s="186">
        <v>-1.8049071428571428</v>
      </c>
      <c r="L480" s="186">
        <v>4.1300714285714291</v>
      </c>
      <c r="M480" s="186">
        <v>11.622157142857146</v>
      </c>
      <c r="N480" s="186">
        <v>3.0339928571428572</v>
      </c>
      <c r="O480" s="186">
        <v>31.180758333333333</v>
      </c>
      <c r="P480" s="186">
        <v>11.489090000000001</v>
      </c>
      <c r="Q480" s="186">
        <v>14.337128571428568</v>
      </c>
      <c r="R480" s="186">
        <v>15.653121428571433</v>
      </c>
      <c r="T480" s="106"/>
      <c r="U480" s="107"/>
      <c r="V480" s="107"/>
      <c r="W480" s="107"/>
      <c r="X480" s="107"/>
      <c r="Y480" s="107"/>
      <c r="Z480" s="107"/>
      <c r="AA480" s="107"/>
      <c r="AB480" s="107"/>
      <c r="AC480" s="107"/>
      <c r="AD480" s="107"/>
      <c r="AE480" s="107"/>
      <c r="AF480" s="107"/>
      <c r="AG480" s="107"/>
      <c r="AH480" s="107"/>
    </row>
    <row r="481" spans="1:34" x14ac:dyDescent="0.3">
      <c r="A481" s="185" t="s">
        <v>407</v>
      </c>
      <c r="B481" s="180"/>
      <c r="C481" s="180"/>
      <c r="D481" s="180"/>
      <c r="E481" s="180"/>
      <c r="F481" s="186">
        <v>0.99085000000000001</v>
      </c>
      <c r="G481" s="186">
        <v>0.47240000000000004</v>
      </c>
      <c r="H481" s="186">
        <v>-0.39465</v>
      </c>
      <c r="I481" s="186">
        <v>-0.34555000000000002</v>
      </c>
      <c r="J481" s="186">
        <v>-0.66149999999999998</v>
      </c>
      <c r="K481" s="186">
        <v>-2.2172999999999998</v>
      </c>
      <c r="L481" s="186">
        <v>3.3769999999999998</v>
      </c>
      <c r="M481" s="186">
        <v>10.266</v>
      </c>
      <c r="N481" s="186">
        <v>4.6787000000000001</v>
      </c>
      <c r="O481" s="186">
        <v>28.79635</v>
      </c>
      <c r="P481" s="186">
        <v>11.065849999999999</v>
      </c>
      <c r="Q481" s="186">
        <v>13.7074</v>
      </c>
      <c r="R481" s="186">
        <v>17.521700000000003</v>
      </c>
      <c r="T481" s="106"/>
      <c r="U481" s="107"/>
      <c r="V481" s="107"/>
      <c r="W481" s="107"/>
      <c r="X481" s="107"/>
      <c r="Y481" s="107"/>
      <c r="Z481" s="107"/>
      <c r="AA481" s="107"/>
      <c r="AB481" s="107"/>
      <c r="AC481" s="107"/>
      <c r="AD481" s="107"/>
      <c r="AE481" s="107"/>
      <c r="AF481" s="107"/>
      <c r="AG481" s="107"/>
      <c r="AH481" s="107"/>
    </row>
    <row r="482" spans="1:34" x14ac:dyDescent="0.3">
      <c r="D482" s="106"/>
      <c r="E482" s="107"/>
      <c r="F482" s="107"/>
      <c r="G482" s="107"/>
      <c r="H482" s="107"/>
      <c r="I482" s="107"/>
      <c r="J482" s="107"/>
      <c r="K482" s="107"/>
      <c r="L482" s="107"/>
      <c r="M482" s="107"/>
      <c r="N482" s="107"/>
      <c r="O482" s="107"/>
      <c r="P482" s="107"/>
      <c r="Q482" s="107"/>
      <c r="R482" s="107"/>
      <c r="T482" s="106"/>
      <c r="U482" s="107"/>
      <c r="V482" s="107"/>
      <c r="W482" s="107"/>
      <c r="X482" s="107"/>
      <c r="Y482" s="107"/>
      <c r="Z482" s="107"/>
      <c r="AA482" s="107"/>
      <c r="AB482" s="107"/>
      <c r="AC482" s="107"/>
      <c r="AD482" s="107"/>
      <c r="AE482" s="107"/>
      <c r="AF482" s="107"/>
      <c r="AG482" s="107"/>
      <c r="AH482" s="107"/>
    </row>
    <row r="483" spans="1:34" x14ac:dyDescent="0.3">
      <c r="A483" s="182" t="s">
        <v>383</v>
      </c>
      <c r="B483" s="182"/>
      <c r="C483" s="182"/>
      <c r="D483" s="182"/>
      <c r="E483" s="182"/>
      <c r="F483" s="182"/>
      <c r="G483" s="182"/>
      <c r="H483" s="182"/>
      <c r="I483" s="182"/>
      <c r="J483" s="182"/>
      <c r="K483" s="182"/>
      <c r="L483" s="182"/>
      <c r="M483" s="182"/>
      <c r="N483" s="182"/>
      <c r="O483" s="182"/>
      <c r="P483" s="182"/>
      <c r="Q483" s="182"/>
      <c r="R483" s="182"/>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0" t="s">
        <v>358</v>
      </c>
      <c r="B484" s="180" t="s">
        <v>53</v>
      </c>
      <c r="C484" s="180">
        <v>119505</v>
      </c>
      <c r="D484" s="183">
        <v>45014</v>
      </c>
      <c r="E484" s="184">
        <v>40.939</v>
      </c>
      <c r="F484" s="184">
        <v>41.1477</v>
      </c>
      <c r="G484" s="184">
        <v>11.0007</v>
      </c>
      <c r="H484" s="184">
        <v>13.771599999999999</v>
      </c>
      <c r="I484" s="184">
        <v>12.709199999999999</v>
      </c>
      <c r="J484" s="184">
        <v>12.2088</v>
      </c>
      <c r="K484" s="184">
        <v>6.9760999999999997</v>
      </c>
      <c r="L484" s="184">
        <v>7.1561000000000003</v>
      </c>
      <c r="M484" s="184">
        <v>11.1357</v>
      </c>
      <c r="N484" s="184">
        <v>7.7461000000000002</v>
      </c>
      <c r="O484" s="184">
        <v>7.3353999999999999</v>
      </c>
      <c r="P484" s="184">
        <v>5.8254000000000001</v>
      </c>
      <c r="Q484" s="184">
        <v>7.5452000000000004</v>
      </c>
      <c r="R484" s="184">
        <v>6.5532000000000004</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80" t="s">
        <v>358</v>
      </c>
      <c r="B485" s="180" t="s">
        <v>82</v>
      </c>
      <c r="C485" s="180">
        <v>111848</v>
      </c>
      <c r="D485" s="183">
        <v>45014</v>
      </c>
      <c r="E485" s="184">
        <v>26.7424</v>
      </c>
      <c r="F485" s="184">
        <v>40.581800000000001</v>
      </c>
      <c r="G485" s="184">
        <v>10.442600000000001</v>
      </c>
      <c r="H485" s="184">
        <v>13.209199999999999</v>
      </c>
      <c r="I485" s="184">
        <v>12.145200000000001</v>
      </c>
      <c r="J485" s="184">
        <v>11.647</v>
      </c>
      <c r="K485" s="184">
        <v>6.3834</v>
      </c>
      <c r="L485" s="184">
        <v>6.5445000000000002</v>
      </c>
      <c r="M485" s="184">
        <v>10.486800000000001</v>
      </c>
      <c r="N485" s="184">
        <v>7.0994000000000002</v>
      </c>
      <c r="O485" s="184">
        <v>6.7095000000000002</v>
      </c>
      <c r="P485" s="184">
        <v>5.2183999999999999</v>
      </c>
      <c r="Q485" s="184">
        <v>7.2892000000000001</v>
      </c>
      <c r="R485" s="184">
        <v>5.9263000000000003</v>
      </c>
      <c r="U485" s="104"/>
      <c r="V485" s="104"/>
      <c r="W485" s="104"/>
      <c r="X485" s="104"/>
      <c r="Y485" s="104"/>
      <c r="Z485" s="104"/>
      <c r="AA485" s="104"/>
      <c r="AB485" s="104"/>
      <c r="AC485" s="104"/>
      <c r="AD485" s="104"/>
      <c r="AE485" s="104"/>
      <c r="AF485" s="104"/>
      <c r="AG485" s="104"/>
      <c r="AH485" s="104"/>
    </row>
    <row r="486" spans="1:34" x14ac:dyDescent="0.3">
      <c r="A486" s="180" t="s">
        <v>358</v>
      </c>
      <c r="B486" s="180" t="s">
        <v>83</v>
      </c>
      <c r="C486" s="180">
        <v>102767</v>
      </c>
      <c r="D486" s="183">
        <v>45014</v>
      </c>
      <c r="E486" s="184">
        <v>38.6678</v>
      </c>
      <c r="F486" s="184">
        <v>40.634500000000003</v>
      </c>
      <c r="G486" s="184">
        <v>10.4549</v>
      </c>
      <c r="H486" s="184">
        <v>13.2179</v>
      </c>
      <c r="I486" s="184">
        <v>12.1591</v>
      </c>
      <c r="J486" s="184">
        <v>11.6555</v>
      </c>
      <c r="K486" s="184">
        <v>6.3791000000000002</v>
      </c>
      <c r="L486" s="184">
        <v>6.5425000000000004</v>
      </c>
      <c r="M486" s="184">
        <v>10.4834</v>
      </c>
      <c r="N486" s="184">
        <v>7.0979000000000001</v>
      </c>
      <c r="O486" s="184">
        <v>6.7168000000000001</v>
      </c>
      <c r="P486" s="184">
        <v>5.2230999999999996</v>
      </c>
      <c r="Q486" s="184">
        <v>7.5789999999999997</v>
      </c>
      <c r="R486" s="184">
        <v>5.9306999999999999</v>
      </c>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54</v>
      </c>
      <c r="C487" s="180">
        <v>147808</v>
      </c>
      <c r="D487" s="183"/>
      <c r="E487" s="184"/>
      <c r="F487" s="184"/>
      <c r="G487" s="184"/>
      <c r="H487" s="184"/>
      <c r="I487" s="184"/>
      <c r="J487" s="184"/>
      <c r="K487" s="184"/>
      <c r="L487" s="184"/>
      <c r="M487" s="184"/>
      <c r="N487" s="184"/>
      <c r="O487" s="184"/>
      <c r="P487" s="184"/>
      <c r="Q487" s="184"/>
      <c r="R487" s="184"/>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84</v>
      </c>
      <c r="C488" s="180">
        <v>147807</v>
      </c>
      <c r="D488" s="183"/>
      <c r="E488" s="184"/>
      <c r="F488" s="184"/>
      <c r="G488" s="184"/>
      <c r="H488" s="184"/>
      <c r="I488" s="184"/>
      <c r="J488" s="184"/>
      <c r="K488" s="184"/>
      <c r="L488" s="184"/>
      <c r="M488" s="184"/>
      <c r="N488" s="184"/>
      <c r="O488" s="184"/>
      <c r="P488" s="184"/>
      <c r="Q488" s="184"/>
      <c r="R488" s="184"/>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85</v>
      </c>
      <c r="C489" s="180">
        <v>147804</v>
      </c>
      <c r="D489" s="183"/>
      <c r="E489" s="184"/>
      <c r="F489" s="184"/>
      <c r="G489" s="184"/>
      <c r="H489" s="184"/>
      <c r="I489" s="184"/>
      <c r="J489" s="184"/>
      <c r="K489" s="184"/>
      <c r="L489" s="184"/>
      <c r="M489" s="184"/>
      <c r="N489" s="184"/>
      <c r="O489" s="184"/>
      <c r="P489" s="184"/>
      <c r="Q489" s="184"/>
      <c r="R489" s="184"/>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55</v>
      </c>
      <c r="C490" s="180">
        <v>120451</v>
      </c>
      <c r="D490" s="183">
        <v>45014</v>
      </c>
      <c r="E490" s="184">
        <v>26.98</v>
      </c>
      <c r="F490" s="184">
        <v>23.961200000000002</v>
      </c>
      <c r="G490" s="184">
        <v>9.0754000000000001</v>
      </c>
      <c r="H490" s="184">
        <v>12.6333</v>
      </c>
      <c r="I490" s="184">
        <v>12.915800000000001</v>
      </c>
      <c r="J490" s="184">
        <v>10.257300000000001</v>
      </c>
      <c r="K490" s="184">
        <v>5.2237999999999998</v>
      </c>
      <c r="L490" s="184">
        <v>7.2690999999999999</v>
      </c>
      <c r="M490" s="184">
        <v>7.8742000000000001</v>
      </c>
      <c r="N490" s="184">
        <v>3.6894999999999998</v>
      </c>
      <c r="O490" s="184">
        <v>5.5983999999999998</v>
      </c>
      <c r="P490" s="184">
        <v>7.6384999999999996</v>
      </c>
      <c r="Q490" s="184">
        <v>8.5397999999999996</v>
      </c>
      <c r="R490" s="184">
        <v>4.2788000000000004</v>
      </c>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86</v>
      </c>
      <c r="C491" s="180">
        <v>115068</v>
      </c>
      <c r="D491" s="183">
        <v>45014</v>
      </c>
      <c r="E491" s="184">
        <v>24.7407</v>
      </c>
      <c r="F491" s="184">
        <v>23.4724</v>
      </c>
      <c r="G491" s="184">
        <v>8.7441999999999993</v>
      </c>
      <c r="H491" s="184">
        <v>12.278</v>
      </c>
      <c r="I491" s="184">
        <v>12.547499999999999</v>
      </c>
      <c r="J491" s="184">
        <v>9.8749000000000002</v>
      </c>
      <c r="K491" s="184">
        <v>4.8303000000000003</v>
      </c>
      <c r="L491" s="184">
        <v>6.8605</v>
      </c>
      <c r="M491" s="184">
        <v>7.4509999999999996</v>
      </c>
      <c r="N491" s="184">
        <v>3.2759999999999998</v>
      </c>
      <c r="O491" s="184">
        <v>5.1698000000000004</v>
      </c>
      <c r="P491" s="184">
        <v>7.0556999999999999</v>
      </c>
      <c r="Q491" s="184">
        <v>7.8897000000000004</v>
      </c>
      <c r="R491" s="184">
        <v>3.8610000000000002</v>
      </c>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2034</v>
      </c>
      <c r="C492" s="180">
        <v>118416</v>
      </c>
      <c r="D492" s="183">
        <v>45014</v>
      </c>
      <c r="E492" s="184">
        <v>31.2819</v>
      </c>
      <c r="F492" s="184">
        <v>67.566400000000002</v>
      </c>
      <c r="G492" s="184">
        <v>13.4899</v>
      </c>
      <c r="H492" s="184">
        <v>24.075099999999999</v>
      </c>
      <c r="I492" s="184">
        <v>19.505500000000001</v>
      </c>
      <c r="J492" s="184">
        <v>20.352799999999998</v>
      </c>
      <c r="K492" s="184">
        <v>8.8764000000000003</v>
      </c>
      <c r="L492" s="184">
        <v>8.5838999999999999</v>
      </c>
      <c r="M492" s="184">
        <v>7.2920999999999996</v>
      </c>
      <c r="N492" s="184">
        <v>3.0922999999999998</v>
      </c>
      <c r="O492" s="184">
        <v>5.4146999999999998</v>
      </c>
      <c r="P492" s="184">
        <v>7.6772999999999998</v>
      </c>
      <c r="Q492" s="184">
        <v>8.4288000000000007</v>
      </c>
      <c r="R492" s="184">
        <v>4.173</v>
      </c>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2035</v>
      </c>
      <c r="C493" s="180">
        <v>111524</v>
      </c>
      <c r="D493" s="183">
        <v>45014</v>
      </c>
      <c r="E493" s="184">
        <v>28.698699999999999</v>
      </c>
      <c r="F493" s="184">
        <v>66.638400000000004</v>
      </c>
      <c r="G493" s="184">
        <v>12.6129</v>
      </c>
      <c r="H493" s="184">
        <v>23.2012</v>
      </c>
      <c r="I493" s="184">
        <v>18.637499999999999</v>
      </c>
      <c r="J493" s="184">
        <v>19.475100000000001</v>
      </c>
      <c r="K493" s="184">
        <v>7.9991000000000003</v>
      </c>
      <c r="L493" s="184">
        <v>7.6893000000000002</v>
      </c>
      <c r="M493" s="184">
        <v>6.3891999999999998</v>
      </c>
      <c r="N493" s="184">
        <v>2.2094999999999998</v>
      </c>
      <c r="O493" s="184">
        <v>4.5147000000000004</v>
      </c>
      <c r="P493" s="184">
        <v>6.8121999999999998</v>
      </c>
      <c r="Q493" s="184">
        <v>7.6336000000000004</v>
      </c>
      <c r="R493" s="184">
        <v>3.2726999999999999</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1836</v>
      </c>
      <c r="C494" s="180">
        <v>150173</v>
      </c>
      <c r="D494" s="183">
        <v>45014</v>
      </c>
      <c r="E494" s="184">
        <v>38.639600000000002</v>
      </c>
      <c r="F494" s="184">
        <v>50.891800000000003</v>
      </c>
      <c r="G494" s="184">
        <v>11.599500000000001</v>
      </c>
      <c r="H494" s="184">
        <v>16.674299999999999</v>
      </c>
      <c r="I494" s="184">
        <v>15.2636</v>
      </c>
      <c r="J494" s="184">
        <v>16.0824</v>
      </c>
      <c r="K494" s="184">
        <v>6.9347000000000003</v>
      </c>
      <c r="L494" s="184">
        <v>7.1002000000000001</v>
      </c>
      <c r="M494" s="184">
        <v>7.8657000000000004</v>
      </c>
      <c r="N494" s="184">
        <v>4.5217000000000001</v>
      </c>
      <c r="O494" s="184">
        <v>3.9708999999999999</v>
      </c>
      <c r="P494" s="184">
        <v>5.4333</v>
      </c>
      <c r="Q494" s="184">
        <v>7.5701000000000001</v>
      </c>
      <c r="R494" s="184">
        <v>3.7726999999999999</v>
      </c>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1837</v>
      </c>
      <c r="C495" s="180">
        <v>150180</v>
      </c>
      <c r="D495" s="183">
        <v>45014</v>
      </c>
      <c r="E495" s="184">
        <v>42.107300000000002</v>
      </c>
      <c r="F495" s="184">
        <v>51.823399999999999</v>
      </c>
      <c r="G495" s="184">
        <v>12.573399999999999</v>
      </c>
      <c r="H495" s="184">
        <v>17.6539</v>
      </c>
      <c r="I495" s="184">
        <v>16.2422</v>
      </c>
      <c r="J495" s="184">
        <v>17.071899999999999</v>
      </c>
      <c r="K495" s="184">
        <v>7.9305000000000003</v>
      </c>
      <c r="L495" s="184">
        <v>8.1149000000000004</v>
      </c>
      <c r="M495" s="184">
        <v>8.9227000000000007</v>
      </c>
      <c r="N495" s="184">
        <v>5.5895000000000001</v>
      </c>
      <c r="O495" s="184">
        <v>5.1395</v>
      </c>
      <c r="P495" s="184">
        <v>6.5460000000000003</v>
      </c>
      <c r="Q495" s="184">
        <v>7.9743000000000004</v>
      </c>
      <c r="R495" s="184">
        <v>4.9591000000000003</v>
      </c>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1928</v>
      </c>
      <c r="C496" s="180">
        <v>150172</v>
      </c>
      <c r="D496" s="183">
        <v>45014</v>
      </c>
      <c r="E496" s="184">
        <v>27.2134</v>
      </c>
      <c r="F496" s="184">
        <v>50.904299999999999</v>
      </c>
      <c r="G496" s="184">
        <v>11.6068</v>
      </c>
      <c r="H496" s="184">
        <v>16.6755</v>
      </c>
      <c r="I496" s="184">
        <v>15.264099999999999</v>
      </c>
      <c r="J496" s="184">
        <v>16.080500000000001</v>
      </c>
      <c r="K496" s="184">
        <v>6.9345999999999997</v>
      </c>
      <c r="L496" s="184">
        <v>7.1003999999999996</v>
      </c>
      <c r="M496" s="184">
        <v>7.8837000000000002</v>
      </c>
      <c r="N496" s="184">
        <v>4.6543999999999999</v>
      </c>
      <c r="O496" s="184">
        <v>4.4654999999999996</v>
      </c>
      <c r="P496" s="184">
        <v>5.9547999999999996</v>
      </c>
      <c r="Q496" s="184">
        <v>7.3428000000000004</v>
      </c>
      <c r="R496" s="184">
        <v>4.2276999999999996</v>
      </c>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87</v>
      </c>
      <c r="C497" s="180">
        <v>117631</v>
      </c>
      <c r="D497" s="183"/>
      <c r="E497" s="184"/>
      <c r="F497" s="184"/>
      <c r="G497" s="184"/>
      <c r="H497" s="184"/>
      <c r="I497" s="184"/>
      <c r="J497" s="184"/>
      <c r="K497" s="184"/>
      <c r="L497" s="184"/>
      <c r="M497" s="184"/>
      <c r="N497" s="184"/>
      <c r="O497" s="184"/>
      <c r="P497" s="184"/>
      <c r="Q497" s="184"/>
      <c r="R497" s="184"/>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56</v>
      </c>
      <c r="C498" s="180">
        <v>119337</v>
      </c>
      <c r="D498" s="183"/>
      <c r="E498" s="184"/>
      <c r="F498" s="184"/>
      <c r="G498" s="184"/>
      <c r="H498" s="184"/>
      <c r="I498" s="184"/>
      <c r="J498" s="184"/>
      <c r="K498" s="184"/>
      <c r="L498" s="184"/>
      <c r="M498" s="184"/>
      <c r="N498" s="184"/>
      <c r="O498" s="184"/>
      <c r="P498" s="184"/>
      <c r="Q498" s="184"/>
      <c r="R498" s="184"/>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58</v>
      </c>
      <c r="C499" s="180">
        <v>118284</v>
      </c>
      <c r="D499" s="183">
        <v>45014</v>
      </c>
      <c r="E499" s="184">
        <v>27.263100000000001</v>
      </c>
      <c r="F499" s="184">
        <v>37.659300000000002</v>
      </c>
      <c r="G499" s="184">
        <v>11.317</v>
      </c>
      <c r="H499" s="184">
        <v>17.369900000000001</v>
      </c>
      <c r="I499" s="184">
        <v>14.7525</v>
      </c>
      <c r="J499" s="184">
        <v>15.6532</v>
      </c>
      <c r="K499" s="184">
        <v>7.4903000000000004</v>
      </c>
      <c r="L499" s="184">
        <v>8.0696999999999992</v>
      </c>
      <c r="M499" s="184">
        <v>7.4851999999999999</v>
      </c>
      <c r="N499" s="184">
        <v>5.0852000000000004</v>
      </c>
      <c r="O499" s="184">
        <v>4.9798</v>
      </c>
      <c r="P499" s="184">
        <v>6.4025999999999996</v>
      </c>
      <c r="Q499" s="184">
        <v>7.8552999999999997</v>
      </c>
      <c r="R499" s="184">
        <v>4.1269</v>
      </c>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89</v>
      </c>
      <c r="C500" s="180">
        <v>111962</v>
      </c>
      <c r="D500" s="183">
        <v>45014</v>
      </c>
      <c r="E500" s="184">
        <v>25.333200000000001</v>
      </c>
      <c r="F500" s="184">
        <v>36.777299999999997</v>
      </c>
      <c r="G500" s="184">
        <v>10.2729</v>
      </c>
      <c r="H500" s="184">
        <v>16.321200000000001</v>
      </c>
      <c r="I500" s="184">
        <v>13.676600000000001</v>
      </c>
      <c r="J500" s="184">
        <v>14.5646</v>
      </c>
      <c r="K500" s="184">
        <v>6.3890000000000002</v>
      </c>
      <c r="L500" s="184">
        <v>6.9345999999999997</v>
      </c>
      <c r="M500" s="184">
        <v>6.3346999999999998</v>
      </c>
      <c r="N500" s="184">
        <v>3.952</v>
      </c>
      <c r="O500" s="184">
        <v>3.9220000000000002</v>
      </c>
      <c r="P500" s="184">
        <v>5.4160000000000004</v>
      </c>
      <c r="Q500" s="184">
        <v>6.9463999999999997</v>
      </c>
      <c r="R500" s="184">
        <v>3.0072000000000001</v>
      </c>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59</v>
      </c>
      <c r="C501" s="180">
        <v>119239</v>
      </c>
      <c r="D501" s="183">
        <v>45014</v>
      </c>
      <c r="E501" s="184">
        <v>2912.4436999999998</v>
      </c>
      <c r="F501" s="184">
        <v>22.563500000000001</v>
      </c>
      <c r="G501" s="184">
        <v>-0.24959999999999999</v>
      </c>
      <c r="H501" s="184">
        <v>10.2502</v>
      </c>
      <c r="I501" s="184">
        <v>10.539400000000001</v>
      </c>
      <c r="J501" s="184">
        <v>12.1363</v>
      </c>
      <c r="K501" s="184">
        <v>5.8391999999999999</v>
      </c>
      <c r="L501" s="184">
        <v>5.7173999999999996</v>
      </c>
      <c r="M501" s="184">
        <v>4.9740000000000002</v>
      </c>
      <c r="N501" s="184">
        <v>3.2688999999999999</v>
      </c>
      <c r="O501" s="184">
        <v>5.0724999999999998</v>
      </c>
      <c r="P501" s="184">
        <v>7.1908000000000003</v>
      </c>
      <c r="Q501" s="184">
        <v>7.9188000000000001</v>
      </c>
      <c r="R501" s="184">
        <v>3.8917000000000002</v>
      </c>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90</v>
      </c>
      <c r="C502" s="180">
        <v>105669</v>
      </c>
      <c r="D502" s="183">
        <v>45014</v>
      </c>
      <c r="E502" s="184">
        <v>2773.8497000000002</v>
      </c>
      <c r="F502" s="184">
        <v>22.002600000000001</v>
      </c>
      <c r="G502" s="184">
        <v>-0.80969999999999998</v>
      </c>
      <c r="H502" s="184">
        <v>9.6890000000000001</v>
      </c>
      <c r="I502" s="184">
        <v>9.9384999999999994</v>
      </c>
      <c r="J502" s="184">
        <v>11.5052</v>
      </c>
      <c r="K502" s="184">
        <v>5.1883999999999997</v>
      </c>
      <c r="L502" s="184">
        <v>5.0575999999999999</v>
      </c>
      <c r="M502" s="184">
        <v>4.3078000000000003</v>
      </c>
      <c r="N502" s="184">
        <v>2.6076999999999999</v>
      </c>
      <c r="O502" s="184">
        <v>4.4062999999999999</v>
      </c>
      <c r="P502" s="184">
        <v>6.5486000000000004</v>
      </c>
      <c r="Q502" s="184">
        <v>6.6275000000000004</v>
      </c>
      <c r="R502" s="184">
        <v>3.2349999999999999</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92</v>
      </c>
      <c r="C503" s="180">
        <v>100499</v>
      </c>
      <c r="D503" s="183"/>
      <c r="E503" s="184"/>
      <c r="F503" s="184"/>
      <c r="G503" s="184"/>
      <c r="H503" s="184"/>
      <c r="I503" s="184"/>
      <c r="J503" s="184"/>
      <c r="K503" s="184"/>
      <c r="L503" s="184"/>
      <c r="M503" s="184"/>
      <c r="N503" s="184"/>
      <c r="O503" s="184"/>
      <c r="P503" s="184"/>
      <c r="Q503" s="184"/>
      <c r="R503" s="184"/>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61</v>
      </c>
      <c r="C504" s="180">
        <v>118495</v>
      </c>
      <c r="D504" s="183"/>
      <c r="E504" s="184"/>
      <c r="F504" s="184"/>
      <c r="G504" s="184"/>
      <c r="H504" s="184"/>
      <c r="I504" s="184"/>
      <c r="J504" s="184"/>
      <c r="K504" s="184"/>
      <c r="L504" s="184"/>
      <c r="M504" s="184"/>
      <c r="N504" s="184"/>
      <c r="O504" s="184"/>
      <c r="P504" s="184"/>
      <c r="Q504" s="184"/>
      <c r="R504" s="184"/>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365</v>
      </c>
      <c r="C505" s="180">
        <v>147981</v>
      </c>
      <c r="D505" s="183"/>
      <c r="E505" s="184"/>
      <c r="F505" s="184"/>
      <c r="G505" s="184"/>
      <c r="H505" s="184"/>
      <c r="I505" s="184"/>
      <c r="J505" s="184"/>
      <c r="K505" s="184"/>
      <c r="L505" s="184"/>
      <c r="M505" s="184"/>
      <c r="N505" s="184"/>
      <c r="O505" s="184"/>
      <c r="P505" s="184"/>
      <c r="Q505" s="184"/>
      <c r="R505" s="184"/>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361</v>
      </c>
      <c r="C506" s="180">
        <v>147982</v>
      </c>
      <c r="D506" s="183"/>
      <c r="E506" s="184"/>
      <c r="F506" s="184"/>
      <c r="G506" s="184"/>
      <c r="H506" s="184"/>
      <c r="I506" s="184"/>
      <c r="J506" s="184"/>
      <c r="K506" s="184"/>
      <c r="L506" s="184"/>
      <c r="M506" s="184"/>
      <c r="N506" s="184"/>
      <c r="O506" s="184"/>
      <c r="P506" s="184"/>
      <c r="Q506" s="184"/>
      <c r="R506" s="184"/>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366</v>
      </c>
      <c r="C507" s="180">
        <v>147987</v>
      </c>
      <c r="D507" s="183">
        <v>45014</v>
      </c>
      <c r="E507" s="184">
        <v>0.80230000000000001</v>
      </c>
      <c r="F507" s="184">
        <v>13.6534</v>
      </c>
      <c r="G507" s="184">
        <v>13.6738</v>
      </c>
      <c r="H507" s="184">
        <v>14.2614</v>
      </c>
      <c r="I507" s="184">
        <v>14.048500000000001</v>
      </c>
      <c r="J507" s="184">
        <v>14.2791</v>
      </c>
      <c r="K507" s="184">
        <v>14.5571</v>
      </c>
      <c r="L507" s="184">
        <v>15.1027</v>
      </c>
      <c r="M507" s="184">
        <v>4.4957000000000003</v>
      </c>
      <c r="N507" s="184">
        <v>6.2648999999999999</v>
      </c>
      <c r="O507" s="184"/>
      <c r="P507" s="184"/>
      <c r="Q507" s="184">
        <v>6.6367000000000003</v>
      </c>
      <c r="R507" s="184"/>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362</v>
      </c>
      <c r="C508" s="180">
        <v>147988</v>
      </c>
      <c r="D508" s="183">
        <v>45014</v>
      </c>
      <c r="E508" s="184">
        <v>0.8498</v>
      </c>
      <c r="F508" s="184">
        <v>12.889900000000001</v>
      </c>
      <c r="G508" s="184">
        <v>13.770300000000001</v>
      </c>
      <c r="H508" s="184">
        <v>14.002000000000001</v>
      </c>
      <c r="I508" s="184">
        <v>13.879300000000001</v>
      </c>
      <c r="J508" s="184">
        <v>14.0779</v>
      </c>
      <c r="K508" s="184">
        <v>14.5336</v>
      </c>
      <c r="L508" s="184">
        <v>15.100099999999999</v>
      </c>
      <c r="M508" s="184">
        <v>4.4881000000000002</v>
      </c>
      <c r="N508" s="184">
        <v>6.2648000000000001</v>
      </c>
      <c r="O508" s="184"/>
      <c r="P508" s="184"/>
      <c r="Q508" s="184">
        <v>6.6407999999999996</v>
      </c>
      <c r="R508" s="184"/>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404</v>
      </c>
      <c r="C509" s="180">
        <v>148307</v>
      </c>
      <c r="D509" s="183"/>
      <c r="E509" s="184"/>
      <c r="F509" s="184"/>
      <c r="G509" s="184"/>
      <c r="H509" s="184"/>
      <c r="I509" s="184"/>
      <c r="J509" s="184"/>
      <c r="K509" s="184"/>
      <c r="L509" s="184"/>
      <c r="M509" s="184"/>
      <c r="N509" s="184"/>
      <c r="O509" s="184"/>
      <c r="P509" s="184"/>
      <c r="Q509" s="184"/>
      <c r="R509" s="184"/>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405</v>
      </c>
      <c r="C510" s="180">
        <v>148308</v>
      </c>
      <c r="D510" s="183"/>
      <c r="E510" s="184"/>
      <c r="F510" s="184"/>
      <c r="G510" s="184"/>
      <c r="H510" s="184"/>
      <c r="I510" s="184"/>
      <c r="J510" s="184"/>
      <c r="K510" s="184"/>
      <c r="L510" s="184"/>
      <c r="M510" s="184"/>
      <c r="N510" s="184"/>
      <c r="O510" s="184"/>
      <c r="P510" s="184"/>
      <c r="Q510" s="184"/>
      <c r="R510" s="184"/>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93</v>
      </c>
      <c r="C511" s="180">
        <v>101872</v>
      </c>
      <c r="D511" s="183">
        <v>45014</v>
      </c>
      <c r="E511" s="184">
        <v>75.587800000000001</v>
      </c>
      <c r="F511" s="184">
        <v>53.533499999999997</v>
      </c>
      <c r="G511" s="184">
        <v>12.3634</v>
      </c>
      <c r="H511" s="184">
        <v>14.5265</v>
      </c>
      <c r="I511" s="184">
        <v>11.0425</v>
      </c>
      <c r="J511" s="184">
        <v>12.267099999999999</v>
      </c>
      <c r="K511" s="184">
        <v>6.1669999999999998</v>
      </c>
      <c r="L511" s="184">
        <v>6.0805999999999996</v>
      </c>
      <c r="M511" s="184">
        <v>6.3137999999999996</v>
      </c>
      <c r="N511" s="184">
        <v>3.5794000000000001</v>
      </c>
      <c r="O511" s="184">
        <v>5.9745999999999997</v>
      </c>
      <c r="P511" s="184">
        <v>5.1025</v>
      </c>
      <c r="Q511" s="184">
        <v>8.1115999999999993</v>
      </c>
      <c r="R511" s="184">
        <v>5.6422999999999996</v>
      </c>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62</v>
      </c>
      <c r="C512" s="180">
        <v>119075</v>
      </c>
      <c r="D512" s="183">
        <v>45014</v>
      </c>
      <c r="E512" s="184">
        <v>81.952100000000002</v>
      </c>
      <c r="F512" s="184">
        <v>54.774999999999999</v>
      </c>
      <c r="G512" s="184">
        <v>13.6005</v>
      </c>
      <c r="H512" s="184">
        <v>15.759499999999999</v>
      </c>
      <c r="I512" s="184">
        <v>12.276899999999999</v>
      </c>
      <c r="J512" s="184">
        <v>13.507999999999999</v>
      </c>
      <c r="K512" s="184">
        <v>7.4520999999999997</v>
      </c>
      <c r="L512" s="184">
        <v>7.3757999999999999</v>
      </c>
      <c r="M512" s="184">
        <v>7.6280999999999999</v>
      </c>
      <c r="N512" s="184">
        <v>4.8701999999999996</v>
      </c>
      <c r="O512" s="184">
        <v>6.9347000000000003</v>
      </c>
      <c r="P512" s="184">
        <v>5.9535999999999998</v>
      </c>
      <c r="Q512" s="184">
        <v>7.6615000000000002</v>
      </c>
      <c r="R512" s="184">
        <v>6.7477999999999998</v>
      </c>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94</v>
      </c>
      <c r="C513" s="180"/>
      <c r="D513" s="183">
        <v>45014</v>
      </c>
      <c r="E513" s="184">
        <v>75.587800000000001</v>
      </c>
      <c r="F513" s="184">
        <v>53.533499999999997</v>
      </c>
      <c r="G513" s="184">
        <v>12.3634</v>
      </c>
      <c r="H513" s="184">
        <v>14.5265</v>
      </c>
      <c r="I513" s="184">
        <v>11.0425</v>
      </c>
      <c r="J513" s="184">
        <v>12.267099999999999</v>
      </c>
      <c r="K513" s="184">
        <v>6.1669999999999998</v>
      </c>
      <c r="L513" s="184">
        <v>6.0805999999999996</v>
      </c>
      <c r="M513" s="184">
        <v>6.3137999999999996</v>
      </c>
      <c r="N513" s="184">
        <v>3.5794000000000001</v>
      </c>
      <c r="O513" s="184">
        <v>5.9745999999999997</v>
      </c>
      <c r="P513" s="184">
        <v>5.1025</v>
      </c>
      <c r="Q513" s="184">
        <v>8.1115999999999993</v>
      </c>
      <c r="R513" s="184">
        <v>5.6422999999999996</v>
      </c>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95</v>
      </c>
      <c r="C514" s="180"/>
      <c r="D514" s="183">
        <v>45014</v>
      </c>
      <c r="E514" s="184">
        <v>75.587800000000001</v>
      </c>
      <c r="F514" s="184">
        <v>53.533499999999997</v>
      </c>
      <c r="G514" s="184">
        <v>12.3634</v>
      </c>
      <c r="H514" s="184">
        <v>14.5265</v>
      </c>
      <c r="I514" s="184">
        <v>11.0425</v>
      </c>
      <c r="J514" s="184">
        <v>12.267099999999999</v>
      </c>
      <c r="K514" s="184">
        <v>6.1669999999999998</v>
      </c>
      <c r="L514" s="184">
        <v>6.0805999999999996</v>
      </c>
      <c r="M514" s="184">
        <v>6.3137999999999996</v>
      </c>
      <c r="N514" s="184">
        <v>3.5794000000000001</v>
      </c>
      <c r="O514" s="184">
        <v>5.9745999999999997</v>
      </c>
      <c r="P514" s="184">
        <v>5.1025</v>
      </c>
      <c r="Q514" s="184">
        <v>8.1115999999999993</v>
      </c>
      <c r="R514" s="184">
        <v>5.6422999999999996</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1947</v>
      </c>
      <c r="C515" s="180">
        <v>151087</v>
      </c>
      <c r="D515" s="183">
        <v>45014</v>
      </c>
      <c r="E515" s="184">
        <v>26.632100000000001</v>
      </c>
      <c r="F515" s="184">
        <v>41.299500000000002</v>
      </c>
      <c r="G515" s="184">
        <v>11.0907</v>
      </c>
      <c r="H515" s="184">
        <v>14.7636</v>
      </c>
      <c r="I515" s="184">
        <v>12.986499999999999</v>
      </c>
      <c r="J515" s="184">
        <v>13.875500000000001</v>
      </c>
      <c r="K515" s="184">
        <v>6.9263000000000003</v>
      </c>
      <c r="L515" s="184">
        <v>6.0964</v>
      </c>
      <c r="M515" s="184">
        <v>6.0876000000000001</v>
      </c>
      <c r="N515" s="184">
        <v>4.9355000000000002</v>
      </c>
      <c r="O515" s="184">
        <v>4.9546999999999999</v>
      </c>
      <c r="P515" s="184">
        <v>6.6550000000000002</v>
      </c>
      <c r="Q515" s="184">
        <v>8.0341000000000005</v>
      </c>
      <c r="R515" s="184">
        <v>4.1646000000000001</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1948</v>
      </c>
      <c r="C516" s="180">
        <v>151084</v>
      </c>
      <c r="D516" s="183">
        <v>45014</v>
      </c>
      <c r="E516" s="184">
        <v>24.8871</v>
      </c>
      <c r="F516" s="184">
        <v>40.817700000000002</v>
      </c>
      <c r="G516" s="184">
        <v>10.6044</v>
      </c>
      <c r="H516" s="184">
        <v>14.289199999999999</v>
      </c>
      <c r="I516" s="184">
        <v>12.515599999999999</v>
      </c>
      <c r="J516" s="184">
        <v>13.4015</v>
      </c>
      <c r="K516" s="184">
        <v>6.4347000000000003</v>
      </c>
      <c r="L516" s="184">
        <v>5.4764999999999997</v>
      </c>
      <c r="M516" s="184">
        <v>5.4184000000000001</v>
      </c>
      <c r="N516" s="184">
        <v>4.2435</v>
      </c>
      <c r="O516" s="184">
        <v>4.2370999999999999</v>
      </c>
      <c r="P516" s="184">
        <v>5.8937999999999997</v>
      </c>
      <c r="Q516" s="184">
        <v>5.65</v>
      </c>
      <c r="R516" s="184">
        <v>3.4474999999999998</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96</v>
      </c>
      <c r="C517" s="180">
        <v>106737</v>
      </c>
      <c r="D517" s="183"/>
      <c r="E517" s="184"/>
      <c r="F517" s="184"/>
      <c r="G517" s="184"/>
      <c r="H517" s="184"/>
      <c r="I517" s="184"/>
      <c r="J517" s="184"/>
      <c r="K517" s="184"/>
      <c r="L517" s="184"/>
      <c r="M517" s="184"/>
      <c r="N517" s="184"/>
      <c r="O517" s="184"/>
      <c r="P517" s="184"/>
      <c r="Q517" s="184"/>
      <c r="R517" s="184"/>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63</v>
      </c>
      <c r="C518" s="180">
        <v>120048</v>
      </c>
      <c r="D518" s="183"/>
      <c r="E518" s="184"/>
      <c r="F518" s="184"/>
      <c r="G518" s="184"/>
      <c r="H518" s="184"/>
      <c r="I518" s="184"/>
      <c r="J518" s="184"/>
      <c r="K518" s="184"/>
      <c r="L518" s="184"/>
      <c r="M518" s="184"/>
      <c r="N518" s="184"/>
      <c r="O518" s="184"/>
      <c r="P518" s="184"/>
      <c r="Q518" s="184"/>
      <c r="R518" s="184"/>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406</v>
      </c>
      <c r="C519" s="180">
        <v>106736</v>
      </c>
      <c r="D519" s="183"/>
      <c r="E519" s="184"/>
      <c r="F519" s="184"/>
      <c r="G519" s="184"/>
      <c r="H519" s="184"/>
      <c r="I519" s="184"/>
      <c r="J519" s="184"/>
      <c r="K519" s="184"/>
      <c r="L519" s="184"/>
      <c r="M519" s="184"/>
      <c r="N519" s="184"/>
      <c r="O519" s="184"/>
      <c r="P519" s="184"/>
      <c r="Q519" s="184"/>
      <c r="R519" s="184"/>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97</v>
      </c>
      <c r="C520" s="180">
        <v>112096</v>
      </c>
      <c r="D520" s="183">
        <v>45014</v>
      </c>
      <c r="E520" s="184">
        <v>30.8447</v>
      </c>
      <c r="F520" s="184">
        <v>35.772100000000002</v>
      </c>
      <c r="G520" s="184">
        <v>13.040100000000001</v>
      </c>
      <c r="H520" s="184">
        <v>12.087300000000001</v>
      </c>
      <c r="I520" s="184">
        <v>9.3820999999999994</v>
      </c>
      <c r="J520" s="184">
        <v>10.3095</v>
      </c>
      <c r="K520" s="184">
        <v>6.6620999999999997</v>
      </c>
      <c r="L520" s="184">
        <v>6.8890000000000002</v>
      </c>
      <c r="M520" s="184">
        <v>8.7266999999999992</v>
      </c>
      <c r="N520" s="184">
        <v>5.8518999999999997</v>
      </c>
      <c r="O520" s="184">
        <v>6.3034999999999997</v>
      </c>
      <c r="P520" s="184">
        <v>7.2967000000000004</v>
      </c>
      <c r="Q520" s="184">
        <v>8.9116999999999997</v>
      </c>
      <c r="R520" s="184">
        <v>5.0646000000000004</v>
      </c>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64</v>
      </c>
      <c r="C521" s="180">
        <v>120603</v>
      </c>
      <c r="D521" s="183">
        <v>45014</v>
      </c>
      <c r="E521" s="184">
        <v>32.7864</v>
      </c>
      <c r="F521" s="184">
        <v>36.440199999999997</v>
      </c>
      <c r="G521" s="184">
        <v>13.741300000000001</v>
      </c>
      <c r="H521" s="184">
        <v>12.7826</v>
      </c>
      <c r="I521" s="184">
        <v>10.0741</v>
      </c>
      <c r="J521" s="184">
        <v>11.0054</v>
      </c>
      <c r="K521" s="184">
        <v>7.3766999999999996</v>
      </c>
      <c r="L521" s="184">
        <v>7.6425999999999998</v>
      </c>
      <c r="M521" s="184">
        <v>9.5131999999999994</v>
      </c>
      <c r="N521" s="184">
        <v>6.6387</v>
      </c>
      <c r="O521" s="184">
        <v>7.0955000000000004</v>
      </c>
      <c r="P521" s="184">
        <v>8.0756999999999994</v>
      </c>
      <c r="Q521" s="184">
        <v>9.85</v>
      </c>
      <c r="R521" s="184">
        <v>5.8669000000000002</v>
      </c>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98</v>
      </c>
      <c r="C522" s="180">
        <v>116583</v>
      </c>
      <c r="D522" s="183"/>
      <c r="E522" s="184"/>
      <c r="F522" s="184"/>
      <c r="G522" s="184"/>
      <c r="H522" s="184"/>
      <c r="I522" s="184"/>
      <c r="J522" s="184"/>
      <c r="K522" s="184"/>
      <c r="L522" s="184"/>
      <c r="M522" s="184"/>
      <c r="N522" s="184"/>
      <c r="O522" s="184"/>
      <c r="P522" s="184"/>
      <c r="Q522" s="184"/>
      <c r="R522" s="184"/>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65</v>
      </c>
      <c r="C523" s="180">
        <v>116811</v>
      </c>
      <c r="D523" s="183"/>
      <c r="E523" s="184"/>
      <c r="F523" s="184"/>
      <c r="G523" s="184"/>
      <c r="H523" s="184"/>
      <c r="I523" s="184"/>
      <c r="J523" s="184"/>
      <c r="K523" s="184"/>
      <c r="L523" s="184"/>
      <c r="M523" s="184"/>
      <c r="N523" s="184"/>
      <c r="O523" s="184"/>
      <c r="P523" s="184"/>
      <c r="Q523" s="184"/>
      <c r="R523" s="184"/>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67</v>
      </c>
      <c r="C524" s="180">
        <v>122715</v>
      </c>
      <c r="D524" s="183">
        <v>45014</v>
      </c>
      <c r="E524" s="184">
        <v>19.479099999999999</v>
      </c>
      <c r="F524" s="184">
        <v>67.957999999999998</v>
      </c>
      <c r="G524" s="184">
        <v>1.3869</v>
      </c>
      <c r="H524" s="184">
        <v>15.9124</v>
      </c>
      <c r="I524" s="184">
        <v>14.7387</v>
      </c>
      <c r="J524" s="184">
        <v>11.0022</v>
      </c>
      <c r="K524" s="184">
        <v>4.6349</v>
      </c>
      <c r="L524" s="184">
        <v>5.3803000000000001</v>
      </c>
      <c r="M524" s="184">
        <v>5.9115000000000002</v>
      </c>
      <c r="N524" s="184">
        <v>3.3927999999999998</v>
      </c>
      <c r="O524" s="184">
        <v>5.7702</v>
      </c>
      <c r="P524" s="184">
        <v>6.4231999999999996</v>
      </c>
      <c r="Q524" s="184">
        <v>7.0648999999999997</v>
      </c>
      <c r="R524" s="184">
        <v>5.3703000000000003</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100</v>
      </c>
      <c r="C525" s="180">
        <v>122612</v>
      </c>
      <c r="D525" s="183">
        <v>45014</v>
      </c>
      <c r="E525" s="184">
        <v>18.568300000000001</v>
      </c>
      <c r="F525" s="184">
        <v>67.943399999999997</v>
      </c>
      <c r="G525" s="184">
        <v>1.1403000000000001</v>
      </c>
      <c r="H525" s="184">
        <v>15.6812</v>
      </c>
      <c r="I525" s="184">
        <v>14.485900000000001</v>
      </c>
      <c r="J525" s="184">
        <v>10.753399999999999</v>
      </c>
      <c r="K525" s="184">
        <v>4.3822999999999999</v>
      </c>
      <c r="L525" s="184">
        <v>5.1238000000000001</v>
      </c>
      <c r="M525" s="184">
        <v>5.6510999999999996</v>
      </c>
      <c r="N525" s="184">
        <v>3.1349</v>
      </c>
      <c r="O525" s="184">
        <v>5.4032999999999998</v>
      </c>
      <c r="P525" s="184">
        <v>5.9261999999999997</v>
      </c>
      <c r="Q525" s="184">
        <v>6.5412999999999997</v>
      </c>
      <c r="R525" s="184">
        <v>5.1078000000000001</v>
      </c>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68</v>
      </c>
      <c r="C526" s="180">
        <v>145589</v>
      </c>
      <c r="D526" s="183">
        <v>45014</v>
      </c>
      <c r="E526" s="184">
        <v>1305.7121</v>
      </c>
      <c r="F526" s="184">
        <v>19.183800000000002</v>
      </c>
      <c r="G526" s="184">
        <v>6.0285000000000002</v>
      </c>
      <c r="H526" s="184">
        <v>9.5389999999999997</v>
      </c>
      <c r="I526" s="184">
        <v>9.7222000000000008</v>
      </c>
      <c r="J526" s="184">
        <v>11.1816</v>
      </c>
      <c r="K526" s="184">
        <v>7.3026</v>
      </c>
      <c r="L526" s="184">
        <v>7.2939999999999996</v>
      </c>
      <c r="M526" s="184">
        <v>6.7526999999999999</v>
      </c>
      <c r="N526" s="184">
        <v>4.3524000000000003</v>
      </c>
      <c r="O526" s="184">
        <v>5.0735000000000001</v>
      </c>
      <c r="P526" s="184"/>
      <c r="Q526" s="184">
        <v>6.3727</v>
      </c>
      <c r="R526" s="184">
        <v>4.4950000000000001</v>
      </c>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101</v>
      </c>
      <c r="C527" s="180">
        <v>145590</v>
      </c>
      <c r="D527" s="183">
        <v>45014</v>
      </c>
      <c r="E527" s="184">
        <v>1277.4855</v>
      </c>
      <c r="F527" s="184">
        <v>18.689800000000002</v>
      </c>
      <c r="G527" s="184">
        <v>5.5803000000000003</v>
      </c>
      <c r="H527" s="184">
        <v>9.1018000000000008</v>
      </c>
      <c r="I527" s="184">
        <v>9.2925000000000004</v>
      </c>
      <c r="J527" s="184">
        <v>10.7559</v>
      </c>
      <c r="K527" s="184">
        <v>6.8773</v>
      </c>
      <c r="L527" s="184">
        <v>6.8624000000000001</v>
      </c>
      <c r="M527" s="184">
        <v>6.2840999999999996</v>
      </c>
      <c r="N527" s="184">
        <v>3.8690000000000002</v>
      </c>
      <c r="O527" s="184">
        <v>4.5467000000000004</v>
      </c>
      <c r="P527" s="184"/>
      <c r="Q527" s="184">
        <v>5.8356000000000003</v>
      </c>
      <c r="R527" s="184">
        <v>3.9798</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1864</v>
      </c>
      <c r="C528" s="180">
        <v>120435</v>
      </c>
      <c r="D528" s="183">
        <v>45014</v>
      </c>
      <c r="E528" s="184">
        <v>37.0535</v>
      </c>
      <c r="F528" s="184">
        <v>42.4069</v>
      </c>
      <c r="G528" s="184">
        <v>7.7903000000000002</v>
      </c>
      <c r="H528" s="184">
        <v>13.968999999999999</v>
      </c>
      <c r="I528" s="184">
        <v>12.591900000000001</v>
      </c>
      <c r="J528" s="184">
        <v>13.110799999999999</v>
      </c>
      <c r="K528" s="184">
        <v>6.3982999999999999</v>
      </c>
      <c r="L528" s="184">
        <v>6.5797999999999996</v>
      </c>
      <c r="M528" s="184">
        <v>6.1402999999999999</v>
      </c>
      <c r="N528" s="184">
        <v>5.0540000000000003</v>
      </c>
      <c r="O528" s="184">
        <v>5.5098000000000003</v>
      </c>
      <c r="P528" s="184">
        <v>6.0808</v>
      </c>
      <c r="Q528" s="184">
        <v>7.5145999999999997</v>
      </c>
      <c r="R528" s="184">
        <v>4.7401999999999997</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1865</v>
      </c>
      <c r="C529" s="180">
        <v>101806</v>
      </c>
      <c r="D529" s="183">
        <v>45014</v>
      </c>
      <c r="E529" s="184">
        <v>35.052300000000002</v>
      </c>
      <c r="F529" s="184">
        <v>42.012700000000002</v>
      </c>
      <c r="G529" s="184">
        <v>7.4424999999999999</v>
      </c>
      <c r="H529" s="184">
        <v>13.6165</v>
      </c>
      <c r="I529" s="184">
        <v>12.240399999999999</v>
      </c>
      <c r="J529" s="184">
        <v>12.756500000000001</v>
      </c>
      <c r="K529" s="184">
        <v>6.0426000000000002</v>
      </c>
      <c r="L529" s="184">
        <v>6.2187000000000001</v>
      </c>
      <c r="M529" s="184">
        <v>5.7744</v>
      </c>
      <c r="N529" s="184">
        <v>4.6734</v>
      </c>
      <c r="O529" s="184">
        <v>4.8997000000000002</v>
      </c>
      <c r="P529" s="184">
        <v>5.4955999999999996</v>
      </c>
      <c r="Q529" s="184">
        <v>6.5488999999999997</v>
      </c>
      <c r="R529" s="184">
        <v>4.2123999999999997</v>
      </c>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70</v>
      </c>
      <c r="C530" s="180">
        <v>119755</v>
      </c>
      <c r="D530" s="183">
        <v>45014</v>
      </c>
      <c r="E530" s="184">
        <v>33.423099999999998</v>
      </c>
      <c r="F530" s="184">
        <v>62.572899999999997</v>
      </c>
      <c r="G530" s="184">
        <v>-2.9474</v>
      </c>
      <c r="H530" s="184">
        <v>12.373699999999999</v>
      </c>
      <c r="I530" s="184">
        <v>13.8172</v>
      </c>
      <c r="J530" s="184">
        <v>15.291600000000001</v>
      </c>
      <c r="K530" s="184">
        <v>4.9161000000000001</v>
      </c>
      <c r="L530" s="184">
        <v>6.2996999999999996</v>
      </c>
      <c r="M530" s="184">
        <v>7.5236000000000001</v>
      </c>
      <c r="N530" s="184">
        <v>4.0316999999999998</v>
      </c>
      <c r="O530" s="184">
        <v>6.0862999999999996</v>
      </c>
      <c r="P530" s="184">
        <v>7.7492999999999999</v>
      </c>
      <c r="Q530" s="184">
        <v>8.7195999999999998</v>
      </c>
      <c r="R530" s="184">
        <v>4.6642999999999999</v>
      </c>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103</v>
      </c>
      <c r="C531" s="180">
        <v>108511</v>
      </c>
      <c r="D531" s="183">
        <v>45014</v>
      </c>
      <c r="E531" s="184">
        <v>31.208300000000001</v>
      </c>
      <c r="F531" s="184">
        <v>61.622799999999998</v>
      </c>
      <c r="G531" s="184">
        <v>-3.8574999999999999</v>
      </c>
      <c r="H531" s="184">
        <v>11.475899999999999</v>
      </c>
      <c r="I531" s="184">
        <v>12.903700000000001</v>
      </c>
      <c r="J531" s="184">
        <v>14.3786</v>
      </c>
      <c r="K531" s="184">
        <v>3.9801000000000002</v>
      </c>
      <c r="L531" s="184">
        <v>5.3407</v>
      </c>
      <c r="M531" s="184">
        <v>6.5423999999999998</v>
      </c>
      <c r="N531" s="184">
        <v>3.0541</v>
      </c>
      <c r="O531" s="184">
        <v>5.2367999999999997</v>
      </c>
      <c r="P531" s="184">
        <v>6.9625000000000004</v>
      </c>
      <c r="Q531" s="184">
        <v>7.9669999999999996</v>
      </c>
      <c r="R531" s="184">
        <v>3.7642000000000002</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1996</v>
      </c>
      <c r="C532" s="180">
        <v>144403</v>
      </c>
      <c r="D532" s="183">
        <v>45014</v>
      </c>
      <c r="E532" s="184">
        <v>12.7402</v>
      </c>
      <c r="F532" s="184">
        <v>49.918300000000002</v>
      </c>
      <c r="G532" s="184">
        <v>10.730700000000001</v>
      </c>
      <c r="H532" s="184">
        <v>14.7303</v>
      </c>
      <c r="I532" s="184">
        <v>13.3904</v>
      </c>
      <c r="J532" s="184">
        <v>13.5503</v>
      </c>
      <c r="K532" s="184">
        <v>6.5042</v>
      </c>
      <c r="L532" s="184">
        <v>7.0609000000000002</v>
      </c>
      <c r="M532" s="184">
        <v>6.9181999999999997</v>
      </c>
      <c r="N532" s="184">
        <v>3.7214</v>
      </c>
      <c r="O532" s="184">
        <v>3.9944000000000002</v>
      </c>
      <c r="P532" s="184"/>
      <c r="Q532" s="184">
        <v>5.3959000000000001</v>
      </c>
      <c r="R532" s="184">
        <v>3.2854999999999999</v>
      </c>
      <c r="T532" s="106"/>
      <c r="U532" s="107"/>
      <c r="V532" s="107"/>
      <c r="W532" s="107"/>
      <c r="X532" s="107"/>
      <c r="Y532" s="107"/>
      <c r="Z532" s="107"/>
      <c r="AA532" s="107"/>
      <c r="AB532" s="107"/>
      <c r="AC532" s="107"/>
      <c r="AD532" s="107"/>
      <c r="AE532" s="107"/>
      <c r="AF532" s="107"/>
      <c r="AG532" s="107"/>
      <c r="AH532" s="107"/>
    </row>
    <row r="533" spans="1:34" x14ac:dyDescent="0.3">
      <c r="A533" s="180" t="s">
        <v>358</v>
      </c>
      <c r="B533" s="180" t="s">
        <v>1997</v>
      </c>
      <c r="C533" s="180">
        <v>144401</v>
      </c>
      <c r="D533" s="183">
        <v>45014</v>
      </c>
      <c r="E533" s="184">
        <v>12.1126</v>
      </c>
      <c r="F533" s="184">
        <v>48.882300000000001</v>
      </c>
      <c r="G533" s="184">
        <v>9.6555999999999997</v>
      </c>
      <c r="H533" s="184">
        <v>13.6386</v>
      </c>
      <c r="I533" s="184">
        <v>12.305099999999999</v>
      </c>
      <c r="J533" s="184">
        <v>12.6576</v>
      </c>
      <c r="K533" s="184">
        <v>5.4564000000000004</v>
      </c>
      <c r="L533" s="184">
        <v>5.9598000000000004</v>
      </c>
      <c r="M533" s="184">
        <v>5.7854999999999999</v>
      </c>
      <c r="N533" s="184">
        <v>2.6092</v>
      </c>
      <c r="O533" s="184">
        <v>2.8632</v>
      </c>
      <c r="P533" s="184"/>
      <c r="Q533" s="184">
        <v>4.2468000000000004</v>
      </c>
      <c r="R533" s="184">
        <v>2.1735000000000002</v>
      </c>
      <c r="T533" s="106"/>
      <c r="U533" s="107"/>
      <c r="V533" s="107"/>
      <c r="W533" s="107"/>
      <c r="X533" s="107"/>
      <c r="Y533" s="107"/>
      <c r="Z533" s="107"/>
      <c r="AA533" s="107"/>
      <c r="AB533" s="107"/>
      <c r="AC533" s="107"/>
      <c r="AD533" s="107"/>
      <c r="AE533" s="107"/>
      <c r="AF533" s="107"/>
      <c r="AG533" s="107"/>
      <c r="AH533" s="107"/>
    </row>
    <row r="534" spans="1:34" x14ac:dyDescent="0.3">
      <c r="A534" s="180" t="s">
        <v>358</v>
      </c>
      <c r="B534" s="180" t="s">
        <v>72</v>
      </c>
      <c r="C534" s="180">
        <v>140769</v>
      </c>
      <c r="D534" s="183">
        <v>45014</v>
      </c>
      <c r="E534" s="184">
        <v>14.839</v>
      </c>
      <c r="F534" s="184">
        <v>33.975900000000003</v>
      </c>
      <c r="G534" s="184">
        <v>11.282999999999999</v>
      </c>
      <c r="H534" s="184">
        <v>14.527799999999999</v>
      </c>
      <c r="I534" s="184">
        <v>13.989699999999999</v>
      </c>
      <c r="J534" s="184">
        <v>12.056800000000001</v>
      </c>
      <c r="K534" s="184">
        <v>5.7346000000000004</v>
      </c>
      <c r="L534" s="184">
        <v>7.4897999999999998</v>
      </c>
      <c r="M534" s="184">
        <v>7.1631999999999998</v>
      </c>
      <c r="N534" s="184">
        <v>2.7681</v>
      </c>
      <c r="O534" s="184">
        <v>4.3281000000000001</v>
      </c>
      <c r="P534" s="184">
        <v>7.1661000000000001</v>
      </c>
      <c r="Q534" s="184">
        <v>6.7798999999999996</v>
      </c>
      <c r="R534" s="184">
        <v>3.5981999999999998</v>
      </c>
      <c r="T534" s="106"/>
      <c r="U534" s="107"/>
      <c r="V534" s="107"/>
      <c r="W534" s="107"/>
      <c r="X534" s="107"/>
      <c r="Y534" s="107"/>
      <c r="Z534" s="107"/>
      <c r="AA534" s="107"/>
      <c r="AB534" s="107"/>
      <c r="AC534" s="107"/>
      <c r="AD534" s="107"/>
      <c r="AE534" s="107"/>
      <c r="AF534" s="107"/>
      <c r="AG534" s="107"/>
      <c r="AH534" s="107"/>
    </row>
    <row r="535" spans="1:34" x14ac:dyDescent="0.3">
      <c r="A535" s="180" t="s">
        <v>358</v>
      </c>
      <c r="B535" s="180" t="s">
        <v>105</v>
      </c>
      <c r="C535" s="180">
        <v>140771</v>
      </c>
      <c r="D535" s="183">
        <v>45014</v>
      </c>
      <c r="E535" s="184">
        <v>13.8514</v>
      </c>
      <c r="F535" s="184">
        <v>32.968699999999998</v>
      </c>
      <c r="G535" s="184">
        <v>10.291399999999999</v>
      </c>
      <c r="H535" s="184">
        <v>13.545</v>
      </c>
      <c r="I535" s="184">
        <v>13.0143</v>
      </c>
      <c r="J535" s="184">
        <v>11.091699999999999</v>
      </c>
      <c r="K535" s="184">
        <v>4.7724000000000002</v>
      </c>
      <c r="L535" s="184">
        <v>6.5042</v>
      </c>
      <c r="M535" s="184">
        <v>6.1645000000000003</v>
      </c>
      <c r="N535" s="184">
        <v>1.7999000000000001</v>
      </c>
      <c r="O535" s="184">
        <v>3.3488000000000002</v>
      </c>
      <c r="P535" s="184">
        <v>6.0124000000000004</v>
      </c>
      <c r="Q535" s="184">
        <v>5.5644999999999998</v>
      </c>
      <c r="R535" s="184">
        <v>2.6171000000000002</v>
      </c>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0" t="s">
        <v>358</v>
      </c>
      <c r="B536" s="180" t="s">
        <v>106</v>
      </c>
      <c r="C536" s="180">
        <v>102849</v>
      </c>
      <c r="D536" s="183">
        <v>45014</v>
      </c>
      <c r="E536" s="184">
        <v>30.907399999999999</v>
      </c>
      <c r="F536" s="184">
        <v>11.1043</v>
      </c>
      <c r="G536" s="184">
        <v>2.5754000000000001</v>
      </c>
      <c r="H536" s="184">
        <v>7.9705000000000004</v>
      </c>
      <c r="I536" s="184">
        <v>8.6920000000000002</v>
      </c>
      <c r="J536" s="184">
        <v>6.2656000000000001</v>
      </c>
      <c r="K536" s="184">
        <v>4.6464999999999996</v>
      </c>
      <c r="L536" s="184">
        <v>5.9734999999999996</v>
      </c>
      <c r="M536" s="184">
        <v>7.5106999999999999</v>
      </c>
      <c r="N536" s="184">
        <v>3.5226000000000002</v>
      </c>
      <c r="O536" s="184">
        <v>4.8254999999999999</v>
      </c>
      <c r="P536" s="184">
        <v>5.9234999999999998</v>
      </c>
      <c r="Q536" s="184">
        <v>6.3323999999999998</v>
      </c>
      <c r="R536" s="184">
        <v>3.6023999999999998</v>
      </c>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358</v>
      </c>
      <c r="B537" s="180" t="s">
        <v>73</v>
      </c>
      <c r="C537" s="180">
        <v>118747</v>
      </c>
      <c r="D537" s="183">
        <v>45014</v>
      </c>
      <c r="E537" s="184">
        <v>32.866999999999997</v>
      </c>
      <c r="F537" s="184">
        <v>11.5532</v>
      </c>
      <c r="G537" s="184">
        <v>2.9996999999999998</v>
      </c>
      <c r="H537" s="184">
        <v>8.3861000000000008</v>
      </c>
      <c r="I537" s="184">
        <v>9.1064000000000007</v>
      </c>
      <c r="J537" s="184">
        <v>6.6792999999999996</v>
      </c>
      <c r="K537" s="184">
        <v>5.0812999999999997</v>
      </c>
      <c r="L537" s="184">
        <v>6.4116999999999997</v>
      </c>
      <c r="M537" s="184">
        <v>7.9561999999999999</v>
      </c>
      <c r="N537" s="184">
        <v>3.9584999999999999</v>
      </c>
      <c r="O537" s="184">
        <v>5.2736000000000001</v>
      </c>
      <c r="P537" s="184">
        <v>6.4939999999999998</v>
      </c>
      <c r="Q537" s="184">
        <v>7.6871999999999998</v>
      </c>
      <c r="R537" s="184">
        <v>4.0332999999999997</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358</v>
      </c>
      <c r="B538" s="180" t="s">
        <v>107</v>
      </c>
      <c r="C538" s="180">
        <v>116485</v>
      </c>
      <c r="D538" s="183">
        <v>45014</v>
      </c>
      <c r="E538" s="184">
        <v>2217.8746999999998</v>
      </c>
      <c r="F538" s="184">
        <v>46.603700000000003</v>
      </c>
      <c r="G538" s="184">
        <v>7.1280000000000001</v>
      </c>
      <c r="H538" s="184">
        <v>14.226000000000001</v>
      </c>
      <c r="I538" s="184">
        <v>11.341200000000001</v>
      </c>
      <c r="J538" s="184">
        <v>10.5511</v>
      </c>
      <c r="K538" s="184">
        <v>5.3888999999999996</v>
      </c>
      <c r="L538" s="184">
        <v>4.6303999999999998</v>
      </c>
      <c r="M538" s="184">
        <v>4.8627000000000002</v>
      </c>
      <c r="N538" s="184">
        <v>3.6917</v>
      </c>
      <c r="O538" s="184">
        <v>4.0972</v>
      </c>
      <c r="P538" s="184">
        <v>6.1835000000000004</v>
      </c>
      <c r="Q538" s="184">
        <v>7.3598999999999997</v>
      </c>
      <c r="R538" s="184">
        <v>3.3395000000000001</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358</v>
      </c>
      <c r="B539" s="180" t="s">
        <v>74</v>
      </c>
      <c r="C539" s="180">
        <v>120084</v>
      </c>
      <c r="D539" s="183">
        <v>45014</v>
      </c>
      <c r="E539" s="184">
        <v>2447.8384000000001</v>
      </c>
      <c r="F539" s="184">
        <v>47.873699999999999</v>
      </c>
      <c r="G539" s="184">
        <v>8.3973999999999993</v>
      </c>
      <c r="H539" s="184">
        <v>15.4983</v>
      </c>
      <c r="I539" s="184">
        <v>12.570399999999999</v>
      </c>
      <c r="J539" s="184">
        <v>11.8088</v>
      </c>
      <c r="K539" s="184">
        <v>6.6547999999999998</v>
      </c>
      <c r="L539" s="184">
        <v>5.9169999999999998</v>
      </c>
      <c r="M539" s="184">
        <v>6.1615000000000002</v>
      </c>
      <c r="N539" s="184">
        <v>4.9867999999999997</v>
      </c>
      <c r="O539" s="184">
        <v>5.2948000000000004</v>
      </c>
      <c r="P539" s="184">
        <v>7.2454000000000001</v>
      </c>
      <c r="Q539" s="184">
        <v>8.1754999999999995</v>
      </c>
      <c r="R539" s="184">
        <v>4.6022999999999996</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358</v>
      </c>
      <c r="B540" s="180" t="s">
        <v>108</v>
      </c>
      <c r="C540" s="180">
        <v>100963</v>
      </c>
      <c r="D540" s="183"/>
      <c r="E540" s="184"/>
      <c r="F540" s="184"/>
      <c r="G540" s="184"/>
      <c r="H540" s="184"/>
      <c r="I540" s="184"/>
      <c r="J540" s="184"/>
      <c r="K540" s="184"/>
      <c r="L540" s="184"/>
      <c r="M540" s="184"/>
      <c r="N540" s="184"/>
      <c r="O540" s="184"/>
      <c r="P540" s="184"/>
      <c r="Q540" s="184"/>
      <c r="R540" s="184"/>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358</v>
      </c>
      <c r="B541" s="180" t="s">
        <v>75</v>
      </c>
      <c r="C541" s="180">
        <v>119461</v>
      </c>
      <c r="D541" s="183"/>
      <c r="E541" s="184"/>
      <c r="F541" s="184"/>
      <c r="G541" s="184"/>
      <c r="H541" s="184"/>
      <c r="I541" s="184"/>
      <c r="J541" s="184"/>
      <c r="K541" s="184"/>
      <c r="L541" s="184"/>
      <c r="M541" s="184"/>
      <c r="N541" s="184"/>
      <c r="O541" s="184"/>
      <c r="P541" s="184"/>
      <c r="Q541" s="184"/>
      <c r="R541" s="184"/>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358</v>
      </c>
      <c r="B542" s="180" t="s">
        <v>109</v>
      </c>
      <c r="C542" s="180">
        <v>100172</v>
      </c>
      <c r="D542" s="183"/>
      <c r="E542" s="184"/>
      <c r="F542" s="184"/>
      <c r="G542" s="184"/>
      <c r="H542" s="184"/>
      <c r="I542" s="184"/>
      <c r="J542" s="184"/>
      <c r="K542" s="184"/>
      <c r="L542" s="184"/>
      <c r="M542" s="184"/>
      <c r="N542" s="184"/>
      <c r="O542" s="184"/>
      <c r="P542" s="184"/>
      <c r="Q542" s="184"/>
      <c r="R542" s="184"/>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358</v>
      </c>
      <c r="B543" s="180" t="s">
        <v>76</v>
      </c>
      <c r="C543" s="180">
        <v>120830</v>
      </c>
      <c r="D543" s="183"/>
      <c r="E543" s="184"/>
      <c r="F543" s="184"/>
      <c r="G543" s="184"/>
      <c r="H543" s="184"/>
      <c r="I543" s="184"/>
      <c r="J543" s="184"/>
      <c r="K543" s="184"/>
      <c r="L543" s="184"/>
      <c r="M543" s="184"/>
      <c r="N543" s="184"/>
      <c r="O543" s="184"/>
      <c r="P543" s="184"/>
      <c r="Q543" s="184"/>
      <c r="R543" s="184"/>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358</v>
      </c>
      <c r="B544" s="180" t="s">
        <v>77</v>
      </c>
      <c r="C544" s="180">
        <v>134494</v>
      </c>
      <c r="D544" s="183">
        <v>45014</v>
      </c>
      <c r="E544" s="184">
        <v>17.930499999999999</v>
      </c>
      <c r="F544" s="184">
        <v>27.909600000000001</v>
      </c>
      <c r="G544" s="184">
        <v>6.3975</v>
      </c>
      <c r="H544" s="184">
        <v>11.555999999999999</v>
      </c>
      <c r="I544" s="184">
        <v>11.787000000000001</v>
      </c>
      <c r="J544" s="184">
        <v>13.501300000000001</v>
      </c>
      <c r="K544" s="184">
        <v>6.2026000000000003</v>
      </c>
      <c r="L544" s="184">
        <v>7.8811</v>
      </c>
      <c r="M544" s="184">
        <v>7.2218999999999998</v>
      </c>
      <c r="N544" s="184">
        <v>5.4462000000000002</v>
      </c>
      <c r="O544" s="184">
        <v>5.1745000000000001</v>
      </c>
      <c r="P544" s="184">
        <v>6.8197000000000001</v>
      </c>
      <c r="Q544" s="184">
        <v>7.7060000000000004</v>
      </c>
      <c r="R544" s="184">
        <v>4.6661000000000001</v>
      </c>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358</v>
      </c>
      <c r="B545" s="180" t="s">
        <v>110</v>
      </c>
      <c r="C545" s="180">
        <v>141061</v>
      </c>
      <c r="D545" s="183">
        <v>45014</v>
      </c>
      <c r="E545" s="184">
        <v>17.808199999999999</v>
      </c>
      <c r="F545" s="184">
        <v>27.690799999999999</v>
      </c>
      <c r="G545" s="184">
        <v>6.2771999999999997</v>
      </c>
      <c r="H545" s="184">
        <v>11.455299999999999</v>
      </c>
      <c r="I545" s="184">
        <v>11.6615</v>
      </c>
      <c r="J545" s="184">
        <v>13.3712</v>
      </c>
      <c r="K545" s="184">
        <v>6.0769000000000002</v>
      </c>
      <c r="L545" s="184">
        <v>7.7553000000000001</v>
      </c>
      <c r="M545" s="184">
        <v>7.0941999999999998</v>
      </c>
      <c r="N545" s="184">
        <v>5.3190999999999997</v>
      </c>
      <c r="O545" s="184">
        <v>5.0475000000000003</v>
      </c>
      <c r="P545" s="184">
        <v>6.6932999999999998</v>
      </c>
      <c r="Q545" s="184">
        <v>7.5868000000000002</v>
      </c>
      <c r="R545" s="184">
        <v>4.5406000000000004</v>
      </c>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358</v>
      </c>
      <c r="B546" s="180" t="s">
        <v>78</v>
      </c>
      <c r="C546" s="180">
        <v>119671</v>
      </c>
      <c r="D546" s="183">
        <v>45014</v>
      </c>
      <c r="E546" s="184">
        <v>32.167700000000004</v>
      </c>
      <c r="F546" s="184">
        <v>50.221800000000002</v>
      </c>
      <c r="G546" s="184">
        <v>14.8263</v>
      </c>
      <c r="H546" s="184">
        <v>20.773700000000002</v>
      </c>
      <c r="I546" s="184">
        <v>18.495899999999999</v>
      </c>
      <c r="J546" s="184">
        <v>19.537299999999998</v>
      </c>
      <c r="K546" s="184">
        <v>7.0442999999999998</v>
      </c>
      <c r="L546" s="184">
        <v>7.9557000000000002</v>
      </c>
      <c r="M546" s="184">
        <v>8.0294000000000008</v>
      </c>
      <c r="N546" s="184">
        <v>6.3285999999999998</v>
      </c>
      <c r="O546" s="184">
        <v>5.5899000000000001</v>
      </c>
      <c r="P546" s="184">
        <v>7.8710000000000004</v>
      </c>
      <c r="Q546" s="184">
        <v>8.1874000000000002</v>
      </c>
      <c r="R546" s="184">
        <v>4.8986000000000001</v>
      </c>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358</v>
      </c>
      <c r="B547" s="180" t="s">
        <v>111</v>
      </c>
      <c r="C547" s="180">
        <v>102205</v>
      </c>
      <c r="D547" s="183">
        <v>45014</v>
      </c>
      <c r="E547" s="184">
        <v>29.945</v>
      </c>
      <c r="F547" s="184">
        <v>49.432400000000001</v>
      </c>
      <c r="G547" s="184">
        <v>14.0688</v>
      </c>
      <c r="H547" s="184">
        <v>20.001100000000001</v>
      </c>
      <c r="I547" s="184">
        <v>17.7241</v>
      </c>
      <c r="J547" s="184">
        <v>18.7608</v>
      </c>
      <c r="K547" s="184">
        <v>6.2629000000000001</v>
      </c>
      <c r="L547" s="184">
        <v>7.1574</v>
      </c>
      <c r="M547" s="184">
        <v>7.2159000000000004</v>
      </c>
      <c r="N547" s="184">
        <v>5.5152000000000001</v>
      </c>
      <c r="O547" s="184">
        <v>4.7957000000000001</v>
      </c>
      <c r="P547" s="184">
        <v>7.0694999999999997</v>
      </c>
      <c r="Q547" s="184">
        <v>5.8727</v>
      </c>
      <c r="R547" s="184">
        <v>4.0952000000000002</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358</v>
      </c>
      <c r="B548" s="180" t="s">
        <v>79</v>
      </c>
      <c r="C548" s="180">
        <v>119097</v>
      </c>
      <c r="D548" s="183"/>
      <c r="E548" s="184"/>
      <c r="F548" s="184"/>
      <c r="G548" s="184"/>
      <c r="H548" s="184"/>
      <c r="I548" s="184"/>
      <c r="J548" s="184"/>
      <c r="K548" s="184"/>
      <c r="L548" s="184"/>
      <c r="M548" s="184"/>
      <c r="N548" s="184"/>
      <c r="O548" s="184"/>
      <c r="P548" s="184"/>
      <c r="Q548" s="184"/>
      <c r="R548" s="184"/>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358</v>
      </c>
      <c r="B549" s="180" t="s">
        <v>112</v>
      </c>
      <c r="C549" s="180">
        <v>101909</v>
      </c>
      <c r="D549" s="183"/>
      <c r="E549" s="184"/>
      <c r="F549" s="184"/>
      <c r="G549" s="184"/>
      <c r="H549" s="184"/>
      <c r="I549" s="184"/>
      <c r="J549" s="184"/>
      <c r="K549" s="184"/>
      <c r="L549" s="184"/>
      <c r="M549" s="184"/>
      <c r="N549" s="184"/>
      <c r="O549" s="184"/>
      <c r="P549" s="184"/>
      <c r="Q549" s="184"/>
      <c r="R549" s="184"/>
      <c r="T549" s="106"/>
      <c r="U549" s="107"/>
      <c r="V549" s="107"/>
      <c r="W549" s="107"/>
      <c r="X549" s="107"/>
      <c r="Y549" s="107"/>
      <c r="Z549" s="107"/>
      <c r="AA549" s="107"/>
      <c r="AB549" s="107"/>
      <c r="AC549" s="107"/>
      <c r="AD549" s="107"/>
      <c r="AE549" s="107"/>
      <c r="AF549" s="107"/>
      <c r="AG549" s="107"/>
      <c r="AH549" s="107"/>
    </row>
    <row r="550" spans="1:34" x14ac:dyDescent="0.3">
      <c r="A550" s="180" t="s">
        <v>358</v>
      </c>
      <c r="B550" s="180" t="s">
        <v>113</v>
      </c>
      <c r="C550" s="180">
        <v>116555</v>
      </c>
      <c r="D550" s="183">
        <v>45014</v>
      </c>
      <c r="E550" s="184">
        <v>19.750900000000001</v>
      </c>
      <c r="F550" s="184">
        <v>43.8506</v>
      </c>
      <c r="G550" s="184">
        <v>16.373100000000001</v>
      </c>
      <c r="H550" s="184">
        <v>18.8581</v>
      </c>
      <c r="I550" s="184">
        <v>16.110700000000001</v>
      </c>
      <c r="J550" s="184">
        <v>16.043900000000001</v>
      </c>
      <c r="K550" s="184">
        <v>7.0505000000000004</v>
      </c>
      <c r="L550" s="184">
        <v>7.1071999999999997</v>
      </c>
      <c r="M550" s="184">
        <v>5.6079999999999997</v>
      </c>
      <c r="N550" s="184">
        <v>2.8681999999999999</v>
      </c>
      <c r="O550" s="184">
        <v>3.8130000000000002</v>
      </c>
      <c r="P550" s="184">
        <v>5.5793999999999997</v>
      </c>
      <c r="Q550" s="184">
        <v>6.3067000000000002</v>
      </c>
      <c r="R550" s="184">
        <v>2.6627000000000001</v>
      </c>
      <c r="T550" s="106"/>
      <c r="U550" s="107"/>
      <c r="V550" s="107"/>
      <c r="W550" s="107"/>
      <c r="X550" s="107"/>
      <c r="Y550" s="107"/>
      <c r="Z550" s="107"/>
      <c r="AA550" s="107"/>
      <c r="AB550" s="107"/>
      <c r="AC550" s="107"/>
      <c r="AD550" s="107"/>
      <c r="AE550" s="107"/>
      <c r="AF550" s="107"/>
      <c r="AG550" s="107"/>
      <c r="AH550" s="107"/>
    </row>
    <row r="551" spans="1:34" x14ac:dyDescent="0.3">
      <c r="A551" s="180" t="s">
        <v>358</v>
      </c>
      <c r="B551" s="180" t="s">
        <v>80</v>
      </c>
      <c r="C551" s="180">
        <v>119311</v>
      </c>
      <c r="D551" s="183">
        <v>45014</v>
      </c>
      <c r="E551" s="184">
        <v>20.740200000000002</v>
      </c>
      <c r="F551" s="184">
        <v>43.873399999999997</v>
      </c>
      <c r="G551" s="184">
        <v>16.509599999999999</v>
      </c>
      <c r="H551" s="184">
        <v>18.997299999999999</v>
      </c>
      <c r="I551" s="184">
        <v>16.253799999999998</v>
      </c>
      <c r="J551" s="184">
        <v>16.177600000000002</v>
      </c>
      <c r="K551" s="184">
        <v>7.2266000000000004</v>
      </c>
      <c r="L551" s="184">
        <v>7.3212000000000002</v>
      </c>
      <c r="M551" s="184">
        <v>5.8419999999999996</v>
      </c>
      <c r="N551" s="184">
        <v>3.1179000000000001</v>
      </c>
      <c r="O551" s="184">
        <v>4.0697000000000001</v>
      </c>
      <c r="P551" s="184">
        <v>5.8517999999999999</v>
      </c>
      <c r="Q551" s="184">
        <v>6.5494000000000003</v>
      </c>
      <c r="R551" s="184">
        <v>2.9209999999999998</v>
      </c>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358</v>
      </c>
      <c r="B552" s="180" t="s">
        <v>363</v>
      </c>
      <c r="C552" s="180">
        <v>148118</v>
      </c>
      <c r="D552" s="183"/>
      <c r="E552" s="184"/>
      <c r="F552" s="184"/>
      <c r="G552" s="184"/>
      <c r="H552" s="184"/>
      <c r="I552" s="184"/>
      <c r="J552" s="184"/>
      <c r="K552" s="184"/>
      <c r="L552" s="184"/>
      <c r="M552" s="184"/>
      <c r="N552" s="184"/>
      <c r="O552" s="184"/>
      <c r="P552" s="184"/>
      <c r="Q552" s="184"/>
      <c r="R552" s="184"/>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358</v>
      </c>
      <c r="B553" s="180" t="s">
        <v>367</v>
      </c>
      <c r="C553" s="180">
        <v>148117</v>
      </c>
      <c r="D553" s="183"/>
      <c r="E553" s="184"/>
      <c r="F553" s="184"/>
      <c r="G553" s="184"/>
      <c r="H553" s="184"/>
      <c r="I553" s="184"/>
      <c r="J553" s="184"/>
      <c r="K553" s="184"/>
      <c r="L553" s="184"/>
      <c r="M553" s="184"/>
      <c r="N553" s="184"/>
      <c r="O553" s="184"/>
      <c r="P553" s="184"/>
      <c r="Q553" s="184"/>
      <c r="R553" s="184"/>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358</v>
      </c>
      <c r="B554" s="180" t="s">
        <v>81</v>
      </c>
      <c r="C554" s="180">
        <v>120762</v>
      </c>
      <c r="D554" s="183">
        <v>45014</v>
      </c>
      <c r="E554" s="184">
        <v>27.8551</v>
      </c>
      <c r="F554" s="184">
        <v>41.191499999999998</v>
      </c>
      <c r="G554" s="184">
        <v>7.1615000000000002</v>
      </c>
      <c r="H554" s="184">
        <v>11.675599999999999</v>
      </c>
      <c r="I554" s="184">
        <v>11.7051</v>
      </c>
      <c r="J554" s="184">
        <v>11.5319</v>
      </c>
      <c r="K554" s="184">
        <v>6.6443000000000003</v>
      </c>
      <c r="L554" s="184">
        <v>6.3818999999999999</v>
      </c>
      <c r="M554" s="184">
        <v>6.3322000000000003</v>
      </c>
      <c r="N554" s="184">
        <v>12.8523</v>
      </c>
      <c r="O554" s="184">
        <v>10.6197</v>
      </c>
      <c r="P554" s="184">
        <v>6.0972999999999997</v>
      </c>
      <c r="Q554" s="184">
        <v>8.1121999999999996</v>
      </c>
      <c r="R554" s="184">
        <v>12.120200000000001</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358</v>
      </c>
      <c r="B555" s="180" t="s">
        <v>114</v>
      </c>
      <c r="C555" s="180">
        <v>113077</v>
      </c>
      <c r="D555" s="183">
        <v>45014</v>
      </c>
      <c r="E555" s="184">
        <v>26.126000000000001</v>
      </c>
      <c r="F555" s="184">
        <v>40.420200000000001</v>
      </c>
      <c r="G555" s="184">
        <v>6.4321999999999999</v>
      </c>
      <c r="H555" s="184">
        <v>10.940799999999999</v>
      </c>
      <c r="I555" s="184">
        <v>10.973100000000001</v>
      </c>
      <c r="J555" s="184">
        <v>10.791399999999999</v>
      </c>
      <c r="K555" s="184">
        <v>5.9027000000000003</v>
      </c>
      <c r="L555" s="184">
        <v>5.6536999999999997</v>
      </c>
      <c r="M555" s="184">
        <v>5.6073000000000004</v>
      </c>
      <c r="N555" s="184">
        <v>12.0802</v>
      </c>
      <c r="O555" s="184">
        <v>9.9609000000000005</v>
      </c>
      <c r="P555" s="184">
        <v>5.4307999999999996</v>
      </c>
      <c r="Q555" s="184">
        <v>7.8087</v>
      </c>
      <c r="R555" s="184">
        <v>11.4419</v>
      </c>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5" t="s">
        <v>27</v>
      </c>
      <c r="B556" s="180"/>
      <c r="C556" s="180"/>
      <c r="D556" s="180"/>
      <c r="E556" s="180"/>
      <c r="F556" s="186">
        <v>40.890283333333336</v>
      </c>
      <c r="G556" s="186">
        <v>9.0086145833333369</v>
      </c>
      <c r="H556" s="186">
        <v>14.312404166666667</v>
      </c>
      <c r="I556" s="186">
        <v>12.989591666666669</v>
      </c>
      <c r="J556" s="186">
        <v>13.113143750000001</v>
      </c>
      <c r="K556" s="186">
        <v>6.6042208333333354</v>
      </c>
      <c r="L556" s="186">
        <v>7.0192874999999981</v>
      </c>
      <c r="M556" s="186">
        <v>6.8799770833333334</v>
      </c>
      <c r="N556" s="186">
        <v>4.7051249999999989</v>
      </c>
      <c r="O556" s="186">
        <v>5.3584326086956526</v>
      </c>
      <c r="P556" s="186">
        <v>6.3619119047619055</v>
      </c>
      <c r="Q556" s="186">
        <v>7.3145145833333345</v>
      </c>
      <c r="R556" s="186">
        <v>4.6601391304347821</v>
      </c>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5" t="s">
        <v>407</v>
      </c>
      <c r="B557" s="180"/>
      <c r="C557" s="180"/>
      <c r="D557" s="180"/>
      <c r="E557" s="180"/>
      <c r="F557" s="186">
        <v>41.2455</v>
      </c>
      <c r="G557" s="186">
        <v>10.44875</v>
      </c>
      <c r="H557" s="186">
        <v>14.114000000000001</v>
      </c>
      <c r="I557" s="186">
        <v>12.581150000000001</v>
      </c>
      <c r="J557" s="186">
        <v>12.462350000000001</v>
      </c>
      <c r="K557" s="186">
        <v>6.3862000000000005</v>
      </c>
      <c r="L557" s="186">
        <v>6.8614499999999996</v>
      </c>
      <c r="M557" s="186">
        <v>6.4657999999999998</v>
      </c>
      <c r="N557" s="186">
        <v>4.1375999999999999</v>
      </c>
      <c r="O557" s="186">
        <v>5.1546500000000002</v>
      </c>
      <c r="P557" s="186">
        <v>6.29305</v>
      </c>
      <c r="Q557" s="186">
        <v>7.5745500000000003</v>
      </c>
      <c r="R557" s="186">
        <v>4.2200499999999996</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D558" s="106"/>
      <c r="E558" s="107"/>
      <c r="F558" s="107"/>
      <c r="G558" s="107"/>
      <c r="H558" s="107"/>
      <c r="I558" s="107"/>
      <c r="J558" s="107"/>
      <c r="K558" s="107"/>
      <c r="L558" s="107"/>
      <c r="M558" s="107"/>
      <c r="N558" s="107"/>
      <c r="O558" s="107"/>
      <c r="P558" s="107"/>
      <c r="Q558" s="107"/>
      <c r="R558" s="107"/>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2" t="s">
        <v>384</v>
      </c>
      <c r="B559" s="182"/>
      <c r="C559" s="182"/>
      <c r="D559" s="182"/>
      <c r="E559" s="182"/>
      <c r="F559" s="182"/>
      <c r="G559" s="182"/>
      <c r="H559" s="182"/>
      <c r="I559" s="182"/>
      <c r="J559" s="182"/>
      <c r="K559" s="182"/>
      <c r="L559" s="182"/>
      <c r="M559" s="182"/>
      <c r="N559" s="182"/>
      <c r="O559" s="182"/>
      <c r="P559" s="182"/>
      <c r="Q559" s="182"/>
      <c r="R559" s="182"/>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0" t="s">
        <v>368</v>
      </c>
      <c r="B560" s="180" t="s">
        <v>266</v>
      </c>
      <c r="C560" s="180">
        <v>104331</v>
      </c>
      <c r="D560" s="183">
        <v>45014</v>
      </c>
      <c r="E560" s="184">
        <v>45.92</v>
      </c>
      <c r="F560" s="184">
        <v>0.63549999999999995</v>
      </c>
      <c r="G560" s="184">
        <v>0.34970000000000001</v>
      </c>
      <c r="H560" s="184">
        <v>-0.45519999999999999</v>
      </c>
      <c r="I560" s="184">
        <v>4.36E-2</v>
      </c>
      <c r="J560" s="184">
        <v>-2.2978999999999998</v>
      </c>
      <c r="K560" s="184">
        <v>-8.3981999999999992</v>
      </c>
      <c r="L560" s="184">
        <v>-3.4279999999999999</v>
      </c>
      <c r="M560" s="184">
        <v>2.7292999999999998</v>
      </c>
      <c r="N560" s="184">
        <v>-5.3586</v>
      </c>
      <c r="O560" s="184">
        <v>14.823</v>
      </c>
      <c r="P560" s="184">
        <v>3.7783000000000002</v>
      </c>
      <c r="Q560" s="184">
        <v>9.6809999999999992</v>
      </c>
      <c r="R560" s="184">
        <v>-0.68689999999999996</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80" t="s">
        <v>368</v>
      </c>
      <c r="B561" s="180" t="s">
        <v>163</v>
      </c>
      <c r="C561" s="180">
        <v>119661</v>
      </c>
      <c r="D561" s="183">
        <v>45014</v>
      </c>
      <c r="E561" s="184">
        <v>50.11</v>
      </c>
      <c r="F561" s="184">
        <v>0.64270000000000005</v>
      </c>
      <c r="G561" s="184">
        <v>0.36049999999999999</v>
      </c>
      <c r="H561" s="184">
        <v>-0.43709999999999999</v>
      </c>
      <c r="I561" s="184">
        <v>7.9899999999999999E-2</v>
      </c>
      <c r="J561" s="184">
        <v>-2.2435</v>
      </c>
      <c r="K561" s="184">
        <v>-8.2569999999999997</v>
      </c>
      <c r="L561" s="184">
        <v>-3.1503999999999999</v>
      </c>
      <c r="M561" s="184">
        <v>3.1919</v>
      </c>
      <c r="N561" s="184">
        <v>-4.8243</v>
      </c>
      <c r="O561" s="184">
        <v>15.519399999999999</v>
      </c>
      <c r="P561" s="184">
        <v>4.5006000000000004</v>
      </c>
      <c r="Q561" s="184">
        <v>12.150399999999999</v>
      </c>
      <c r="R561" s="184">
        <v>-0.1091</v>
      </c>
    </row>
    <row r="562" spans="1:34" x14ac:dyDescent="0.3">
      <c r="A562" s="180" t="s">
        <v>368</v>
      </c>
      <c r="B562" s="180" t="s">
        <v>403</v>
      </c>
      <c r="C562" s="180"/>
      <c r="D562" s="183">
        <v>45014</v>
      </c>
      <c r="E562" s="184">
        <v>37.909999999999997</v>
      </c>
      <c r="F562" s="184">
        <v>0.74409999999999998</v>
      </c>
      <c r="G562" s="184">
        <v>0.3972</v>
      </c>
      <c r="H562" s="184">
        <v>-0.49869999999999998</v>
      </c>
      <c r="I562" s="184">
        <v>0.21149999999999999</v>
      </c>
      <c r="J562" s="184">
        <v>-2.1425000000000001</v>
      </c>
      <c r="K562" s="184">
        <v>-8.0969999999999995</v>
      </c>
      <c r="L562" s="184">
        <v>-3.7328999999999999</v>
      </c>
      <c r="M562" s="184">
        <v>3.0442999999999998</v>
      </c>
      <c r="N562" s="184">
        <v>-4.4607000000000001</v>
      </c>
      <c r="O562" s="184">
        <v>15.3048</v>
      </c>
      <c r="P562" s="184">
        <v>4.4339000000000004</v>
      </c>
      <c r="Q562" s="184">
        <v>9.3396000000000008</v>
      </c>
      <c r="R562" s="184">
        <v>-0.11799999999999999</v>
      </c>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267</v>
      </c>
      <c r="C563" s="180">
        <v>107745</v>
      </c>
      <c r="D563" s="183">
        <v>45014</v>
      </c>
      <c r="E563" s="184">
        <v>37.909999999999997</v>
      </c>
      <c r="F563" s="184">
        <v>0.74409999999999998</v>
      </c>
      <c r="G563" s="184">
        <v>0.3972</v>
      </c>
      <c r="H563" s="184">
        <v>-0.49869999999999998</v>
      </c>
      <c r="I563" s="184">
        <v>0.21149999999999999</v>
      </c>
      <c r="J563" s="184">
        <v>-2.1425000000000001</v>
      </c>
      <c r="K563" s="184">
        <v>-8.0969999999999995</v>
      </c>
      <c r="L563" s="184">
        <v>-3.7328999999999999</v>
      </c>
      <c r="M563" s="184">
        <v>3.0442999999999998</v>
      </c>
      <c r="N563" s="184">
        <v>-4.4607000000000001</v>
      </c>
      <c r="O563" s="184">
        <v>15.3048</v>
      </c>
      <c r="P563" s="184">
        <v>4.4339000000000004</v>
      </c>
      <c r="Q563" s="184">
        <v>9.3396000000000008</v>
      </c>
      <c r="R563" s="184">
        <v>-0.11799999999999999</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164</v>
      </c>
      <c r="C564" s="180">
        <v>119544</v>
      </c>
      <c r="D564" s="183">
        <v>45014</v>
      </c>
      <c r="E564" s="184">
        <v>41.58</v>
      </c>
      <c r="F564" s="184">
        <v>0.72670000000000001</v>
      </c>
      <c r="G564" s="184">
        <v>0.38629999999999998</v>
      </c>
      <c r="H564" s="184">
        <v>-0.50249999999999995</v>
      </c>
      <c r="I564" s="184">
        <v>0.21690000000000001</v>
      </c>
      <c r="J564" s="184">
        <v>-2.0956000000000001</v>
      </c>
      <c r="K564" s="184">
        <v>-7.9478</v>
      </c>
      <c r="L564" s="184">
        <v>-3.3696999999999999</v>
      </c>
      <c r="M564" s="184">
        <v>3.6391</v>
      </c>
      <c r="N564" s="184">
        <v>-3.6831</v>
      </c>
      <c r="O564" s="184">
        <v>16.301600000000001</v>
      </c>
      <c r="P564" s="184">
        <v>5.4107000000000003</v>
      </c>
      <c r="Q564" s="184">
        <v>12.9254</v>
      </c>
      <c r="R564" s="184">
        <v>0.71419999999999995</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165</v>
      </c>
      <c r="C565" s="180">
        <v>120503</v>
      </c>
      <c r="D565" s="183">
        <v>45014</v>
      </c>
      <c r="E565" s="184">
        <v>66.726500000000001</v>
      </c>
      <c r="F565" s="184">
        <v>1.1009</v>
      </c>
      <c r="G565" s="184">
        <v>0.7399</v>
      </c>
      <c r="H565" s="184">
        <v>-0.2495</v>
      </c>
      <c r="I565" s="184">
        <v>0.48549999999999999</v>
      </c>
      <c r="J565" s="184">
        <v>-2.4188000000000001</v>
      </c>
      <c r="K565" s="184">
        <v>-7.742</v>
      </c>
      <c r="L565" s="184">
        <v>-7.5091999999999999</v>
      </c>
      <c r="M565" s="184">
        <v>2.9519000000000002</v>
      </c>
      <c r="N565" s="184">
        <v>-10.632</v>
      </c>
      <c r="O565" s="184">
        <v>16.214300000000001</v>
      </c>
      <c r="P565" s="184">
        <v>9.2469999999999999</v>
      </c>
      <c r="Q565" s="184">
        <v>15.749499999999999</v>
      </c>
      <c r="R565" s="184">
        <v>0.70599999999999996</v>
      </c>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268</v>
      </c>
      <c r="C566" s="180">
        <v>112323</v>
      </c>
      <c r="D566" s="183">
        <v>45014</v>
      </c>
      <c r="E566" s="184">
        <v>60.104399999999998</v>
      </c>
      <c r="F566" s="184">
        <v>1.0989</v>
      </c>
      <c r="G566" s="184">
        <v>0.73119999999999996</v>
      </c>
      <c r="H566" s="184">
        <v>-0.26200000000000001</v>
      </c>
      <c r="I566" s="184">
        <v>0.45879999999999999</v>
      </c>
      <c r="J566" s="184">
        <v>-2.4746000000000001</v>
      </c>
      <c r="K566" s="184">
        <v>-7.9218000000000002</v>
      </c>
      <c r="L566" s="184">
        <v>-7.8764000000000003</v>
      </c>
      <c r="M566" s="184">
        <v>2.3311000000000002</v>
      </c>
      <c r="N566" s="184">
        <v>-11.357100000000001</v>
      </c>
      <c r="O566" s="184">
        <v>15.246700000000001</v>
      </c>
      <c r="P566" s="184">
        <v>8.3005999999999993</v>
      </c>
      <c r="Q566" s="184">
        <v>14.489100000000001</v>
      </c>
      <c r="R566" s="184">
        <v>-0.12870000000000001</v>
      </c>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2036</v>
      </c>
      <c r="C567" s="180">
        <v>118473</v>
      </c>
      <c r="D567" s="183">
        <v>45014</v>
      </c>
      <c r="E567" s="184">
        <v>108.86</v>
      </c>
      <c r="F567" s="184">
        <v>0.87290000000000001</v>
      </c>
      <c r="G567" s="184">
        <v>0.53100000000000003</v>
      </c>
      <c r="H567" s="184">
        <v>-0.64800000000000002</v>
      </c>
      <c r="I567" s="184">
        <v>0.28649999999999998</v>
      </c>
      <c r="J567" s="184">
        <v>-0.59989999999999999</v>
      </c>
      <c r="K567" s="184">
        <v>-4.0391000000000004</v>
      </c>
      <c r="L567" s="184">
        <v>1.7002999999999999</v>
      </c>
      <c r="M567" s="184">
        <v>11.582599999999999</v>
      </c>
      <c r="N567" s="184">
        <v>1.2650999999999999</v>
      </c>
      <c r="O567" s="184">
        <v>39.253900000000002</v>
      </c>
      <c r="P567" s="184">
        <v>12.836</v>
      </c>
      <c r="Q567" s="184">
        <v>16.733499999999999</v>
      </c>
      <c r="R567" s="184">
        <v>16.259699999999999</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2037</v>
      </c>
      <c r="C568" s="180">
        <v>111569</v>
      </c>
      <c r="D568" s="183">
        <v>45014</v>
      </c>
      <c r="E568" s="184">
        <v>97.248999999999995</v>
      </c>
      <c r="F568" s="184">
        <v>0.86919999999999997</v>
      </c>
      <c r="G568" s="184">
        <v>0.51470000000000005</v>
      </c>
      <c r="H568" s="184">
        <v>-0.66900000000000004</v>
      </c>
      <c r="I568" s="184">
        <v>0.24529999999999999</v>
      </c>
      <c r="J568" s="184">
        <v>-0.68630000000000002</v>
      </c>
      <c r="K568" s="184">
        <v>-4.3239000000000001</v>
      </c>
      <c r="L568" s="184">
        <v>1.0946</v>
      </c>
      <c r="M568" s="184">
        <v>10.585599999999999</v>
      </c>
      <c r="N568" s="184">
        <v>7.0999999999999994E-2</v>
      </c>
      <c r="O568" s="184">
        <v>37.676699999999997</v>
      </c>
      <c r="P568" s="184">
        <v>11.522500000000001</v>
      </c>
      <c r="Q568" s="184">
        <v>17.290299999999998</v>
      </c>
      <c r="R568" s="184">
        <v>14.8986</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1890</v>
      </c>
      <c r="C569" s="180">
        <v>141950</v>
      </c>
      <c r="D569" s="183">
        <v>45014</v>
      </c>
      <c r="E569" s="184">
        <v>16.170000000000002</v>
      </c>
      <c r="F569" s="184">
        <v>1.6980999999999999</v>
      </c>
      <c r="G569" s="184">
        <v>1.1256999999999999</v>
      </c>
      <c r="H569" s="184">
        <v>-0.36969999999999997</v>
      </c>
      <c r="I569" s="184">
        <v>-6.1800000000000001E-2</v>
      </c>
      <c r="J569" s="184">
        <v>-1.2821</v>
      </c>
      <c r="K569" s="184">
        <v>-7.3352000000000004</v>
      </c>
      <c r="L569" s="184">
        <v>-6.9085000000000001</v>
      </c>
      <c r="M569" s="184">
        <v>6.2417999999999996</v>
      </c>
      <c r="N569" s="184">
        <v>-4.1494</v>
      </c>
      <c r="O569" s="184">
        <v>29.125900000000001</v>
      </c>
      <c r="P569" s="184">
        <v>10.5672</v>
      </c>
      <c r="Q569" s="184">
        <v>9.8673000000000002</v>
      </c>
      <c r="R569" s="184">
        <v>10.508800000000001</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1891</v>
      </c>
      <c r="C570" s="180">
        <v>141952</v>
      </c>
      <c r="D570" s="183">
        <v>45014</v>
      </c>
      <c r="E570" s="184">
        <v>15.6</v>
      </c>
      <c r="F570" s="184">
        <v>1.6949000000000001</v>
      </c>
      <c r="G570" s="184">
        <v>1.1673</v>
      </c>
      <c r="H570" s="184">
        <v>-0.31950000000000001</v>
      </c>
      <c r="I570" s="184">
        <v>-6.4100000000000004E-2</v>
      </c>
      <c r="J570" s="184">
        <v>-1.2658</v>
      </c>
      <c r="K570" s="184">
        <v>-7.4184000000000001</v>
      </c>
      <c r="L570" s="184">
        <v>-7.1429</v>
      </c>
      <c r="M570" s="184">
        <v>5.7626999999999997</v>
      </c>
      <c r="N570" s="184">
        <v>-4.6455000000000002</v>
      </c>
      <c r="O570" s="184">
        <v>28.337800000000001</v>
      </c>
      <c r="P570" s="184">
        <v>9.7997999999999994</v>
      </c>
      <c r="Q570" s="184">
        <v>9.0980000000000008</v>
      </c>
      <c r="R570" s="184">
        <v>9.8831000000000007</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1892</v>
      </c>
      <c r="C571" s="180">
        <v>144315</v>
      </c>
      <c r="D571" s="183">
        <v>45014</v>
      </c>
      <c r="E571" s="184">
        <v>19.34</v>
      </c>
      <c r="F571" s="184">
        <v>1.7359</v>
      </c>
      <c r="G571" s="184">
        <v>1.3627</v>
      </c>
      <c r="H571" s="184">
        <v>-0.2064</v>
      </c>
      <c r="I571" s="184">
        <v>0.25919999999999999</v>
      </c>
      <c r="J571" s="184">
        <v>-1.2257</v>
      </c>
      <c r="K571" s="184">
        <v>-6.9744999999999999</v>
      </c>
      <c r="L571" s="184">
        <v>-6.5248999999999997</v>
      </c>
      <c r="M571" s="184">
        <v>6.1471</v>
      </c>
      <c r="N571" s="184">
        <v>-4.8696999999999999</v>
      </c>
      <c r="O571" s="184">
        <v>28.3233</v>
      </c>
      <c r="P571" s="184"/>
      <c r="Q571" s="184">
        <v>16.000900000000001</v>
      </c>
      <c r="R571" s="184">
        <v>9.5601000000000003</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1893</v>
      </c>
      <c r="C572" s="180">
        <v>144314</v>
      </c>
      <c r="D572" s="183">
        <v>45014</v>
      </c>
      <c r="E572" s="184">
        <v>18.55</v>
      </c>
      <c r="F572" s="184">
        <v>1.7553000000000001</v>
      </c>
      <c r="G572" s="184">
        <v>1.4215</v>
      </c>
      <c r="H572" s="184">
        <v>-0.1615</v>
      </c>
      <c r="I572" s="184">
        <v>0.27029999999999998</v>
      </c>
      <c r="J572" s="184">
        <v>-1.1720999999999999</v>
      </c>
      <c r="K572" s="184">
        <v>-7.0175000000000001</v>
      </c>
      <c r="L572" s="184">
        <v>-6.7839</v>
      </c>
      <c r="M572" s="184">
        <v>5.6378000000000004</v>
      </c>
      <c r="N572" s="184">
        <v>-5.5499000000000001</v>
      </c>
      <c r="O572" s="184">
        <v>27.253599999999999</v>
      </c>
      <c r="P572" s="184"/>
      <c r="Q572" s="184">
        <v>14.917400000000001</v>
      </c>
      <c r="R572" s="184">
        <v>8.7645999999999997</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1894</v>
      </c>
      <c r="C573" s="180">
        <v>119351</v>
      </c>
      <c r="D573" s="183">
        <v>45014</v>
      </c>
      <c r="E573" s="184">
        <v>108.77</v>
      </c>
      <c r="F573" s="184">
        <v>1.4077999999999999</v>
      </c>
      <c r="G573" s="184">
        <v>0.99350000000000005</v>
      </c>
      <c r="H573" s="184">
        <v>-0.23849999999999999</v>
      </c>
      <c r="I573" s="184">
        <v>0.31359999999999999</v>
      </c>
      <c r="J573" s="184">
        <v>-0.89290000000000003</v>
      </c>
      <c r="K573" s="184">
        <v>-5.7043999999999997</v>
      </c>
      <c r="L573" s="184">
        <v>0.19339999999999999</v>
      </c>
      <c r="M573" s="184">
        <v>12.307700000000001</v>
      </c>
      <c r="N573" s="184">
        <v>0.48039999999999999</v>
      </c>
      <c r="O573" s="184">
        <v>30.041399999999999</v>
      </c>
      <c r="P573" s="184">
        <v>13.194800000000001</v>
      </c>
      <c r="Q573" s="184">
        <v>16.192299999999999</v>
      </c>
      <c r="R573" s="184">
        <v>12.6625</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1895</v>
      </c>
      <c r="C574" s="180">
        <v>111710</v>
      </c>
      <c r="D574" s="183">
        <v>45014</v>
      </c>
      <c r="E574" s="184">
        <v>95.77</v>
      </c>
      <c r="F574" s="184">
        <v>1.3976</v>
      </c>
      <c r="G574" s="184">
        <v>0.97</v>
      </c>
      <c r="H574" s="184">
        <v>-0.26040000000000002</v>
      </c>
      <c r="I574" s="184">
        <v>0.2722</v>
      </c>
      <c r="J574" s="184">
        <v>-0.98219999999999996</v>
      </c>
      <c r="K574" s="184">
        <v>-5.9880000000000004</v>
      </c>
      <c r="L574" s="184">
        <v>-0.41589999999999999</v>
      </c>
      <c r="M574" s="184">
        <v>11.2958</v>
      </c>
      <c r="N574" s="184">
        <v>-0.72560000000000002</v>
      </c>
      <c r="O574" s="184">
        <v>28.627099999999999</v>
      </c>
      <c r="P574" s="184">
        <v>11.929600000000001</v>
      </c>
      <c r="Q574" s="184">
        <v>17.384599999999999</v>
      </c>
      <c r="R574" s="184">
        <v>11.4169</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1896</v>
      </c>
      <c r="C575" s="180">
        <v>111709</v>
      </c>
      <c r="D575" s="183">
        <v>45014</v>
      </c>
      <c r="E575" s="184">
        <v>102.99</v>
      </c>
      <c r="F575" s="184">
        <v>1.3980999999999999</v>
      </c>
      <c r="G575" s="184">
        <v>0.97060000000000002</v>
      </c>
      <c r="H575" s="184">
        <v>-0.26150000000000001</v>
      </c>
      <c r="I575" s="184">
        <v>0.27260000000000001</v>
      </c>
      <c r="J575" s="184">
        <v>-0.96160000000000001</v>
      </c>
      <c r="K575" s="184">
        <v>-5.9108000000000001</v>
      </c>
      <c r="L575" s="184">
        <v>-0.26150000000000001</v>
      </c>
      <c r="M575" s="184">
        <v>11.545500000000001</v>
      </c>
      <c r="N575" s="184">
        <v>-0.4254</v>
      </c>
      <c r="O575" s="184">
        <v>29.1251</v>
      </c>
      <c r="P575" s="184">
        <v>12.525700000000001</v>
      </c>
      <c r="Q575" s="184">
        <v>17.991399999999999</v>
      </c>
      <c r="R575" s="184">
        <v>11.733499999999999</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1838</v>
      </c>
      <c r="C576" s="180">
        <v>150159</v>
      </c>
      <c r="D576" s="183">
        <v>45014</v>
      </c>
      <c r="E576" s="184">
        <v>61.0533</v>
      </c>
      <c r="F576" s="184">
        <v>1.2367999999999999</v>
      </c>
      <c r="G576" s="184">
        <v>1.1402000000000001</v>
      </c>
      <c r="H576" s="184">
        <v>6.2399999999999997E-2</v>
      </c>
      <c r="I576" s="184">
        <v>0.87739999999999996</v>
      </c>
      <c r="J576" s="184">
        <v>-1.2000999999999999</v>
      </c>
      <c r="K576" s="184">
        <v>-4.8878000000000004</v>
      </c>
      <c r="L576" s="184">
        <v>-9.8699999999999996E-2</v>
      </c>
      <c r="M576" s="184">
        <v>7.7047999999999996</v>
      </c>
      <c r="N576" s="184">
        <v>-3.1659000000000002</v>
      </c>
      <c r="O576" s="184">
        <v>21.031600000000001</v>
      </c>
      <c r="P576" s="184">
        <v>10.5275</v>
      </c>
      <c r="Q576" s="184">
        <v>13.276300000000001</v>
      </c>
      <c r="R576" s="184">
        <v>6.29</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1866</v>
      </c>
      <c r="C577" s="180">
        <v>150156</v>
      </c>
      <c r="D577" s="183">
        <v>45014</v>
      </c>
      <c r="E577" s="184">
        <v>55.686399999999999</v>
      </c>
      <c r="F577" s="184">
        <v>1.2335</v>
      </c>
      <c r="G577" s="184">
        <v>1.1234999999999999</v>
      </c>
      <c r="H577" s="184">
        <v>3.9199999999999999E-2</v>
      </c>
      <c r="I577" s="184">
        <v>0.8306</v>
      </c>
      <c r="J577" s="184">
        <v>-1.2951999999999999</v>
      </c>
      <c r="K577" s="184">
        <v>-5.1714000000000002</v>
      </c>
      <c r="L577" s="184">
        <v>-0.68910000000000005</v>
      </c>
      <c r="M577" s="184">
        <v>6.7255000000000003</v>
      </c>
      <c r="N577" s="184">
        <v>-4.3346999999999998</v>
      </c>
      <c r="O577" s="184">
        <v>19.522300000000001</v>
      </c>
      <c r="P577" s="184">
        <v>9.1902000000000008</v>
      </c>
      <c r="Q577" s="184">
        <v>10.4742</v>
      </c>
      <c r="R577" s="184">
        <v>4.9574999999999996</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269</v>
      </c>
      <c r="C578" s="180">
        <v>134044</v>
      </c>
      <c r="D578" s="183"/>
      <c r="E578" s="184"/>
      <c r="F578" s="184"/>
      <c r="G578" s="184"/>
      <c r="H578" s="184"/>
      <c r="I578" s="184"/>
      <c r="J578" s="184"/>
      <c r="K578" s="184"/>
      <c r="L578" s="184"/>
      <c r="M578" s="184"/>
      <c r="N578" s="184"/>
      <c r="O578" s="184"/>
      <c r="P578" s="184"/>
      <c r="Q578" s="184"/>
      <c r="R578" s="184"/>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166</v>
      </c>
      <c r="C579" s="180">
        <v>134045</v>
      </c>
      <c r="D579" s="183"/>
      <c r="E579" s="184"/>
      <c r="F579" s="184"/>
      <c r="G579" s="184"/>
      <c r="H579" s="184"/>
      <c r="I579" s="184"/>
      <c r="J579" s="184"/>
      <c r="K579" s="184"/>
      <c r="L579" s="184"/>
      <c r="M579" s="184"/>
      <c r="N579" s="184"/>
      <c r="O579" s="184"/>
      <c r="P579" s="184"/>
      <c r="Q579" s="184"/>
      <c r="R579" s="184"/>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171</v>
      </c>
      <c r="C580" s="180">
        <v>118285</v>
      </c>
      <c r="D580" s="183">
        <v>45014</v>
      </c>
      <c r="E580" s="184">
        <v>121</v>
      </c>
      <c r="F580" s="184">
        <v>0.85850000000000004</v>
      </c>
      <c r="G580" s="184">
        <v>0.67390000000000005</v>
      </c>
      <c r="H580" s="184">
        <v>-0.32129999999999997</v>
      </c>
      <c r="I580" s="184">
        <v>0.40660000000000002</v>
      </c>
      <c r="J580" s="184">
        <v>-1.4096</v>
      </c>
      <c r="K580" s="184">
        <v>-5.2393000000000001</v>
      </c>
      <c r="L580" s="184">
        <v>-0.72199999999999998</v>
      </c>
      <c r="M580" s="184">
        <v>9.5716999999999999</v>
      </c>
      <c r="N580" s="184">
        <v>0.37330000000000002</v>
      </c>
      <c r="O580" s="184">
        <v>28.732199999999999</v>
      </c>
      <c r="P580" s="184">
        <v>15.250999999999999</v>
      </c>
      <c r="Q580" s="184">
        <v>14.6328</v>
      </c>
      <c r="R580" s="184">
        <v>10.8102</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274</v>
      </c>
      <c r="C581" s="180">
        <v>111722</v>
      </c>
      <c r="D581" s="183">
        <v>45014</v>
      </c>
      <c r="E581" s="184">
        <v>111.2</v>
      </c>
      <c r="F581" s="184">
        <v>0.85250000000000004</v>
      </c>
      <c r="G581" s="184">
        <v>0.65169999999999995</v>
      </c>
      <c r="H581" s="184">
        <v>-0.34949999999999998</v>
      </c>
      <c r="I581" s="184">
        <v>0.36099999999999999</v>
      </c>
      <c r="J581" s="184">
        <v>-1.5058</v>
      </c>
      <c r="K581" s="184">
        <v>-5.5465999999999998</v>
      </c>
      <c r="L581" s="184">
        <v>-1.3747</v>
      </c>
      <c r="M581" s="184">
        <v>8.4771999999999998</v>
      </c>
      <c r="N581" s="184">
        <v>-0.97950000000000004</v>
      </c>
      <c r="O581" s="184">
        <v>27.1372</v>
      </c>
      <c r="P581" s="184">
        <v>13.989100000000001</v>
      </c>
      <c r="Q581" s="184">
        <v>18.201000000000001</v>
      </c>
      <c r="R581" s="184">
        <v>9.3431999999999995</v>
      </c>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172</v>
      </c>
      <c r="C582" s="180">
        <v>119242</v>
      </c>
      <c r="D582" s="183">
        <v>45014</v>
      </c>
      <c r="E582" s="184">
        <v>85.866</v>
      </c>
      <c r="F582" s="184">
        <v>0.91200000000000003</v>
      </c>
      <c r="G582" s="184">
        <v>0.3236</v>
      </c>
      <c r="H582" s="184">
        <v>-0.78690000000000004</v>
      </c>
      <c r="I582" s="184">
        <v>-0.31109999999999999</v>
      </c>
      <c r="J582" s="184">
        <v>-2.0710999999999999</v>
      </c>
      <c r="K582" s="184">
        <v>-5.8693</v>
      </c>
      <c r="L582" s="184">
        <v>0.41160000000000002</v>
      </c>
      <c r="M582" s="184">
        <v>9.0596999999999994</v>
      </c>
      <c r="N582" s="184">
        <v>0.60570000000000002</v>
      </c>
      <c r="O582" s="184">
        <v>30.178000000000001</v>
      </c>
      <c r="P582" s="184">
        <v>13.1745</v>
      </c>
      <c r="Q582" s="184">
        <v>15.9009</v>
      </c>
      <c r="R582" s="184">
        <v>11.796799999999999</v>
      </c>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275</v>
      </c>
      <c r="C583" s="180">
        <v>104772</v>
      </c>
      <c r="D583" s="183">
        <v>45014</v>
      </c>
      <c r="E583" s="184">
        <v>78.974999999999994</v>
      </c>
      <c r="F583" s="184">
        <v>0.90980000000000005</v>
      </c>
      <c r="G583" s="184">
        <v>0.31119999999999998</v>
      </c>
      <c r="H583" s="184">
        <v>-0.80389999999999995</v>
      </c>
      <c r="I583" s="184">
        <v>-0.34570000000000001</v>
      </c>
      <c r="J583" s="184">
        <v>-2.14</v>
      </c>
      <c r="K583" s="184">
        <v>-6.0917000000000003</v>
      </c>
      <c r="L583" s="184">
        <v>-6.4500000000000002E-2</v>
      </c>
      <c r="M583" s="184">
        <v>8.2843</v>
      </c>
      <c r="N583" s="184">
        <v>-0.35830000000000001</v>
      </c>
      <c r="O583" s="184">
        <v>28.936900000000001</v>
      </c>
      <c r="P583" s="184">
        <v>12.093500000000001</v>
      </c>
      <c r="Q583" s="184">
        <v>13.603400000000001</v>
      </c>
      <c r="R583" s="184">
        <v>10.7308</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173</v>
      </c>
      <c r="C584" s="180">
        <v>118620</v>
      </c>
      <c r="D584" s="183">
        <v>45014</v>
      </c>
      <c r="E584" s="184">
        <v>78.150000000000006</v>
      </c>
      <c r="F584" s="184">
        <v>0.89080000000000004</v>
      </c>
      <c r="G584" s="184">
        <v>0.61799999999999999</v>
      </c>
      <c r="H584" s="184">
        <v>-0.34429999999999999</v>
      </c>
      <c r="I584" s="184">
        <v>0.41120000000000001</v>
      </c>
      <c r="J584" s="184">
        <v>-1.1259999999999999</v>
      </c>
      <c r="K584" s="184">
        <v>-3.9218000000000002</v>
      </c>
      <c r="L584" s="184">
        <v>1.0343</v>
      </c>
      <c r="M584" s="184">
        <v>10.0549</v>
      </c>
      <c r="N584" s="184">
        <v>6.4000000000000001E-2</v>
      </c>
      <c r="O584" s="184">
        <v>26.6494</v>
      </c>
      <c r="P584" s="184">
        <v>10.1912</v>
      </c>
      <c r="Q584" s="184">
        <v>13.3492</v>
      </c>
      <c r="R584" s="184">
        <v>10.5785</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276</v>
      </c>
      <c r="C585" s="180">
        <v>111638</v>
      </c>
      <c r="D585" s="183">
        <v>45014</v>
      </c>
      <c r="E585" s="184">
        <v>68.63</v>
      </c>
      <c r="F585" s="184">
        <v>0.88200000000000001</v>
      </c>
      <c r="G585" s="184">
        <v>0.58630000000000004</v>
      </c>
      <c r="H585" s="184">
        <v>-0.37740000000000001</v>
      </c>
      <c r="I585" s="184">
        <v>0.35089999999999999</v>
      </c>
      <c r="J585" s="184">
        <v>-1.266</v>
      </c>
      <c r="K585" s="184">
        <v>-4.3217999999999996</v>
      </c>
      <c r="L585" s="184">
        <v>0.17519999999999999</v>
      </c>
      <c r="M585" s="184">
        <v>8.6433</v>
      </c>
      <c r="N585" s="184">
        <v>-1.6620999999999999</v>
      </c>
      <c r="O585" s="184">
        <v>24.512799999999999</v>
      </c>
      <c r="P585" s="184">
        <v>8.3493999999999993</v>
      </c>
      <c r="Q585" s="184">
        <v>14.470700000000001</v>
      </c>
      <c r="R585" s="184">
        <v>8.7036999999999995</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278</v>
      </c>
      <c r="C586" s="180">
        <v>100526</v>
      </c>
      <c r="D586" s="183">
        <v>45014</v>
      </c>
      <c r="E586" s="184">
        <v>857.48500000000001</v>
      </c>
      <c r="F586" s="184">
        <v>0.69140000000000001</v>
      </c>
      <c r="G586" s="184">
        <v>0.11940000000000001</v>
      </c>
      <c r="H586" s="184">
        <v>-1.1434</v>
      </c>
      <c r="I586" s="184">
        <v>1.18E-2</v>
      </c>
      <c r="J586" s="184">
        <v>-1.0733999999999999</v>
      </c>
      <c r="K586" s="184">
        <v>-6.2773000000000003</v>
      </c>
      <c r="L586" s="184">
        <v>0.62870000000000004</v>
      </c>
      <c r="M586" s="184">
        <v>10.969900000000001</v>
      </c>
      <c r="N586" s="184">
        <v>2.3725000000000001</v>
      </c>
      <c r="O586" s="184">
        <v>29.8187</v>
      </c>
      <c r="P586" s="184">
        <v>10.0863</v>
      </c>
      <c r="Q586" s="184">
        <v>20.394400000000001</v>
      </c>
      <c r="R586" s="184">
        <v>11.2278</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175</v>
      </c>
      <c r="C587" s="180">
        <v>118540</v>
      </c>
      <c r="D587" s="183">
        <v>45014</v>
      </c>
      <c r="E587" s="184">
        <v>938.22659999999996</v>
      </c>
      <c r="F587" s="184">
        <v>0.69359999999999999</v>
      </c>
      <c r="G587" s="184">
        <v>0.13009999999999999</v>
      </c>
      <c r="H587" s="184">
        <v>-1.1287</v>
      </c>
      <c r="I587" s="184">
        <v>4.1599999999999998E-2</v>
      </c>
      <c r="J587" s="184">
        <v>-1.0122</v>
      </c>
      <c r="K587" s="184">
        <v>-6.0850999999999997</v>
      </c>
      <c r="L587" s="184">
        <v>1.0427</v>
      </c>
      <c r="M587" s="184">
        <v>11.6571</v>
      </c>
      <c r="N587" s="184">
        <v>3.2191000000000001</v>
      </c>
      <c r="O587" s="184">
        <v>30.930299999999999</v>
      </c>
      <c r="P587" s="184">
        <v>11.0777</v>
      </c>
      <c r="Q587" s="184">
        <v>14.1136</v>
      </c>
      <c r="R587" s="184">
        <v>12.1493</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279</v>
      </c>
      <c r="C588" s="180">
        <v>100998</v>
      </c>
      <c r="D588" s="183"/>
      <c r="E588" s="184"/>
      <c r="F588" s="184"/>
      <c r="G588" s="184"/>
      <c r="H588" s="184"/>
      <c r="I588" s="184"/>
      <c r="J588" s="184"/>
      <c r="K588" s="184"/>
      <c r="L588" s="184"/>
      <c r="M588" s="184"/>
      <c r="N588" s="184"/>
      <c r="O588" s="184"/>
      <c r="P588" s="184"/>
      <c r="Q588" s="184"/>
      <c r="R588" s="184"/>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176</v>
      </c>
      <c r="C589" s="180">
        <v>118929</v>
      </c>
      <c r="D589" s="183"/>
      <c r="E589" s="184"/>
      <c r="F589" s="184"/>
      <c r="G589" s="184"/>
      <c r="H589" s="184"/>
      <c r="I589" s="184"/>
      <c r="J589" s="184"/>
      <c r="K589" s="184"/>
      <c r="L589" s="184"/>
      <c r="M589" s="184"/>
      <c r="N589" s="184"/>
      <c r="O589" s="184"/>
      <c r="P589" s="184"/>
      <c r="Q589" s="184"/>
      <c r="R589" s="184"/>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280</v>
      </c>
      <c r="C590" s="180">
        <v>101979</v>
      </c>
      <c r="D590" s="183">
        <v>45014</v>
      </c>
      <c r="E590" s="184">
        <v>2566.9633414213199</v>
      </c>
      <c r="F590" s="184">
        <v>0.79749999999999999</v>
      </c>
      <c r="G590" s="184">
        <v>0.56179999999999997</v>
      </c>
      <c r="H590" s="184">
        <v>-0.59409999999999996</v>
      </c>
      <c r="I590" s="184">
        <v>0.19120000000000001</v>
      </c>
      <c r="J590" s="184">
        <v>-0.75390000000000001</v>
      </c>
      <c r="K590" s="184">
        <v>-4.3167</v>
      </c>
      <c r="L590" s="184">
        <v>2.8060999999999998</v>
      </c>
      <c r="M590" s="184">
        <v>12.4368</v>
      </c>
      <c r="N590" s="184">
        <v>7.7815000000000003</v>
      </c>
      <c r="O590" s="184">
        <v>30.863299999999999</v>
      </c>
      <c r="P590" s="184">
        <v>9.4650999999999996</v>
      </c>
      <c r="Q590" s="184">
        <v>22.800899999999999</v>
      </c>
      <c r="R590" s="184">
        <v>16.894600000000001</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177</v>
      </c>
      <c r="C591" s="180">
        <v>119060</v>
      </c>
      <c r="D591" s="183">
        <v>45014</v>
      </c>
      <c r="E591" s="184">
        <v>837.77800000000002</v>
      </c>
      <c r="F591" s="184">
        <v>0.79910000000000003</v>
      </c>
      <c r="G591" s="184">
        <v>0.57010000000000005</v>
      </c>
      <c r="H591" s="184">
        <v>-0.58279999999999998</v>
      </c>
      <c r="I591" s="184">
        <v>0.2142</v>
      </c>
      <c r="J591" s="184">
        <v>-0.70609999999999995</v>
      </c>
      <c r="K591" s="184">
        <v>-4.1553000000000004</v>
      </c>
      <c r="L591" s="184">
        <v>3.1415000000000002</v>
      </c>
      <c r="M591" s="184">
        <v>12.9763</v>
      </c>
      <c r="N591" s="184">
        <v>8.4638000000000009</v>
      </c>
      <c r="O591" s="184">
        <v>31.648700000000002</v>
      </c>
      <c r="P591" s="184">
        <v>10.1465</v>
      </c>
      <c r="Q591" s="184">
        <v>12.794600000000001</v>
      </c>
      <c r="R591" s="184">
        <v>17.603200000000001</v>
      </c>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1949</v>
      </c>
      <c r="C592" s="180">
        <v>151078</v>
      </c>
      <c r="D592" s="183">
        <v>45014</v>
      </c>
      <c r="E592" s="184">
        <v>82.229600000000005</v>
      </c>
      <c r="F592" s="184">
        <v>1.1935</v>
      </c>
      <c r="G592" s="184">
        <v>1.4224000000000001</v>
      </c>
      <c r="H592" s="184">
        <v>0.1961</v>
      </c>
      <c r="I592" s="184">
        <v>1.3797999999999999</v>
      </c>
      <c r="J592" s="184">
        <v>-0.53390000000000004</v>
      </c>
      <c r="K592" s="184">
        <v>-3.0091000000000001</v>
      </c>
      <c r="L592" s="184">
        <v>0.30449999999999999</v>
      </c>
      <c r="M592" s="184">
        <v>11.661300000000001</v>
      </c>
      <c r="N592" s="184">
        <v>-1.6334</v>
      </c>
      <c r="O592" s="184">
        <v>26.165900000000001</v>
      </c>
      <c r="P592" s="184">
        <v>7.9889999999999999</v>
      </c>
      <c r="Q592" s="184">
        <v>12.9339</v>
      </c>
      <c r="R592" s="184">
        <v>8.6462000000000003</v>
      </c>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1950</v>
      </c>
      <c r="C593" s="180">
        <v>151076</v>
      </c>
      <c r="D593" s="183">
        <v>45014</v>
      </c>
      <c r="E593" s="184">
        <v>76.822599999999994</v>
      </c>
      <c r="F593" s="184">
        <v>1.1911</v>
      </c>
      <c r="G593" s="184">
        <v>1.4106000000000001</v>
      </c>
      <c r="H593" s="184">
        <v>0.17979999999999999</v>
      </c>
      <c r="I593" s="184">
        <v>1.3467</v>
      </c>
      <c r="J593" s="184">
        <v>-0.60009999999999997</v>
      </c>
      <c r="K593" s="184">
        <v>-3.2081</v>
      </c>
      <c r="L593" s="184">
        <v>-9.6799999999999997E-2</v>
      </c>
      <c r="M593" s="184">
        <v>10.9945</v>
      </c>
      <c r="N593" s="184">
        <v>-2.4140000000000001</v>
      </c>
      <c r="O593" s="184">
        <v>25.2531</v>
      </c>
      <c r="P593" s="184">
        <v>7.2706999999999997</v>
      </c>
      <c r="Q593" s="184">
        <v>12.668799999999999</v>
      </c>
      <c r="R593" s="184">
        <v>7.8055000000000003</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281</v>
      </c>
      <c r="C594" s="180">
        <v>104707</v>
      </c>
      <c r="D594" s="183">
        <v>45014</v>
      </c>
      <c r="E594" s="184">
        <v>52.870699999999999</v>
      </c>
      <c r="F594" s="184">
        <v>0.90169999999999995</v>
      </c>
      <c r="G594" s="184">
        <v>0.59060000000000001</v>
      </c>
      <c r="H594" s="184">
        <v>-0.59709999999999996</v>
      </c>
      <c r="I594" s="184">
        <v>0.94120000000000004</v>
      </c>
      <c r="J594" s="184">
        <v>-1.5429999999999999</v>
      </c>
      <c r="K594" s="184">
        <v>-7.0625999999999998</v>
      </c>
      <c r="L594" s="184">
        <v>-2.3513000000000002</v>
      </c>
      <c r="M594" s="184">
        <v>5.8860000000000001</v>
      </c>
      <c r="N594" s="184">
        <v>-4.3255999999999997</v>
      </c>
      <c r="O594" s="184">
        <v>23.609000000000002</v>
      </c>
      <c r="P594" s="184">
        <v>7.8090999999999999</v>
      </c>
      <c r="Q594" s="184">
        <v>10.7994</v>
      </c>
      <c r="R594" s="184">
        <v>8.4925999999999995</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178</v>
      </c>
      <c r="C595" s="180">
        <v>120079</v>
      </c>
      <c r="D595" s="183">
        <v>45014</v>
      </c>
      <c r="E595" s="184">
        <v>58.123899999999999</v>
      </c>
      <c r="F595" s="184">
        <v>0.90500000000000003</v>
      </c>
      <c r="G595" s="184">
        <v>0.6008</v>
      </c>
      <c r="H595" s="184">
        <v>-0.58050000000000002</v>
      </c>
      <c r="I595" s="184">
        <v>0.97909999999999997</v>
      </c>
      <c r="J595" s="184">
        <v>-1.4583999999999999</v>
      </c>
      <c r="K595" s="184">
        <v>-6.7990000000000004</v>
      </c>
      <c r="L595" s="184">
        <v>-1.7753000000000001</v>
      </c>
      <c r="M595" s="184">
        <v>6.8444000000000003</v>
      </c>
      <c r="N595" s="184">
        <v>-3.1568999999999998</v>
      </c>
      <c r="O595" s="184">
        <v>25.158100000000001</v>
      </c>
      <c r="P595" s="184">
        <v>9.0370000000000008</v>
      </c>
      <c r="Q595" s="184">
        <v>12.776999999999999</v>
      </c>
      <c r="R595" s="184">
        <v>9.8444000000000003</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282</v>
      </c>
      <c r="C596" s="180">
        <v>100354</v>
      </c>
      <c r="D596" s="183">
        <v>45014</v>
      </c>
      <c r="E596" s="184">
        <v>567.76</v>
      </c>
      <c r="F596" s="184">
        <v>0.76670000000000005</v>
      </c>
      <c r="G596" s="184">
        <v>-3.1699999999999999E-2</v>
      </c>
      <c r="H596" s="184">
        <v>-1.0508999999999999</v>
      </c>
      <c r="I596" s="184">
        <v>-0.2477</v>
      </c>
      <c r="J596" s="184">
        <v>-2.2822</v>
      </c>
      <c r="K596" s="184">
        <v>-7.3151000000000002</v>
      </c>
      <c r="L596" s="184">
        <v>-1.7733000000000001</v>
      </c>
      <c r="M596" s="184">
        <v>5.9115000000000002</v>
      </c>
      <c r="N596" s="184">
        <v>-3.3418999999999999</v>
      </c>
      <c r="O596" s="184">
        <v>27.801100000000002</v>
      </c>
      <c r="P596" s="184">
        <v>10.3088</v>
      </c>
      <c r="Q596" s="184">
        <v>18.645499999999998</v>
      </c>
      <c r="R596" s="184">
        <v>9.1884999999999994</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179</v>
      </c>
      <c r="C597" s="180">
        <v>120592</v>
      </c>
      <c r="D597" s="183">
        <v>45014</v>
      </c>
      <c r="E597" s="184">
        <v>621.24</v>
      </c>
      <c r="F597" s="184">
        <v>0.76890000000000003</v>
      </c>
      <c r="G597" s="184">
        <v>-2.5700000000000001E-2</v>
      </c>
      <c r="H597" s="184">
        <v>-1.0418000000000001</v>
      </c>
      <c r="I597" s="184">
        <v>-0.2281</v>
      </c>
      <c r="J597" s="184">
        <v>-2.2423999999999999</v>
      </c>
      <c r="K597" s="184">
        <v>-7.1779000000000002</v>
      </c>
      <c r="L597" s="184">
        <v>-1.4483999999999999</v>
      </c>
      <c r="M597" s="184">
        <v>6.4623999999999997</v>
      </c>
      <c r="N597" s="184">
        <v>-2.6575000000000002</v>
      </c>
      <c r="O597" s="184">
        <v>28.6721</v>
      </c>
      <c r="P597" s="184">
        <v>11.136799999999999</v>
      </c>
      <c r="Q597" s="184">
        <v>14.2258</v>
      </c>
      <c r="R597" s="184">
        <v>9.9519000000000002</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283</v>
      </c>
      <c r="C598" s="180">
        <v>142136</v>
      </c>
      <c r="D598" s="183">
        <v>45014</v>
      </c>
      <c r="E598" s="184">
        <v>16.54</v>
      </c>
      <c r="F598" s="184">
        <v>0.91520000000000001</v>
      </c>
      <c r="G598" s="184">
        <v>0.48599999999999999</v>
      </c>
      <c r="H598" s="184">
        <v>-0.54120000000000001</v>
      </c>
      <c r="I598" s="184">
        <v>-6.0400000000000002E-2</v>
      </c>
      <c r="J598" s="184">
        <v>-2.4188999999999998</v>
      </c>
      <c r="K598" s="184">
        <v>-7.7008999999999999</v>
      </c>
      <c r="L598" s="184">
        <v>-1.6062000000000001</v>
      </c>
      <c r="M598" s="184">
        <v>6.7096999999999998</v>
      </c>
      <c r="N598" s="184">
        <v>5.9577</v>
      </c>
      <c r="O598" s="184">
        <v>27.6036</v>
      </c>
      <c r="P598" s="184">
        <v>10.6198</v>
      </c>
      <c r="Q598" s="184">
        <v>10.545299999999999</v>
      </c>
      <c r="R598" s="184">
        <v>13.088100000000001</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180</v>
      </c>
      <c r="C599" s="180">
        <v>142134</v>
      </c>
      <c r="D599" s="183">
        <v>45014</v>
      </c>
      <c r="E599" s="184">
        <v>17.11</v>
      </c>
      <c r="F599" s="184">
        <v>0.94399999999999995</v>
      </c>
      <c r="G599" s="184">
        <v>0.52880000000000005</v>
      </c>
      <c r="H599" s="184">
        <v>-0.52329999999999999</v>
      </c>
      <c r="I599" s="184">
        <v>-5.8400000000000001E-2</v>
      </c>
      <c r="J599" s="184">
        <v>-2.3959000000000001</v>
      </c>
      <c r="K599" s="184">
        <v>-7.6631999999999998</v>
      </c>
      <c r="L599" s="184">
        <v>-1.3833</v>
      </c>
      <c r="M599" s="184">
        <v>7.0044000000000004</v>
      </c>
      <c r="N599" s="184">
        <v>6.3392999999999997</v>
      </c>
      <c r="O599" s="184">
        <v>28.1449</v>
      </c>
      <c r="P599" s="184">
        <v>11.3711</v>
      </c>
      <c r="Q599" s="184">
        <v>11.294</v>
      </c>
      <c r="R599" s="184">
        <v>13.5342</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181</v>
      </c>
      <c r="C600" s="180">
        <v>123637</v>
      </c>
      <c r="D600" s="183">
        <v>45014</v>
      </c>
      <c r="E600" s="184">
        <v>42</v>
      </c>
      <c r="F600" s="184">
        <v>1.0587</v>
      </c>
      <c r="G600" s="184">
        <v>0.86460000000000004</v>
      </c>
      <c r="H600" s="184">
        <v>-0.52110000000000001</v>
      </c>
      <c r="I600" s="184">
        <v>0.55059999999999998</v>
      </c>
      <c r="J600" s="184">
        <v>-1.1067</v>
      </c>
      <c r="K600" s="184">
        <v>-4.4150999999999998</v>
      </c>
      <c r="L600" s="184">
        <v>0.71940000000000004</v>
      </c>
      <c r="M600" s="184">
        <v>11.3468</v>
      </c>
      <c r="N600" s="184">
        <v>0.52659999999999996</v>
      </c>
      <c r="O600" s="184">
        <v>20.988399999999999</v>
      </c>
      <c r="P600" s="184">
        <v>9.0914000000000001</v>
      </c>
      <c r="Q600" s="184">
        <v>16.208600000000001</v>
      </c>
      <c r="R600" s="184">
        <v>10.626899999999999</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284</v>
      </c>
      <c r="C601" s="180">
        <v>123638</v>
      </c>
      <c r="D601" s="183">
        <v>45014</v>
      </c>
      <c r="E601" s="184">
        <v>37.51</v>
      </c>
      <c r="F601" s="184">
        <v>1.0234000000000001</v>
      </c>
      <c r="G601" s="184">
        <v>0.83330000000000004</v>
      </c>
      <c r="H601" s="184">
        <v>-0.55669999999999997</v>
      </c>
      <c r="I601" s="184">
        <v>0.48220000000000002</v>
      </c>
      <c r="J601" s="184">
        <v>-1.2115</v>
      </c>
      <c r="K601" s="184">
        <v>-4.7001999999999997</v>
      </c>
      <c r="L601" s="184">
        <v>0.10680000000000001</v>
      </c>
      <c r="M601" s="184">
        <v>10.323499999999999</v>
      </c>
      <c r="N601" s="184">
        <v>-0.66210000000000002</v>
      </c>
      <c r="O601" s="184">
        <v>19.5532</v>
      </c>
      <c r="P601" s="184">
        <v>7.6631999999999998</v>
      </c>
      <c r="Q601" s="184">
        <v>14.8414</v>
      </c>
      <c r="R601" s="184">
        <v>9.3094000000000001</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183</v>
      </c>
      <c r="C602" s="180">
        <v>141808</v>
      </c>
      <c r="D602" s="183">
        <v>45014</v>
      </c>
      <c r="E602" s="184">
        <v>14.02</v>
      </c>
      <c r="F602" s="184">
        <v>0.71840000000000004</v>
      </c>
      <c r="G602" s="184">
        <v>0.57389999999999997</v>
      </c>
      <c r="H602" s="184">
        <v>-0.28449999999999998</v>
      </c>
      <c r="I602" s="184">
        <v>0.28610000000000002</v>
      </c>
      <c r="J602" s="184">
        <v>-0.98870000000000002</v>
      </c>
      <c r="K602" s="184">
        <v>-6.0951000000000004</v>
      </c>
      <c r="L602" s="184">
        <v>0.3579</v>
      </c>
      <c r="M602" s="184">
        <v>7.7633000000000001</v>
      </c>
      <c r="N602" s="184">
        <v>1.1544000000000001</v>
      </c>
      <c r="O602" s="184">
        <v>22.975999999999999</v>
      </c>
      <c r="P602" s="184">
        <v>7.6588000000000003</v>
      </c>
      <c r="Q602" s="184">
        <v>6.6451000000000002</v>
      </c>
      <c r="R602" s="184">
        <v>8.3251000000000008</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286</v>
      </c>
      <c r="C603" s="180">
        <v>141862</v>
      </c>
      <c r="D603" s="183">
        <v>45014</v>
      </c>
      <c r="E603" s="184">
        <v>12.81</v>
      </c>
      <c r="F603" s="184">
        <v>0.70750000000000002</v>
      </c>
      <c r="G603" s="184">
        <v>0.54949999999999999</v>
      </c>
      <c r="H603" s="184">
        <v>-0.38879999999999998</v>
      </c>
      <c r="I603" s="184">
        <v>0.15640000000000001</v>
      </c>
      <c r="J603" s="184">
        <v>-1.1574</v>
      </c>
      <c r="K603" s="184">
        <v>-6.4964000000000004</v>
      </c>
      <c r="L603" s="184">
        <v>-0.54349999999999998</v>
      </c>
      <c r="M603" s="184">
        <v>6.3071000000000002</v>
      </c>
      <c r="N603" s="184">
        <v>-0.62060000000000004</v>
      </c>
      <c r="O603" s="184">
        <v>20.1936</v>
      </c>
      <c r="P603" s="184">
        <v>5.8005000000000004</v>
      </c>
      <c r="Q603" s="184">
        <v>4.8281000000000001</v>
      </c>
      <c r="R603" s="184">
        <v>6.4447000000000001</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287</v>
      </c>
      <c r="C604" s="180">
        <v>104636</v>
      </c>
      <c r="D604" s="183">
        <v>45014</v>
      </c>
      <c r="E604" s="184">
        <v>73.739999999999995</v>
      </c>
      <c r="F604" s="184">
        <v>0.83409999999999995</v>
      </c>
      <c r="G604" s="184">
        <v>0.53169999999999995</v>
      </c>
      <c r="H604" s="184">
        <v>-0.37830000000000003</v>
      </c>
      <c r="I604" s="184">
        <v>0.31290000000000001</v>
      </c>
      <c r="J604" s="184">
        <v>-1.8893</v>
      </c>
      <c r="K604" s="184">
        <v>-6.0517000000000003</v>
      </c>
      <c r="L604" s="184">
        <v>-1.9805999999999999</v>
      </c>
      <c r="M604" s="184">
        <v>5.6597999999999997</v>
      </c>
      <c r="N604" s="184">
        <v>-7.4082999999999997</v>
      </c>
      <c r="O604" s="184">
        <v>21.528300000000002</v>
      </c>
      <c r="P604" s="184">
        <v>9.3087</v>
      </c>
      <c r="Q604" s="184">
        <v>13.076499999999999</v>
      </c>
      <c r="R604" s="184">
        <v>5.3281000000000001</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184</v>
      </c>
      <c r="C605" s="180">
        <v>120416</v>
      </c>
      <c r="D605" s="183">
        <v>45014</v>
      </c>
      <c r="E605" s="184">
        <v>84.92</v>
      </c>
      <c r="F605" s="184">
        <v>0.84309999999999996</v>
      </c>
      <c r="G605" s="184">
        <v>0.54459999999999997</v>
      </c>
      <c r="H605" s="184">
        <v>-0.35199999999999998</v>
      </c>
      <c r="I605" s="184">
        <v>0.35449999999999998</v>
      </c>
      <c r="J605" s="184">
        <v>-1.8039000000000001</v>
      </c>
      <c r="K605" s="184">
        <v>-5.7805</v>
      </c>
      <c r="L605" s="184">
        <v>-1.4049</v>
      </c>
      <c r="M605" s="184">
        <v>6.6163999999999996</v>
      </c>
      <c r="N605" s="184">
        <v>-6.2590000000000003</v>
      </c>
      <c r="O605" s="184">
        <v>23.038499999999999</v>
      </c>
      <c r="P605" s="184">
        <v>10.7278</v>
      </c>
      <c r="Q605" s="184">
        <v>15.307600000000001</v>
      </c>
      <c r="R605" s="184">
        <v>6.6574999999999998</v>
      </c>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185</v>
      </c>
      <c r="C606" s="180">
        <v>147541</v>
      </c>
      <c r="D606" s="183">
        <v>45014</v>
      </c>
      <c r="E606" s="184">
        <v>14.6625</v>
      </c>
      <c r="F606" s="184">
        <v>1.1026</v>
      </c>
      <c r="G606" s="184">
        <v>0.65700000000000003</v>
      </c>
      <c r="H606" s="184">
        <v>-0.59319999999999995</v>
      </c>
      <c r="I606" s="184">
        <v>0.3614</v>
      </c>
      <c r="J606" s="184">
        <v>-0.91369999999999996</v>
      </c>
      <c r="K606" s="184">
        <v>-4.6348000000000003</v>
      </c>
      <c r="L606" s="184">
        <v>2.4510999999999998</v>
      </c>
      <c r="M606" s="184">
        <v>11.995900000000001</v>
      </c>
      <c r="N606" s="184">
        <v>6.1508000000000003</v>
      </c>
      <c r="O606" s="184">
        <v>25.356100000000001</v>
      </c>
      <c r="P606" s="184"/>
      <c r="Q606" s="184">
        <v>11.744</v>
      </c>
      <c r="R606" s="184">
        <v>6.2710999999999997</v>
      </c>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288</v>
      </c>
      <c r="C607" s="180">
        <v>147544</v>
      </c>
      <c r="D607" s="183">
        <v>45014</v>
      </c>
      <c r="E607" s="184">
        <v>13.6248</v>
      </c>
      <c r="F607" s="184">
        <v>1.0967</v>
      </c>
      <c r="G607" s="184">
        <v>0.63</v>
      </c>
      <c r="H607" s="184">
        <v>-0.63090000000000002</v>
      </c>
      <c r="I607" s="184">
        <v>0.2848</v>
      </c>
      <c r="J607" s="184">
        <v>-1.0667</v>
      </c>
      <c r="K607" s="184">
        <v>-5.0999999999999996</v>
      </c>
      <c r="L607" s="184">
        <v>1.4981</v>
      </c>
      <c r="M607" s="184">
        <v>10.3652</v>
      </c>
      <c r="N607" s="184">
        <v>4.0274999999999999</v>
      </c>
      <c r="O607" s="184">
        <v>22.720099999999999</v>
      </c>
      <c r="P607" s="184"/>
      <c r="Q607" s="184">
        <v>9.3893000000000004</v>
      </c>
      <c r="R607" s="184">
        <v>4.0762999999999998</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289</v>
      </c>
      <c r="C608" s="180">
        <v>107288</v>
      </c>
      <c r="D608" s="183">
        <v>45014</v>
      </c>
      <c r="E608" s="184">
        <v>27.651399999999999</v>
      </c>
      <c r="F608" s="184">
        <v>1.1912</v>
      </c>
      <c r="G608" s="184">
        <v>0.72230000000000005</v>
      </c>
      <c r="H608" s="184">
        <v>-0.60460000000000003</v>
      </c>
      <c r="I608" s="184">
        <v>-0.51739999999999997</v>
      </c>
      <c r="J608" s="184">
        <v>-1.4887999999999999</v>
      </c>
      <c r="K608" s="184">
        <v>-4.4629000000000003</v>
      </c>
      <c r="L608" s="184">
        <v>1.0333000000000001</v>
      </c>
      <c r="M608" s="184">
        <v>11.1065</v>
      </c>
      <c r="N608" s="184">
        <v>-0.73480000000000001</v>
      </c>
      <c r="O608" s="184">
        <v>26.915700000000001</v>
      </c>
      <c r="P608" s="184">
        <v>11.6897</v>
      </c>
      <c r="Q608" s="184">
        <v>7.0145</v>
      </c>
      <c r="R608" s="184">
        <v>9.7363999999999997</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186</v>
      </c>
      <c r="C609" s="180">
        <v>120494</v>
      </c>
      <c r="D609" s="183">
        <v>45014</v>
      </c>
      <c r="E609" s="184">
        <v>30.745899999999999</v>
      </c>
      <c r="F609" s="184">
        <v>1.1938</v>
      </c>
      <c r="G609" s="184">
        <v>0.73619999999999997</v>
      </c>
      <c r="H609" s="184">
        <v>-0.58560000000000001</v>
      </c>
      <c r="I609" s="184">
        <v>-0.47910000000000003</v>
      </c>
      <c r="J609" s="184">
        <v>-1.4106000000000001</v>
      </c>
      <c r="K609" s="184">
        <v>-4.2347999999999999</v>
      </c>
      <c r="L609" s="184">
        <v>1.5021</v>
      </c>
      <c r="M609" s="184">
        <v>11.9099</v>
      </c>
      <c r="N609" s="184">
        <v>0.20830000000000001</v>
      </c>
      <c r="O609" s="184">
        <v>27.9665</v>
      </c>
      <c r="P609" s="184">
        <v>12.579800000000001</v>
      </c>
      <c r="Q609" s="184">
        <v>15.3087</v>
      </c>
      <c r="R609" s="184">
        <v>10.687099999999999</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290</v>
      </c>
      <c r="C610" s="180">
        <v>103339</v>
      </c>
      <c r="D610" s="183">
        <v>45014</v>
      </c>
      <c r="E610" s="184">
        <v>73.058000000000007</v>
      </c>
      <c r="F610" s="184">
        <v>0.94369999999999998</v>
      </c>
      <c r="G610" s="184">
        <v>0.33510000000000001</v>
      </c>
      <c r="H610" s="184">
        <v>-0.66620000000000001</v>
      </c>
      <c r="I610" s="184">
        <v>7.5300000000000006E-2</v>
      </c>
      <c r="J610" s="184">
        <v>-0.49030000000000001</v>
      </c>
      <c r="K610" s="184">
        <v>-4.6900000000000004</v>
      </c>
      <c r="L610" s="184">
        <v>2.0049999999999999</v>
      </c>
      <c r="M610" s="184">
        <v>12.0504</v>
      </c>
      <c r="N610" s="184">
        <v>2.0533999999999999</v>
      </c>
      <c r="O610" s="184">
        <v>28.6738</v>
      </c>
      <c r="P610" s="184">
        <v>12.8866</v>
      </c>
      <c r="Q610" s="184">
        <v>12.1402</v>
      </c>
      <c r="R610" s="184">
        <v>12.269500000000001</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187</v>
      </c>
      <c r="C611" s="180">
        <v>119773</v>
      </c>
      <c r="D611" s="183">
        <v>45014</v>
      </c>
      <c r="E611" s="184">
        <v>83.251999999999995</v>
      </c>
      <c r="F611" s="184">
        <v>0.94699999999999995</v>
      </c>
      <c r="G611" s="184">
        <v>0.35199999999999998</v>
      </c>
      <c r="H611" s="184">
        <v>-0.64449999999999996</v>
      </c>
      <c r="I611" s="184">
        <v>0.1215</v>
      </c>
      <c r="J611" s="184">
        <v>-0.39600000000000002</v>
      </c>
      <c r="K611" s="184">
        <v>-4.3685</v>
      </c>
      <c r="L611" s="184">
        <v>2.694</v>
      </c>
      <c r="M611" s="184">
        <v>13.183299999999999</v>
      </c>
      <c r="N611" s="184">
        <v>3.4315000000000002</v>
      </c>
      <c r="O611" s="184">
        <v>30.3992</v>
      </c>
      <c r="P611" s="184">
        <v>14.3149</v>
      </c>
      <c r="Q611" s="184">
        <v>14.7585</v>
      </c>
      <c r="R611" s="184">
        <v>13.791</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189</v>
      </c>
      <c r="C612" s="180">
        <v>120270</v>
      </c>
      <c r="D612" s="183">
        <v>45014</v>
      </c>
      <c r="E612" s="184">
        <v>105.4175</v>
      </c>
      <c r="F612" s="184">
        <v>1.0992</v>
      </c>
      <c r="G612" s="184">
        <v>0.75580000000000003</v>
      </c>
      <c r="H612" s="184">
        <v>0.1208</v>
      </c>
      <c r="I612" s="184">
        <v>0.89270000000000005</v>
      </c>
      <c r="J612" s="184">
        <v>-0.95499999999999996</v>
      </c>
      <c r="K612" s="184">
        <v>-3.7835000000000001</v>
      </c>
      <c r="L612" s="184">
        <v>-3.0604</v>
      </c>
      <c r="M612" s="184">
        <v>8.1473999999999993</v>
      </c>
      <c r="N612" s="184">
        <v>-2.2589000000000001</v>
      </c>
      <c r="O612" s="184">
        <v>22.060099999999998</v>
      </c>
      <c r="P612" s="184">
        <v>10.0337</v>
      </c>
      <c r="Q612" s="184">
        <v>13.0528</v>
      </c>
      <c r="R612" s="184">
        <v>9.7492999999999999</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1755</v>
      </c>
      <c r="C613" s="180">
        <v>100865</v>
      </c>
      <c r="D613" s="183">
        <v>45014</v>
      </c>
      <c r="E613" s="184">
        <v>94.865899999999996</v>
      </c>
      <c r="F613" s="184">
        <v>1.0966</v>
      </c>
      <c r="G613" s="184">
        <v>0.74239999999999995</v>
      </c>
      <c r="H613" s="184">
        <v>0.1022</v>
      </c>
      <c r="I613" s="184">
        <v>0.85509999999999997</v>
      </c>
      <c r="J613" s="184">
        <v>-1.0262</v>
      </c>
      <c r="K613" s="184">
        <v>-4.0167999999999999</v>
      </c>
      <c r="L613" s="184">
        <v>-3.54</v>
      </c>
      <c r="M613" s="184">
        <v>7.3327</v>
      </c>
      <c r="N613" s="184">
        <v>-3.2755999999999998</v>
      </c>
      <c r="O613" s="184">
        <v>20.6204</v>
      </c>
      <c r="P613" s="184">
        <v>8.7682000000000002</v>
      </c>
      <c r="Q613" s="184">
        <v>9.2706</v>
      </c>
      <c r="R613" s="184">
        <v>8.4890000000000008</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1998</v>
      </c>
      <c r="C614" s="180">
        <v>139781</v>
      </c>
      <c r="D614" s="183">
        <v>45014</v>
      </c>
      <c r="E614" s="184">
        <v>20.831800000000001</v>
      </c>
      <c r="F614" s="184">
        <v>1.1556999999999999</v>
      </c>
      <c r="G614" s="184">
        <v>0.83499999999999996</v>
      </c>
      <c r="H614" s="184">
        <v>-0.39829999999999999</v>
      </c>
      <c r="I614" s="184">
        <v>0.51049999999999995</v>
      </c>
      <c r="J614" s="184">
        <v>-1.5067999999999999</v>
      </c>
      <c r="K614" s="184">
        <v>-4.0282999999999998</v>
      </c>
      <c r="L614" s="184">
        <v>1.7396</v>
      </c>
      <c r="M614" s="184">
        <v>11.2525</v>
      </c>
      <c r="N614" s="184">
        <v>1.2373000000000001</v>
      </c>
      <c r="O614" s="184">
        <v>30.328299999999999</v>
      </c>
      <c r="P614" s="184">
        <v>12.024800000000001</v>
      </c>
      <c r="Q614" s="184">
        <v>12.057600000000001</v>
      </c>
      <c r="R614" s="184">
        <v>13.735200000000001</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1999</v>
      </c>
      <c r="C615" s="180">
        <v>139783</v>
      </c>
      <c r="D615" s="183">
        <v>45014</v>
      </c>
      <c r="E615" s="184">
        <v>18.419</v>
      </c>
      <c r="F615" s="184">
        <v>1.1505000000000001</v>
      </c>
      <c r="G615" s="184">
        <v>0.81059999999999999</v>
      </c>
      <c r="H615" s="184">
        <v>-0.43190000000000001</v>
      </c>
      <c r="I615" s="184">
        <v>0.44330000000000003</v>
      </c>
      <c r="J615" s="184">
        <v>-1.6431</v>
      </c>
      <c r="K615" s="184">
        <v>-4.4390000000000001</v>
      </c>
      <c r="L615" s="184">
        <v>0.86629999999999996</v>
      </c>
      <c r="M615" s="184">
        <v>9.8147000000000002</v>
      </c>
      <c r="N615" s="184">
        <v>-0.51629999999999998</v>
      </c>
      <c r="O615" s="184">
        <v>28.136199999999999</v>
      </c>
      <c r="P615" s="184">
        <v>10.061199999999999</v>
      </c>
      <c r="Q615" s="184">
        <v>9.9381000000000004</v>
      </c>
      <c r="R615" s="184">
        <v>11.8049</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191</v>
      </c>
      <c r="C616" s="180">
        <v>135781</v>
      </c>
      <c r="D616" s="183">
        <v>45014</v>
      </c>
      <c r="E616" s="184">
        <v>32.926000000000002</v>
      </c>
      <c r="F616" s="184">
        <v>0.94120000000000004</v>
      </c>
      <c r="G616" s="184">
        <v>0.62960000000000005</v>
      </c>
      <c r="H616" s="184">
        <v>-0.52569999999999995</v>
      </c>
      <c r="I616" s="184">
        <v>0.36580000000000001</v>
      </c>
      <c r="J616" s="184">
        <v>-1.3926000000000001</v>
      </c>
      <c r="K616" s="184">
        <v>-4.9069000000000003</v>
      </c>
      <c r="L616" s="184">
        <v>1.1148</v>
      </c>
      <c r="M616" s="184">
        <v>7.9894999999999996</v>
      </c>
      <c r="N616" s="184">
        <v>-0.35709999999999997</v>
      </c>
      <c r="O616" s="184">
        <v>31.178000000000001</v>
      </c>
      <c r="P616" s="184">
        <v>15.3523</v>
      </c>
      <c r="Q616" s="184">
        <v>17.8521</v>
      </c>
      <c r="R616" s="184">
        <v>10.2674</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294</v>
      </c>
      <c r="C617" s="180">
        <v>135784</v>
      </c>
      <c r="D617" s="183">
        <v>45014</v>
      </c>
      <c r="E617" s="184">
        <v>29.773</v>
      </c>
      <c r="F617" s="184">
        <v>0.93910000000000005</v>
      </c>
      <c r="G617" s="184">
        <v>0.61509999999999998</v>
      </c>
      <c r="H617" s="184">
        <v>-0.54449999999999998</v>
      </c>
      <c r="I617" s="184">
        <v>0.32690000000000002</v>
      </c>
      <c r="J617" s="184">
        <v>-1.4725999999999999</v>
      </c>
      <c r="K617" s="184">
        <v>-5.1664000000000003</v>
      </c>
      <c r="L617" s="184">
        <v>0.55389999999999995</v>
      </c>
      <c r="M617" s="184">
        <v>7.0778999999999996</v>
      </c>
      <c r="N617" s="184">
        <v>-1.4888999999999999</v>
      </c>
      <c r="O617" s="184">
        <v>29.455400000000001</v>
      </c>
      <c r="P617" s="184">
        <v>13.7643</v>
      </c>
      <c r="Q617" s="184">
        <v>16.228200000000001</v>
      </c>
      <c r="R617" s="184">
        <v>8.9342000000000006</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192</v>
      </c>
      <c r="C618" s="180">
        <v>133386</v>
      </c>
      <c r="D618" s="183">
        <v>45014</v>
      </c>
      <c r="E618" s="184">
        <v>29.469000000000001</v>
      </c>
      <c r="F618" s="184">
        <v>1.5569999999999999</v>
      </c>
      <c r="G618" s="184">
        <v>1.1501999999999999</v>
      </c>
      <c r="H618" s="184">
        <v>-0.1176</v>
      </c>
      <c r="I618" s="184">
        <v>0.90780000000000005</v>
      </c>
      <c r="J618" s="184">
        <v>-0.83950000000000002</v>
      </c>
      <c r="K618" s="184">
        <v>-3.4478</v>
      </c>
      <c r="L618" s="184">
        <v>3.3771</v>
      </c>
      <c r="M618" s="184">
        <v>16.8139</v>
      </c>
      <c r="N618" s="184">
        <v>7.6938000000000004</v>
      </c>
      <c r="O618" s="184">
        <v>26.255199999999999</v>
      </c>
      <c r="P618" s="184">
        <v>9.6363000000000003</v>
      </c>
      <c r="Q618" s="184">
        <v>14.108000000000001</v>
      </c>
      <c r="R618" s="184">
        <v>11.244300000000001</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295</v>
      </c>
      <c r="C619" s="180">
        <v>133385</v>
      </c>
      <c r="D619" s="183">
        <v>45014</v>
      </c>
      <c r="E619" s="184">
        <v>26.440100000000001</v>
      </c>
      <c r="F619" s="184">
        <v>1.5536000000000001</v>
      </c>
      <c r="G619" s="184">
        <v>1.1336999999999999</v>
      </c>
      <c r="H619" s="184">
        <v>-0.1401</v>
      </c>
      <c r="I619" s="184">
        <v>0.86209999999999998</v>
      </c>
      <c r="J619" s="184">
        <v>-0.93259999999999998</v>
      </c>
      <c r="K619" s="184">
        <v>-3.7362000000000002</v>
      </c>
      <c r="L619" s="184">
        <v>2.7450000000000001</v>
      </c>
      <c r="M619" s="184">
        <v>15.7263</v>
      </c>
      <c r="N619" s="184">
        <v>6.3670999999999998</v>
      </c>
      <c r="O619" s="184">
        <v>24.639700000000001</v>
      </c>
      <c r="P619" s="184">
        <v>8.2468000000000004</v>
      </c>
      <c r="Q619" s="184">
        <v>12.6067</v>
      </c>
      <c r="R619" s="184">
        <v>9.8688000000000002</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1824</v>
      </c>
      <c r="C620" s="180">
        <v>135654</v>
      </c>
      <c r="D620" s="183">
        <v>45014</v>
      </c>
      <c r="E620" s="184">
        <v>22.054300000000001</v>
      </c>
      <c r="F620" s="184">
        <v>0.96550000000000002</v>
      </c>
      <c r="G620" s="184">
        <v>0.1162</v>
      </c>
      <c r="H620" s="184">
        <v>-1.1395</v>
      </c>
      <c r="I620" s="184">
        <v>-0.48549999999999999</v>
      </c>
      <c r="J620" s="184">
        <v>-2.1553</v>
      </c>
      <c r="K620" s="184">
        <v>-4.8773</v>
      </c>
      <c r="L620" s="184">
        <v>0.43719999999999998</v>
      </c>
      <c r="M620" s="184">
        <v>9.0545000000000009</v>
      </c>
      <c r="N620" s="184">
        <v>-0.214</v>
      </c>
      <c r="O620" s="184">
        <v>24.706700000000001</v>
      </c>
      <c r="P620" s="184">
        <v>10.157400000000001</v>
      </c>
      <c r="Q620" s="184">
        <v>11.527699999999999</v>
      </c>
      <c r="R620" s="184">
        <v>9.3414000000000001</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1825</v>
      </c>
      <c r="C621" s="180">
        <v>135655</v>
      </c>
      <c r="D621" s="183">
        <v>45014</v>
      </c>
      <c r="E621" s="184">
        <v>19.439</v>
      </c>
      <c r="F621" s="184">
        <v>0.96030000000000004</v>
      </c>
      <c r="G621" s="184">
        <v>0.1179</v>
      </c>
      <c r="H621" s="184">
        <v>-1.1476999999999999</v>
      </c>
      <c r="I621" s="184">
        <v>-0.52959999999999996</v>
      </c>
      <c r="J621" s="184">
        <v>-2.2747999999999999</v>
      </c>
      <c r="K621" s="184">
        <v>-5.3007999999999997</v>
      </c>
      <c r="L621" s="184">
        <v>-0.4919</v>
      </c>
      <c r="M621" s="184">
        <v>7.5308999999999999</v>
      </c>
      <c r="N621" s="184">
        <v>-2.1133999999999999</v>
      </c>
      <c r="O621" s="184">
        <v>22.364799999999999</v>
      </c>
      <c r="P621" s="184">
        <v>8.1866000000000003</v>
      </c>
      <c r="Q621" s="184">
        <v>9.6026000000000007</v>
      </c>
      <c r="R621" s="184">
        <v>7.2702</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296</v>
      </c>
      <c r="C622" s="180">
        <v>103196</v>
      </c>
      <c r="D622" s="183">
        <v>45014</v>
      </c>
      <c r="E622" s="184">
        <v>75.944000000000003</v>
      </c>
      <c r="F622" s="184">
        <v>1.0338000000000001</v>
      </c>
      <c r="G622" s="184">
        <v>0.2447</v>
      </c>
      <c r="H622" s="184">
        <v>-1.0051000000000001</v>
      </c>
      <c r="I622" s="184">
        <v>-0.46479999999999999</v>
      </c>
      <c r="J622" s="184">
        <v>-1.6032</v>
      </c>
      <c r="K622" s="184">
        <v>-6.9562999999999997</v>
      </c>
      <c r="L622" s="184">
        <v>-5.4000000000000003E-3</v>
      </c>
      <c r="M622" s="184">
        <v>8.7372999999999994</v>
      </c>
      <c r="N622" s="184">
        <v>-0.61570000000000003</v>
      </c>
      <c r="O622" s="184">
        <v>28.2942</v>
      </c>
      <c r="P622" s="184">
        <v>5.3864000000000001</v>
      </c>
      <c r="Q622" s="184">
        <v>12.2616</v>
      </c>
      <c r="R622" s="184">
        <v>11.042299999999999</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193</v>
      </c>
      <c r="C623" s="180">
        <v>118803</v>
      </c>
      <c r="D623" s="183">
        <v>45014</v>
      </c>
      <c r="E623" s="184">
        <v>82.070999999999998</v>
      </c>
      <c r="F623" s="184">
        <v>1.0357000000000001</v>
      </c>
      <c r="G623" s="184">
        <v>0.25319999999999998</v>
      </c>
      <c r="H623" s="184">
        <v>-0.99390000000000001</v>
      </c>
      <c r="I623" s="184">
        <v>-0.44340000000000002</v>
      </c>
      <c r="J623" s="184">
        <v>-1.5588</v>
      </c>
      <c r="K623" s="184">
        <v>-6.8141999999999996</v>
      </c>
      <c r="L623" s="184">
        <v>0.30470000000000003</v>
      </c>
      <c r="M623" s="184">
        <v>9.3072999999999997</v>
      </c>
      <c r="N623" s="184">
        <v>0.1109</v>
      </c>
      <c r="O623" s="184">
        <v>29.212299999999999</v>
      </c>
      <c r="P623" s="184">
        <v>6.1704999999999997</v>
      </c>
      <c r="Q623" s="184">
        <v>12.394</v>
      </c>
      <c r="R623" s="184">
        <v>11.840299999999999</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194</v>
      </c>
      <c r="C624" s="180">
        <v>147481</v>
      </c>
      <c r="D624" s="183">
        <v>45014</v>
      </c>
      <c r="E624" s="184">
        <v>20.4236</v>
      </c>
      <c r="F624" s="184">
        <v>0.52270000000000005</v>
      </c>
      <c r="G624" s="184">
        <v>0.18590000000000001</v>
      </c>
      <c r="H624" s="184">
        <v>-0.65810000000000002</v>
      </c>
      <c r="I624" s="184">
        <v>-0.7016</v>
      </c>
      <c r="J624" s="184">
        <v>-1.6834</v>
      </c>
      <c r="K624" s="184">
        <v>-1.7879</v>
      </c>
      <c r="L624" s="184">
        <v>3.7515999999999998</v>
      </c>
      <c r="M624" s="184">
        <v>12.5943</v>
      </c>
      <c r="N624" s="184">
        <v>7.1351000000000004</v>
      </c>
      <c r="O624" s="184">
        <v>34.268599999999999</v>
      </c>
      <c r="P624" s="184"/>
      <c r="Q624" s="184">
        <v>21.401700000000002</v>
      </c>
      <c r="R624" s="184">
        <v>17.530999999999999</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297</v>
      </c>
      <c r="C625" s="180">
        <v>147482</v>
      </c>
      <c r="D625" s="183">
        <v>45014</v>
      </c>
      <c r="E625" s="184">
        <v>19.489000000000001</v>
      </c>
      <c r="F625" s="184">
        <v>0.51990000000000003</v>
      </c>
      <c r="G625" s="184">
        <v>0.17119999999999999</v>
      </c>
      <c r="H625" s="184">
        <v>-0.67830000000000001</v>
      </c>
      <c r="I625" s="184">
        <v>-0.74209999999999998</v>
      </c>
      <c r="J625" s="184">
        <v>-1.7677</v>
      </c>
      <c r="K625" s="184">
        <v>-2.0977999999999999</v>
      </c>
      <c r="L625" s="184">
        <v>3.0668000000000002</v>
      </c>
      <c r="M625" s="184">
        <v>11.4619</v>
      </c>
      <c r="N625" s="184">
        <v>5.6898999999999997</v>
      </c>
      <c r="O625" s="184">
        <v>32.580800000000004</v>
      </c>
      <c r="P625" s="184"/>
      <c r="Q625" s="184">
        <v>19.8672</v>
      </c>
      <c r="R625" s="184">
        <v>15.9846</v>
      </c>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1800</v>
      </c>
      <c r="C626" s="180">
        <v>135601</v>
      </c>
      <c r="D626" s="183">
        <v>45014</v>
      </c>
      <c r="E626" s="184">
        <v>26.26</v>
      </c>
      <c r="F626" s="184">
        <v>0.9224</v>
      </c>
      <c r="G626" s="184">
        <v>0.76749999999999996</v>
      </c>
      <c r="H626" s="184">
        <v>-0.34160000000000001</v>
      </c>
      <c r="I626" s="184">
        <v>0.61299999999999999</v>
      </c>
      <c r="J626" s="184">
        <v>-0.75590000000000002</v>
      </c>
      <c r="K626" s="184">
        <v>-4.3352000000000004</v>
      </c>
      <c r="L626" s="184">
        <v>3.3045</v>
      </c>
      <c r="M626" s="184">
        <v>10.989000000000001</v>
      </c>
      <c r="N626" s="184">
        <v>1.6254</v>
      </c>
      <c r="O626" s="184">
        <v>32.7804</v>
      </c>
      <c r="P626" s="184">
        <v>13.650399999999999</v>
      </c>
      <c r="Q626" s="184">
        <v>14.1371</v>
      </c>
      <c r="R626" s="184">
        <v>15.3292</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1801</v>
      </c>
      <c r="C627" s="180">
        <v>135598</v>
      </c>
      <c r="D627" s="183">
        <v>45014</v>
      </c>
      <c r="E627" s="184">
        <v>23.75</v>
      </c>
      <c r="F627" s="184">
        <v>0.93500000000000005</v>
      </c>
      <c r="G627" s="184">
        <v>0.72089999999999999</v>
      </c>
      <c r="H627" s="184">
        <v>-0.3775</v>
      </c>
      <c r="I627" s="184">
        <v>0.5504</v>
      </c>
      <c r="J627" s="184">
        <v>-0.87649999999999995</v>
      </c>
      <c r="K627" s="184">
        <v>-4.6950000000000003</v>
      </c>
      <c r="L627" s="184">
        <v>2.5474999999999999</v>
      </c>
      <c r="M627" s="184">
        <v>9.6997999999999998</v>
      </c>
      <c r="N627" s="184">
        <v>8.43E-2</v>
      </c>
      <c r="O627" s="184">
        <v>31.036799999999999</v>
      </c>
      <c r="P627" s="184">
        <v>11.9801</v>
      </c>
      <c r="Q627" s="184">
        <v>12.577400000000001</v>
      </c>
      <c r="R627" s="184">
        <v>13.7681</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299</v>
      </c>
      <c r="C628" s="180">
        <v>101815</v>
      </c>
      <c r="D628" s="183"/>
      <c r="E628" s="184"/>
      <c r="F628" s="184"/>
      <c r="G628" s="184"/>
      <c r="H628" s="184"/>
      <c r="I628" s="184"/>
      <c r="J628" s="184"/>
      <c r="K628" s="184"/>
      <c r="L628" s="184"/>
      <c r="M628" s="184"/>
      <c r="N628" s="184"/>
      <c r="O628" s="184"/>
      <c r="P628" s="184"/>
      <c r="Q628" s="184"/>
      <c r="R628" s="184"/>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196</v>
      </c>
      <c r="C629" s="180">
        <v>119486</v>
      </c>
      <c r="D629" s="183"/>
      <c r="E629" s="184"/>
      <c r="F629" s="184"/>
      <c r="G629" s="184"/>
      <c r="H629" s="184"/>
      <c r="I629" s="184"/>
      <c r="J629" s="184"/>
      <c r="K629" s="184"/>
      <c r="L629" s="184"/>
      <c r="M629" s="184"/>
      <c r="N629" s="184"/>
      <c r="O629" s="184"/>
      <c r="P629" s="184"/>
      <c r="Q629" s="184"/>
      <c r="R629" s="184"/>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301</v>
      </c>
      <c r="C630" s="180">
        <v>100175</v>
      </c>
      <c r="D630" s="183">
        <v>45014</v>
      </c>
      <c r="E630" s="184">
        <v>222.08600000000001</v>
      </c>
      <c r="F630" s="184">
        <v>1.3017000000000001</v>
      </c>
      <c r="G630" s="184">
        <v>0.78800000000000003</v>
      </c>
      <c r="H630" s="184">
        <v>-0.65700000000000003</v>
      </c>
      <c r="I630" s="184">
        <v>-0.65659999999999996</v>
      </c>
      <c r="J630" s="184">
        <v>-0.02</v>
      </c>
      <c r="K630" s="184">
        <v>-10.0137</v>
      </c>
      <c r="L630" s="184">
        <v>-6.2613000000000003</v>
      </c>
      <c r="M630" s="184">
        <v>8.2052999999999994</v>
      </c>
      <c r="N630" s="184">
        <v>-1.7998000000000001</v>
      </c>
      <c r="O630" s="184">
        <v>48.955300000000001</v>
      </c>
      <c r="P630" s="184">
        <v>20.198399999999999</v>
      </c>
      <c r="Q630" s="184">
        <v>14.425700000000001</v>
      </c>
      <c r="R630" s="184">
        <v>19.713799999999999</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198</v>
      </c>
      <c r="C631" s="180">
        <v>120847</v>
      </c>
      <c r="D631" s="183">
        <v>45014</v>
      </c>
      <c r="E631" s="184">
        <v>242.26609999999999</v>
      </c>
      <c r="F631" s="184">
        <v>1.3051999999999999</v>
      </c>
      <c r="G631" s="184">
        <v>0.80549999999999999</v>
      </c>
      <c r="H631" s="184">
        <v>-0.63249999999999995</v>
      </c>
      <c r="I631" s="184">
        <v>-0.60729999999999995</v>
      </c>
      <c r="J631" s="184">
        <v>8.3500000000000005E-2</v>
      </c>
      <c r="K631" s="184">
        <v>-9.7111999999999998</v>
      </c>
      <c r="L631" s="184">
        <v>-5.6158000000000001</v>
      </c>
      <c r="M631" s="184">
        <v>9.4283000000000001</v>
      </c>
      <c r="N631" s="184">
        <v>-0.24199999999999999</v>
      </c>
      <c r="O631" s="184">
        <v>51.758600000000001</v>
      </c>
      <c r="P631" s="184">
        <v>22.047899999999998</v>
      </c>
      <c r="Q631" s="184">
        <v>19.507200000000001</v>
      </c>
      <c r="R631" s="184">
        <v>21.8962</v>
      </c>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199</v>
      </c>
      <c r="C632" s="180">
        <v>111549</v>
      </c>
      <c r="D632" s="183">
        <v>45014</v>
      </c>
      <c r="E632" s="184">
        <v>76.73</v>
      </c>
      <c r="F632" s="184">
        <v>0.92069999999999996</v>
      </c>
      <c r="G632" s="184">
        <v>0.35310000000000002</v>
      </c>
      <c r="H632" s="184">
        <v>-0.7631</v>
      </c>
      <c r="I632" s="184">
        <v>-0.80159999999999998</v>
      </c>
      <c r="J632" s="184">
        <v>-2.4287999999999998</v>
      </c>
      <c r="K632" s="184">
        <v>-6.0716999999999999</v>
      </c>
      <c r="L632" s="184">
        <v>0.88090000000000002</v>
      </c>
      <c r="M632" s="184">
        <v>7.1798000000000002</v>
      </c>
      <c r="N632" s="184">
        <v>2.0752999999999999</v>
      </c>
      <c r="O632" s="184">
        <v>27.363299999999999</v>
      </c>
      <c r="P632" s="184">
        <v>8.8199000000000005</v>
      </c>
      <c r="Q632" s="184">
        <v>15.348100000000001</v>
      </c>
      <c r="R632" s="184">
        <v>8.3221000000000007</v>
      </c>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302</v>
      </c>
      <c r="C633" s="180">
        <v>141070</v>
      </c>
      <c r="D633" s="183">
        <v>45014</v>
      </c>
      <c r="E633" s="184">
        <v>74.94</v>
      </c>
      <c r="F633" s="184">
        <v>0.91569999999999996</v>
      </c>
      <c r="G633" s="184">
        <v>0.34820000000000001</v>
      </c>
      <c r="H633" s="184">
        <v>-0.78110000000000002</v>
      </c>
      <c r="I633" s="184">
        <v>-0.80740000000000001</v>
      </c>
      <c r="J633" s="184">
        <v>-2.46</v>
      </c>
      <c r="K633" s="184">
        <v>-6.1843000000000004</v>
      </c>
      <c r="L633" s="184">
        <v>0.63109999999999999</v>
      </c>
      <c r="M633" s="184">
        <v>6.7826000000000004</v>
      </c>
      <c r="N633" s="184">
        <v>1.5722</v>
      </c>
      <c r="O633" s="184">
        <v>26.743200000000002</v>
      </c>
      <c r="P633" s="184">
        <v>8.3467000000000002</v>
      </c>
      <c r="Q633" s="184">
        <v>14.9899</v>
      </c>
      <c r="R633" s="184">
        <v>7.7897999999999996</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370</v>
      </c>
      <c r="C634" s="180">
        <v>119723</v>
      </c>
      <c r="D634" s="183">
        <v>45014</v>
      </c>
      <c r="E634" s="184">
        <v>245.41290000000001</v>
      </c>
      <c r="F634" s="184">
        <v>0.98619999999999997</v>
      </c>
      <c r="G634" s="184">
        <v>0.42380000000000001</v>
      </c>
      <c r="H634" s="184">
        <v>-0.61140000000000005</v>
      </c>
      <c r="I634" s="184">
        <v>7.1599999999999997E-2</v>
      </c>
      <c r="J634" s="184">
        <v>-0.61380000000000001</v>
      </c>
      <c r="K634" s="184">
        <v>-3.0566</v>
      </c>
      <c r="L634" s="184">
        <v>4.944</v>
      </c>
      <c r="M634" s="184">
        <v>13.870900000000001</v>
      </c>
      <c r="N634" s="184">
        <v>7.2472000000000003</v>
      </c>
      <c r="O634" s="184">
        <v>31.464200000000002</v>
      </c>
      <c r="P634" s="184">
        <v>11.661</v>
      </c>
      <c r="Q634" s="184">
        <v>13.4194</v>
      </c>
      <c r="R634" s="184">
        <v>14.147</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373</v>
      </c>
      <c r="C635" s="180">
        <v>105628</v>
      </c>
      <c r="D635" s="183">
        <v>45014</v>
      </c>
      <c r="E635" s="184">
        <v>716.29703061890098</v>
      </c>
      <c r="F635" s="184">
        <v>0.98450000000000004</v>
      </c>
      <c r="G635" s="184">
        <v>0.41489999999999999</v>
      </c>
      <c r="H635" s="184">
        <v>-0.62380000000000002</v>
      </c>
      <c r="I635" s="184">
        <v>4.5999999999999999E-2</v>
      </c>
      <c r="J635" s="184">
        <v>-0.66979999999999995</v>
      </c>
      <c r="K635" s="184">
        <v>-3.2193999999999998</v>
      </c>
      <c r="L635" s="184">
        <v>4.6075999999999997</v>
      </c>
      <c r="M635" s="184">
        <v>13.3385</v>
      </c>
      <c r="N635" s="184">
        <v>6.5904999999999996</v>
      </c>
      <c r="O635" s="184">
        <v>30.6509</v>
      </c>
      <c r="P635" s="184">
        <v>10.9499</v>
      </c>
      <c r="Q635" s="184">
        <v>15.2944</v>
      </c>
      <c r="R635" s="184">
        <v>13.442399999999999</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201</v>
      </c>
      <c r="C636" s="180">
        <v>132933</v>
      </c>
      <c r="D636" s="183">
        <v>45014</v>
      </c>
      <c r="E636" s="184">
        <v>26.1633</v>
      </c>
      <c r="F636" s="184">
        <v>0.92390000000000005</v>
      </c>
      <c r="G636" s="184">
        <v>-8.4400000000000003E-2</v>
      </c>
      <c r="H636" s="184">
        <v>-1.1897</v>
      </c>
      <c r="I636" s="184">
        <v>-1.0196000000000001</v>
      </c>
      <c r="J636" s="184">
        <v>-2.6949000000000001</v>
      </c>
      <c r="K636" s="184">
        <v>-5.3902000000000001</v>
      </c>
      <c r="L636" s="184">
        <v>-3.8308</v>
      </c>
      <c r="M636" s="184">
        <v>9.4812999999999992</v>
      </c>
      <c r="N636" s="184">
        <v>-0.54320000000000002</v>
      </c>
      <c r="O636" s="184">
        <v>37.920499999999997</v>
      </c>
      <c r="P636" s="184">
        <v>13.931900000000001</v>
      </c>
      <c r="Q636" s="184">
        <v>12.6075</v>
      </c>
      <c r="R636" s="184">
        <v>16.0458</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306</v>
      </c>
      <c r="C637" s="180">
        <v>132924</v>
      </c>
      <c r="D637" s="183">
        <v>45014</v>
      </c>
      <c r="E637" s="184">
        <v>25.365200000000002</v>
      </c>
      <c r="F637" s="184">
        <v>0.92310000000000003</v>
      </c>
      <c r="G637" s="184">
        <v>-8.8999999999999996E-2</v>
      </c>
      <c r="H637" s="184">
        <v>-1.1961999999999999</v>
      </c>
      <c r="I637" s="184">
        <v>-1.0324</v>
      </c>
      <c r="J637" s="184">
        <v>-2.7218</v>
      </c>
      <c r="K637" s="184">
        <v>-5.4714999999999998</v>
      </c>
      <c r="L637" s="184">
        <v>-3.9971999999999999</v>
      </c>
      <c r="M637" s="184">
        <v>9.1958000000000002</v>
      </c>
      <c r="N637" s="184">
        <v>-0.88780000000000003</v>
      </c>
      <c r="O637" s="184">
        <v>37.438099999999999</v>
      </c>
      <c r="P637" s="184">
        <v>13.3551</v>
      </c>
      <c r="Q637" s="184">
        <v>12.179399999999999</v>
      </c>
      <c r="R637" s="184">
        <v>15.64</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202</v>
      </c>
      <c r="C638" s="180">
        <v>133364</v>
      </c>
      <c r="D638" s="183">
        <v>45014</v>
      </c>
      <c r="E638" s="184">
        <v>27.340599999999998</v>
      </c>
      <c r="F638" s="184">
        <v>0.9627</v>
      </c>
      <c r="G638" s="184">
        <v>-0.1231</v>
      </c>
      <c r="H638" s="184">
        <v>-1.2589999999999999</v>
      </c>
      <c r="I638" s="184">
        <v>-1.0782</v>
      </c>
      <c r="J638" s="184">
        <v>-2.7534000000000001</v>
      </c>
      <c r="K638" s="184">
        <v>-5.5278999999999998</v>
      </c>
      <c r="L638" s="184">
        <v>-4.1006999999999998</v>
      </c>
      <c r="M638" s="184">
        <v>8.6189999999999998</v>
      </c>
      <c r="N638" s="184">
        <v>-1.1869000000000001</v>
      </c>
      <c r="O638" s="184">
        <v>36.512</v>
      </c>
      <c r="P638" s="184">
        <v>14.413399999999999</v>
      </c>
      <c r="Q638" s="184">
        <v>13.3673</v>
      </c>
      <c r="R638" s="184">
        <v>15.302899999999999</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305</v>
      </c>
      <c r="C639" s="180">
        <v>133361</v>
      </c>
      <c r="D639" s="183">
        <v>45014</v>
      </c>
      <c r="E639" s="184">
        <v>26.5154</v>
      </c>
      <c r="F639" s="184">
        <v>0.96140000000000003</v>
      </c>
      <c r="G639" s="184">
        <v>-0.12770000000000001</v>
      </c>
      <c r="H639" s="184">
        <v>-1.2657</v>
      </c>
      <c r="I639" s="184">
        <v>-1.0914999999999999</v>
      </c>
      <c r="J639" s="184">
        <v>-2.7806999999999999</v>
      </c>
      <c r="K639" s="184">
        <v>-5.6092000000000004</v>
      </c>
      <c r="L639" s="184">
        <v>-4.2668999999999997</v>
      </c>
      <c r="M639" s="184">
        <v>8.3361999999999998</v>
      </c>
      <c r="N639" s="184">
        <v>-1.5288999999999999</v>
      </c>
      <c r="O639" s="184">
        <v>36.040599999999998</v>
      </c>
      <c r="P639" s="184">
        <v>13.838100000000001</v>
      </c>
      <c r="Q639" s="184">
        <v>12.933999999999999</v>
      </c>
      <c r="R639" s="184">
        <v>14.9024</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203</v>
      </c>
      <c r="C640" s="180">
        <v>136007</v>
      </c>
      <c r="D640" s="183">
        <v>45014</v>
      </c>
      <c r="E640" s="184">
        <v>27.5932</v>
      </c>
      <c r="F640" s="184">
        <v>0.90990000000000004</v>
      </c>
      <c r="G640" s="184">
        <v>-8.7999999999999995E-2</v>
      </c>
      <c r="H640" s="184">
        <v>-1.1393</v>
      </c>
      <c r="I640" s="184">
        <v>-1.0042</v>
      </c>
      <c r="J640" s="184">
        <v>-2.6575000000000002</v>
      </c>
      <c r="K640" s="184">
        <v>-5.4412000000000003</v>
      </c>
      <c r="L640" s="184">
        <v>-3.8769</v>
      </c>
      <c r="M640" s="184">
        <v>9.4603000000000002</v>
      </c>
      <c r="N640" s="184">
        <v>-0.26490000000000002</v>
      </c>
      <c r="O640" s="184">
        <v>37.658200000000001</v>
      </c>
      <c r="P640" s="184">
        <v>15.311400000000001</v>
      </c>
      <c r="Q640" s="184">
        <v>15.610300000000001</v>
      </c>
      <c r="R640" s="184">
        <v>16.594999999999999</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304</v>
      </c>
      <c r="C641" s="180">
        <v>136004</v>
      </c>
      <c r="D641" s="183">
        <v>45014</v>
      </c>
      <c r="E641" s="184">
        <v>26.116299999999999</v>
      </c>
      <c r="F641" s="184">
        <v>0.90839999999999999</v>
      </c>
      <c r="G641" s="184">
        <v>-9.4100000000000003E-2</v>
      </c>
      <c r="H641" s="184">
        <v>-1.1479999999999999</v>
      </c>
      <c r="I641" s="184">
        <v>-1.0214000000000001</v>
      </c>
      <c r="J641" s="184">
        <v>-2.6924000000000001</v>
      </c>
      <c r="K641" s="184">
        <v>-5.5461999999999998</v>
      </c>
      <c r="L641" s="184">
        <v>-4.0910000000000002</v>
      </c>
      <c r="M641" s="184">
        <v>9.0929000000000002</v>
      </c>
      <c r="N641" s="184">
        <v>-0.71209999999999996</v>
      </c>
      <c r="O641" s="184">
        <v>37.027999999999999</v>
      </c>
      <c r="P641" s="184">
        <v>14.621600000000001</v>
      </c>
      <c r="Q641" s="184">
        <v>14.7049</v>
      </c>
      <c r="R641" s="184">
        <v>16.072800000000001</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204</v>
      </c>
      <c r="C642" s="180">
        <v>140487</v>
      </c>
      <c r="D642" s="183">
        <v>45014</v>
      </c>
      <c r="E642" s="184">
        <v>30.655899999999999</v>
      </c>
      <c r="F642" s="184">
        <v>1.1194999999999999</v>
      </c>
      <c r="G642" s="184">
        <v>0.2298</v>
      </c>
      <c r="H642" s="184">
        <v>-0.64370000000000005</v>
      </c>
      <c r="I642" s="184">
        <v>0.2243</v>
      </c>
      <c r="J642" s="184">
        <v>-1.1483000000000001</v>
      </c>
      <c r="K642" s="184">
        <v>-6.4625000000000004</v>
      </c>
      <c r="L642" s="184">
        <v>-4.8723999999999998</v>
      </c>
      <c r="M642" s="184">
        <v>6.1098999999999997</v>
      </c>
      <c r="N642" s="184">
        <v>0.16930000000000001</v>
      </c>
      <c r="O642" s="184">
        <v>40.2911</v>
      </c>
      <c r="P642" s="184">
        <v>19.253</v>
      </c>
      <c r="Q642" s="184">
        <v>20.537700000000001</v>
      </c>
      <c r="R642" s="184">
        <v>20.144300000000001</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307</v>
      </c>
      <c r="C643" s="180">
        <v>140488</v>
      </c>
      <c r="D643" s="183">
        <v>45014</v>
      </c>
      <c r="E643" s="184">
        <v>29.5017</v>
      </c>
      <c r="F643" s="184">
        <v>1.1184000000000001</v>
      </c>
      <c r="G643" s="184">
        <v>0.2235</v>
      </c>
      <c r="H643" s="184">
        <v>-0.65229999999999999</v>
      </c>
      <c r="I643" s="184">
        <v>0.2069</v>
      </c>
      <c r="J643" s="184">
        <v>-1.1834</v>
      </c>
      <c r="K643" s="184">
        <v>-6.5654000000000003</v>
      </c>
      <c r="L643" s="184">
        <v>-5.0837000000000003</v>
      </c>
      <c r="M643" s="184">
        <v>5.7541000000000002</v>
      </c>
      <c r="N643" s="184">
        <v>-0.2792</v>
      </c>
      <c r="O643" s="184">
        <v>39.641300000000001</v>
      </c>
      <c r="P643" s="184">
        <v>18.561</v>
      </c>
      <c r="Q643" s="184">
        <v>19.768799999999999</v>
      </c>
      <c r="R643" s="184">
        <v>19.606200000000001</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205</v>
      </c>
      <c r="C644" s="180">
        <v>142138</v>
      </c>
      <c r="D644" s="183">
        <v>45014</v>
      </c>
      <c r="E644" s="184">
        <v>16.332799999999999</v>
      </c>
      <c r="F644" s="184">
        <v>0.48670000000000002</v>
      </c>
      <c r="G644" s="184">
        <v>0.44400000000000001</v>
      </c>
      <c r="H644" s="184">
        <v>-0.62490000000000001</v>
      </c>
      <c r="I644" s="184">
        <v>0.30209999999999998</v>
      </c>
      <c r="J644" s="184">
        <v>-1.4742999999999999</v>
      </c>
      <c r="K644" s="184">
        <v>-6.8151000000000002</v>
      </c>
      <c r="L644" s="184">
        <v>-2.1928999999999998</v>
      </c>
      <c r="M644" s="184">
        <v>5.61</v>
      </c>
      <c r="N644" s="184">
        <v>-3.2995999999999999</v>
      </c>
      <c r="O644" s="184">
        <v>26.037199999999999</v>
      </c>
      <c r="P644" s="184">
        <v>10.291499999999999</v>
      </c>
      <c r="Q644" s="184">
        <v>10.291499999999999</v>
      </c>
      <c r="R644" s="184">
        <v>10.5854</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309</v>
      </c>
      <c r="C645" s="180">
        <v>142139</v>
      </c>
      <c r="D645" s="183">
        <v>45014</v>
      </c>
      <c r="E645" s="184">
        <v>15.849399999999999</v>
      </c>
      <c r="F645" s="184">
        <v>0.48559999999999998</v>
      </c>
      <c r="G645" s="184">
        <v>0.4385</v>
      </c>
      <c r="H645" s="184">
        <v>-0.63260000000000005</v>
      </c>
      <c r="I645" s="184">
        <v>0.28660000000000002</v>
      </c>
      <c r="J645" s="184">
        <v>-1.5057</v>
      </c>
      <c r="K645" s="184">
        <v>-6.9067999999999996</v>
      </c>
      <c r="L645" s="184">
        <v>-2.3858999999999999</v>
      </c>
      <c r="M645" s="184">
        <v>5.2948000000000004</v>
      </c>
      <c r="N645" s="184">
        <v>-3.6844000000000001</v>
      </c>
      <c r="O645" s="184">
        <v>25.488099999999999</v>
      </c>
      <c r="P645" s="184">
        <v>9.6318999999999999</v>
      </c>
      <c r="Q645" s="184">
        <v>9.6318999999999999</v>
      </c>
      <c r="R645" s="184">
        <v>10.145200000000001</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206</v>
      </c>
      <c r="C646" s="180">
        <v>143178</v>
      </c>
      <c r="D646" s="183">
        <v>45014</v>
      </c>
      <c r="E646" s="184">
        <v>18.386199999999999</v>
      </c>
      <c r="F646" s="184">
        <v>1.3694999999999999</v>
      </c>
      <c r="G646" s="184">
        <v>0.90280000000000005</v>
      </c>
      <c r="H646" s="184">
        <v>-1.7899999999999999E-2</v>
      </c>
      <c r="I646" s="184">
        <v>-0.14499999999999999</v>
      </c>
      <c r="J646" s="184">
        <v>-1.1781999999999999</v>
      </c>
      <c r="K646" s="184">
        <v>-2.3283</v>
      </c>
      <c r="L646" s="184">
        <v>0.3367</v>
      </c>
      <c r="M646" s="184">
        <v>12.8528</v>
      </c>
      <c r="N646" s="184">
        <v>3.6193</v>
      </c>
      <c r="O646" s="184">
        <v>29.924299999999999</v>
      </c>
      <c r="P646" s="184"/>
      <c r="Q646" s="184">
        <v>13.830500000000001</v>
      </c>
      <c r="R646" s="184">
        <v>12.746700000000001</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308</v>
      </c>
      <c r="C647" s="180">
        <v>143176</v>
      </c>
      <c r="D647" s="183">
        <v>45014</v>
      </c>
      <c r="E647" s="184">
        <v>17.847300000000001</v>
      </c>
      <c r="F647" s="184">
        <v>1.3683000000000001</v>
      </c>
      <c r="G647" s="184">
        <v>0.8972</v>
      </c>
      <c r="H647" s="184">
        <v>-2.58E-2</v>
      </c>
      <c r="I647" s="184">
        <v>-0.16</v>
      </c>
      <c r="J647" s="184">
        <v>-1.2095</v>
      </c>
      <c r="K647" s="184">
        <v>-2.4236</v>
      </c>
      <c r="L647" s="184">
        <v>0.13750000000000001</v>
      </c>
      <c r="M647" s="184">
        <v>12.5154</v>
      </c>
      <c r="N647" s="184">
        <v>3.2082999999999999</v>
      </c>
      <c r="O647" s="184">
        <v>29.343499999999999</v>
      </c>
      <c r="P647" s="184"/>
      <c r="Q647" s="184">
        <v>13.112500000000001</v>
      </c>
      <c r="R647" s="184">
        <v>12.2982</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310</v>
      </c>
      <c r="C648" s="180">
        <v>116352</v>
      </c>
      <c r="D648" s="183"/>
      <c r="E648" s="184"/>
      <c r="F648" s="184"/>
      <c r="G648" s="184"/>
      <c r="H648" s="184"/>
      <c r="I648" s="184"/>
      <c r="J648" s="184"/>
      <c r="K648" s="184"/>
      <c r="L648" s="184"/>
      <c r="M648" s="184"/>
      <c r="N648" s="184"/>
      <c r="O648" s="184"/>
      <c r="P648" s="184"/>
      <c r="Q648" s="184"/>
      <c r="R648" s="184"/>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207</v>
      </c>
      <c r="C649" s="180">
        <v>126279</v>
      </c>
      <c r="D649" s="183">
        <v>45014</v>
      </c>
      <c r="E649" s="184">
        <v>60.485199999999999</v>
      </c>
      <c r="F649" s="184">
        <v>0.54769999999999996</v>
      </c>
      <c r="G649" s="184">
        <v>-0.47439999999999999</v>
      </c>
      <c r="H649" s="184">
        <v>-1.5107999999999999</v>
      </c>
      <c r="I649" s="184">
        <v>-0.57030000000000003</v>
      </c>
      <c r="J649" s="184">
        <v>-2.1821000000000002</v>
      </c>
      <c r="K649" s="184">
        <v>-6.9695</v>
      </c>
      <c r="L649" s="184">
        <v>-5.4527000000000001</v>
      </c>
      <c r="M649" s="184">
        <v>6.6683000000000003</v>
      </c>
      <c r="N649" s="184">
        <v>1.4269000000000001</v>
      </c>
      <c r="O649" s="184">
        <v>37.613599999999998</v>
      </c>
      <c r="P649" s="184">
        <v>21.088799999999999</v>
      </c>
      <c r="Q649" s="184">
        <v>22.115500000000001</v>
      </c>
      <c r="R649" s="184">
        <v>17.646100000000001</v>
      </c>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311</v>
      </c>
      <c r="C650" s="180">
        <v>126379</v>
      </c>
      <c r="D650" s="183">
        <v>45014</v>
      </c>
      <c r="E650" s="184">
        <v>58.310899999999997</v>
      </c>
      <c r="F650" s="184">
        <v>0.54659999999999997</v>
      </c>
      <c r="G650" s="184">
        <v>-0.47989999999999999</v>
      </c>
      <c r="H650" s="184">
        <v>-1.5183</v>
      </c>
      <c r="I650" s="184">
        <v>-0.58550000000000002</v>
      </c>
      <c r="J650" s="184">
        <v>-2.2130999999999998</v>
      </c>
      <c r="K650" s="184">
        <v>-7.0602999999999998</v>
      </c>
      <c r="L650" s="184">
        <v>-5.6391999999999998</v>
      </c>
      <c r="M650" s="184">
        <v>6.3505000000000003</v>
      </c>
      <c r="N650" s="184">
        <v>1.0239</v>
      </c>
      <c r="O650" s="184">
        <v>37.028700000000001</v>
      </c>
      <c r="P650" s="184">
        <v>20.3825</v>
      </c>
      <c r="Q650" s="184">
        <v>21.620200000000001</v>
      </c>
      <c r="R650" s="184">
        <v>17.178899999999999</v>
      </c>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208</v>
      </c>
      <c r="C651" s="180">
        <v>145819</v>
      </c>
      <c r="D651" s="183">
        <v>45014</v>
      </c>
      <c r="E651" s="184">
        <v>15.8558</v>
      </c>
      <c r="F651" s="184">
        <v>0.80100000000000005</v>
      </c>
      <c r="G651" s="184">
        <v>0.68130000000000002</v>
      </c>
      <c r="H651" s="184">
        <v>-0.36699999999999999</v>
      </c>
      <c r="I651" s="184">
        <v>0.35060000000000002</v>
      </c>
      <c r="J651" s="184">
        <v>-1.9582999999999999</v>
      </c>
      <c r="K651" s="184">
        <v>-6.1947999999999999</v>
      </c>
      <c r="L651" s="184">
        <v>-1.7073</v>
      </c>
      <c r="M651" s="184">
        <v>6.9292999999999996</v>
      </c>
      <c r="N651" s="184">
        <v>-0.26169999999999999</v>
      </c>
      <c r="O651" s="184">
        <v>20.547000000000001</v>
      </c>
      <c r="P651" s="184"/>
      <c r="Q651" s="184">
        <v>11.6723</v>
      </c>
      <c r="R651" s="184">
        <v>8.3277000000000001</v>
      </c>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312</v>
      </c>
      <c r="C652" s="180">
        <v>145820</v>
      </c>
      <c r="D652" s="183">
        <v>45014</v>
      </c>
      <c r="E652" s="184">
        <v>14.664899999999999</v>
      </c>
      <c r="F652" s="184">
        <v>0.79590000000000005</v>
      </c>
      <c r="G652" s="184">
        <v>0.65690000000000004</v>
      </c>
      <c r="H652" s="184">
        <v>-0.4007</v>
      </c>
      <c r="I652" s="184">
        <v>0.28310000000000002</v>
      </c>
      <c r="J652" s="184">
        <v>-2.0981999999999998</v>
      </c>
      <c r="K652" s="184">
        <v>-6.6150000000000002</v>
      </c>
      <c r="L652" s="184">
        <v>-2.5847000000000002</v>
      </c>
      <c r="M652" s="184">
        <v>5.5029000000000003</v>
      </c>
      <c r="N652" s="184">
        <v>-2.0407000000000002</v>
      </c>
      <c r="O652" s="184">
        <v>18.3767</v>
      </c>
      <c r="P652" s="184"/>
      <c r="Q652" s="184">
        <v>9.6034000000000006</v>
      </c>
      <c r="R652" s="184">
        <v>6.3952999999999998</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313</v>
      </c>
      <c r="C653" s="180">
        <v>101853</v>
      </c>
      <c r="D653" s="183">
        <v>45014</v>
      </c>
      <c r="E653" s="184">
        <v>145.7731</v>
      </c>
      <c r="F653" s="184">
        <v>0.75090000000000001</v>
      </c>
      <c r="G653" s="184">
        <v>0.4819</v>
      </c>
      <c r="H653" s="184">
        <v>-0.71299999999999997</v>
      </c>
      <c r="I653" s="184">
        <v>0.20399999999999999</v>
      </c>
      <c r="J653" s="184">
        <v>-2.1848999999999998</v>
      </c>
      <c r="K653" s="184">
        <v>-5.8197999999999999</v>
      </c>
      <c r="L653" s="184">
        <v>-1.2831999999999999</v>
      </c>
      <c r="M653" s="184">
        <v>8.1539999999999999</v>
      </c>
      <c r="N653" s="184">
        <v>0.42370000000000002</v>
      </c>
      <c r="O653" s="184">
        <v>26.863199999999999</v>
      </c>
      <c r="P653" s="184">
        <v>7.9843000000000002</v>
      </c>
      <c r="Q653" s="184">
        <v>14.342499999999999</v>
      </c>
      <c r="R653" s="184">
        <v>10.407999999999999</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209</v>
      </c>
      <c r="C654" s="180">
        <v>119549</v>
      </c>
      <c r="D654" s="183">
        <v>45014</v>
      </c>
      <c r="E654" s="184">
        <v>152.46770000000001</v>
      </c>
      <c r="F654" s="184">
        <v>0.75249999999999995</v>
      </c>
      <c r="G654" s="184">
        <v>0.48899999999999999</v>
      </c>
      <c r="H654" s="184">
        <v>-0.70320000000000005</v>
      </c>
      <c r="I654" s="184">
        <v>0.22370000000000001</v>
      </c>
      <c r="J654" s="184">
        <v>-2.1450999999999998</v>
      </c>
      <c r="K654" s="184">
        <v>-5.7011000000000003</v>
      </c>
      <c r="L654" s="184">
        <v>-1.0104</v>
      </c>
      <c r="M654" s="184">
        <v>8.6334999999999997</v>
      </c>
      <c r="N654" s="184">
        <v>1.0416000000000001</v>
      </c>
      <c r="O654" s="184">
        <v>27.519300000000001</v>
      </c>
      <c r="P654" s="184">
        <v>8.5124999999999993</v>
      </c>
      <c r="Q654" s="184">
        <v>11.7896</v>
      </c>
      <c r="R654" s="184">
        <v>11.0703</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210</v>
      </c>
      <c r="C655" s="180">
        <v>139711</v>
      </c>
      <c r="D655" s="183">
        <v>45014</v>
      </c>
      <c r="E655" s="184">
        <v>19.610299999999999</v>
      </c>
      <c r="F655" s="184">
        <v>1.7083999999999999</v>
      </c>
      <c r="G655" s="184">
        <v>0.54300000000000004</v>
      </c>
      <c r="H655" s="184">
        <v>-0.62939999999999996</v>
      </c>
      <c r="I655" s="184">
        <v>0.43380000000000002</v>
      </c>
      <c r="J655" s="184">
        <v>-0.40329999999999999</v>
      </c>
      <c r="K655" s="184">
        <v>-1.3467</v>
      </c>
      <c r="L655" s="184">
        <v>-1.9200999999999999</v>
      </c>
      <c r="M655" s="184">
        <v>13.7027</v>
      </c>
      <c r="N655" s="184">
        <v>4.7558999999999996</v>
      </c>
      <c r="O655" s="184">
        <v>44.431199999999997</v>
      </c>
      <c r="P655" s="184">
        <v>8.7294</v>
      </c>
      <c r="Q655" s="184">
        <v>11.1671</v>
      </c>
      <c r="R655" s="184">
        <v>26.878499999999999</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314</v>
      </c>
      <c r="C656" s="180">
        <v>139709</v>
      </c>
      <c r="D656" s="183">
        <v>45014</v>
      </c>
      <c r="E656" s="184">
        <v>19.123899999999999</v>
      </c>
      <c r="F656" s="184">
        <v>1.7077</v>
      </c>
      <c r="G656" s="184">
        <v>0.54049999999999998</v>
      </c>
      <c r="H656" s="184">
        <v>-0.63239999999999996</v>
      </c>
      <c r="I656" s="184">
        <v>0.42749999999999999</v>
      </c>
      <c r="J656" s="184">
        <v>-0.41660000000000003</v>
      </c>
      <c r="K656" s="184">
        <v>-1.3880999999999999</v>
      </c>
      <c r="L656" s="184">
        <v>-2.0026000000000002</v>
      </c>
      <c r="M656" s="184">
        <v>13.557600000000001</v>
      </c>
      <c r="N656" s="184">
        <v>4.5861999999999998</v>
      </c>
      <c r="O656" s="184">
        <v>44.1967</v>
      </c>
      <c r="P656" s="184">
        <v>8.4772999999999996</v>
      </c>
      <c r="Q656" s="184">
        <v>10.729100000000001</v>
      </c>
      <c r="R656" s="184">
        <v>26.677800000000001</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211</v>
      </c>
      <c r="C657" s="180">
        <v>139990</v>
      </c>
      <c r="D657" s="183">
        <v>45014</v>
      </c>
      <c r="E657" s="184">
        <v>16.874600000000001</v>
      </c>
      <c r="F657" s="184">
        <v>1.6757</v>
      </c>
      <c r="G657" s="184">
        <v>0.54159999999999997</v>
      </c>
      <c r="H657" s="184">
        <v>-0.58330000000000004</v>
      </c>
      <c r="I657" s="184">
        <v>0.38369999999999999</v>
      </c>
      <c r="J657" s="184">
        <v>-0.30130000000000001</v>
      </c>
      <c r="K657" s="184">
        <v>-1.1383000000000001</v>
      </c>
      <c r="L657" s="184">
        <v>-1.8678999999999999</v>
      </c>
      <c r="M657" s="184">
        <v>13.5083</v>
      </c>
      <c r="N657" s="184">
        <v>4.6344000000000003</v>
      </c>
      <c r="O657" s="184">
        <v>45.243600000000001</v>
      </c>
      <c r="P657" s="184">
        <v>9.1588999999999992</v>
      </c>
      <c r="Q657" s="184">
        <v>9.0859000000000005</v>
      </c>
      <c r="R657" s="184">
        <v>27.0718</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315</v>
      </c>
      <c r="C658" s="180">
        <v>139992</v>
      </c>
      <c r="D658" s="183">
        <v>45014</v>
      </c>
      <c r="E658" s="184">
        <v>16.5458</v>
      </c>
      <c r="F658" s="184">
        <v>1.6751</v>
      </c>
      <c r="G658" s="184">
        <v>0.53959999999999997</v>
      </c>
      <c r="H658" s="184">
        <v>-0.58579999999999999</v>
      </c>
      <c r="I658" s="184">
        <v>0.37919999999999998</v>
      </c>
      <c r="J658" s="184">
        <v>-0.31030000000000002</v>
      </c>
      <c r="K658" s="184">
        <v>-1.1659999999999999</v>
      </c>
      <c r="L658" s="184">
        <v>-1.9218</v>
      </c>
      <c r="M658" s="184">
        <v>13.414400000000001</v>
      </c>
      <c r="N658" s="184">
        <v>4.5244</v>
      </c>
      <c r="O658" s="184">
        <v>45.092399999999998</v>
      </c>
      <c r="P658" s="184">
        <v>8.8894000000000002</v>
      </c>
      <c r="Q658" s="184">
        <v>8.7296999999999993</v>
      </c>
      <c r="R658" s="184">
        <v>26.933199999999999</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212</v>
      </c>
      <c r="C659" s="180">
        <v>141141</v>
      </c>
      <c r="D659" s="183">
        <v>45014</v>
      </c>
      <c r="E659" s="184">
        <v>16.314800000000002</v>
      </c>
      <c r="F659" s="184">
        <v>1.5770999999999999</v>
      </c>
      <c r="G659" s="184">
        <v>0.48530000000000001</v>
      </c>
      <c r="H659" s="184">
        <v>-0.73919999999999997</v>
      </c>
      <c r="I659" s="184">
        <v>0.38700000000000001</v>
      </c>
      <c r="J659" s="184">
        <v>-0.98860000000000003</v>
      </c>
      <c r="K659" s="184">
        <v>-2.3252999999999999</v>
      </c>
      <c r="L659" s="184">
        <v>-3.2624</v>
      </c>
      <c r="M659" s="184">
        <v>11.4764</v>
      </c>
      <c r="N659" s="184">
        <v>1.8771</v>
      </c>
      <c r="O659" s="184">
        <v>45.156999999999996</v>
      </c>
      <c r="P659" s="184">
        <v>9.5221</v>
      </c>
      <c r="Q659" s="184">
        <v>8.9110999999999994</v>
      </c>
      <c r="R659" s="184">
        <v>25.950399999999998</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317</v>
      </c>
      <c r="C660" s="180">
        <v>141139</v>
      </c>
      <c r="D660" s="183">
        <v>45014</v>
      </c>
      <c r="E660" s="184">
        <v>15.9497</v>
      </c>
      <c r="F660" s="184">
        <v>1.5762</v>
      </c>
      <c r="G660" s="184">
        <v>0.4819</v>
      </c>
      <c r="H660" s="184">
        <v>-0.74370000000000003</v>
      </c>
      <c r="I660" s="184">
        <v>0.37890000000000001</v>
      </c>
      <c r="J660" s="184">
        <v>-1.0036</v>
      </c>
      <c r="K660" s="184">
        <v>-2.3719000000000001</v>
      </c>
      <c r="L660" s="184">
        <v>-3.3538999999999999</v>
      </c>
      <c r="M660" s="184">
        <v>11.316800000000001</v>
      </c>
      <c r="N660" s="184">
        <v>1.6700999999999999</v>
      </c>
      <c r="O660" s="184">
        <v>44.810400000000001</v>
      </c>
      <c r="P660" s="184">
        <v>9.1605000000000008</v>
      </c>
      <c r="Q660" s="184">
        <v>8.4821000000000009</v>
      </c>
      <c r="R660" s="184">
        <v>25.7011</v>
      </c>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213</v>
      </c>
      <c r="C661" s="180">
        <v>141564</v>
      </c>
      <c r="D661" s="183">
        <v>45014</v>
      </c>
      <c r="E661" s="184">
        <v>15.9466</v>
      </c>
      <c r="F661" s="184">
        <v>1.6387</v>
      </c>
      <c r="G661" s="184">
        <v>0.54410000000000003</v>
      </c>
      <c r="H661" s="184">
        <v>-0.38600000000000001</v>
      </c>
      <c r="I661" s="184">
        <v>0.72189999999999999</v>
      </c>
      <c r="J661" s="184">
        <v>-0.32440000000000002</v>
      </c>
      <c r="K661" s="184">
        <v>-0.79749999999999999</v>
      </c>
      <c r="L661" s="184">
        <v>-1.8647</v>
      </c>
      <c r="M661" s="184">
        <v>13.402100000000001</v>
      </c>
      <c r="N661" s="184">
        <v>4.4644000000000004</v>
      </c>
      <c r="O661" s="184">
        <v>47.524700000000003</v>
      </c>
      <c r="P661" s="184">
        <v>9.92</v>
      </c>
      <c r="Q661" s="184">
        <v>8.8528000000000002</v>
      </c>
      <c r="R661" s="184">
        <v>28.7788</v>
      </c>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316</v>
      </c>
      <c r="C662" s="180">
        <v>141565</v>
      </c>
      <c r="D662" s="183">
        <v>45014</v>
      </c>
      <c r="E662" s="184">
        <v>15.3062</v>
      </c>
      <c r="F662" s="184">
        <v>1.6382000000000001</v>
      </c>
      <c r="G662" s="184">
        <v>0.54190000000000005</v>
      </c>
      <c r="H662" s="184">
        <v>-0.38979999999999998</v>
      </c>
      <c r="I662" s="184">
        <v>0.71460000000000001</v>
      </c>
      <c r="J662" s="184">
        <v>-0.33860000000000001</v>
      </c>
      <c r="K662" s="184">
        <v>-0.84219999999999995</v>
      </c>
      <c r="L662" s="184">
        <v>-1.9531000000000001</v>
      </c>
      <c r="M662" s="184">
        <v>13.2492</v>
      </c>
      <c r="N662" s="184">
        <v>4.25</v>
      </c>
      <c r="O662" s="184">
        <v>47.195599999999999</v>
      </c>
      <c r="P662" s="184">
        <v>9.2727000000000004</v>
      </c>
      <c r="Q662" s="184">
        <v>8.0448000000000004</v>
      </c>
      <c r="R662" s="184">
        <v>28.529199999999999</v>
      </c>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214</v>
      </c>
      <c r="C663" s="180">
        <v>133324</v>
      </c>
      <c r="D663" s="183">
        <v>45014</v>
      </c>
      <c r="E663" s="184">
        <v>22.494399999999999</v>
      </c>
      <c r="F663" s="184">
        <v>0.64649999999999996</v>
      </c>
      <c r="G663" s="184">
        <v>0.51480000000000004</v>
      </c>
      <c r="H663" s="184">
        <v>-0.55789999999999995</v>
      </c>
      <c r="I663" s="184">
        <v>0.92520000000000002</v>
      </c>
      <c r="J663" s="184">
        <v>-0.83279999999999998</v>
      </c>
      <c r="K663" s="184">
        <v>-5.6105999999999998</v>
      </c>
      <c r="L663" s="184">
        <v>1.9368000000000001</v>
      </c>
      <c r="M663" s="184">
        <v>10.744899999999999</v>
      </c>
      <c r="N663" s="184">
        <v>2.9106000000000001</v>
      </c>
      <c r="O663" s="184">
        <v>30.354700000000001</v>
      </c>
      <c r="P663" s="184">
        <v>11.507</v>
      </c>
      <c r="Q663" s="184">
        <v>10.6456</v>
      </c>
      <c r="R663" s="184">
        <v>12.5867</v>
      </c>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320</v>
      </c>
      <c r="C664" s="180">
        <v>133322</v>
      </c>
      <c r="D664" s="183">
        <v>45014</v>
      </c>
      <c r="E664" s="184">
        <v>21.918800000000001</v>
      </c>
      <c r="F664" s="184">
        <v>0.64649999999999996</v>
      </c>
      <c r="G664" s="184">
        <v>0.51180000000000003</v>
      </c>
      <c r="H664" s="184">
        <v>-0.56299999999999994</v>
      </c>
      <c r="I664" s="184">
        <v>0.91339999999999999</v>
      </c>
      <c r="J664" s="184">
        <v>-0.8589</v>
      </c>
      <c r="K664" s="184">
        <v>-5.6919000000000004</v>
      </c>
      <c r="L664" s="184">
        <v>1.7591000000000001</v>
      </c>
      <c r="M664" s="184">
        <v>10.4528</v>
      </c>
      <c r="N664" s="184">
        <v>2.6987999999999999</v>
      </c>
      <c r="O664" s="184">
        <v>30.1404</v>
      </c>
      <c r="P664" s="184">
        <v>11.226000000000001</v>
      </c>
      <c r="Q664" s="184">
        <v>10.2883</v>
      </c>
      <c r="R664" s="184">
        <v>12.3346</v>
      </c>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215</v>
      </c>
      <c r="C665" s="180">
        <v>135682</v>
      </c>
      <c r="D665" s="183">
        <v>45014</v>
      </c>
      <c r="E665" s="184">
        <v>24.3872</v>
      </c>
      <c r="F665" s="184">
        <v>0.64380000000000004</v>
      </c>
      <c r="G665" s="184">
        <v>0.4783</v>
      </c>
      <c r="H665" s="184">
        <v>-0.62390000000000001</v>
      </c>
      <c r="I665" s="184">
        <v>0.8135</v>
      </c>
      <c r="J665" s="184">
        <v>-0.91459999999999997</v>
      </c>
      <c r="K665" s="184">
        <v>-5.9066999999999998</v>
      </c>
      <c r="L665" s="184">
        <v>1.7719</v>
      </c>
      <c r="M665" s="184">
        <v>10.2216</v>
      </c>
      <c r="N665" s="184">
        <v>2.4323999999999999</v>
      </c>
      <c r="O665" s="184">
        <v>29.849299999999999</v>
      </c>
      <c r="P665" s="184">
        <v>11.683299999999999</v>
      </c>
      <c r="Q665" s="184">
        <v>13.5311</v>
      </c>
      <c r="R665" s="184">
        <v>12.107900000000001</v>
      </c>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319</v>
      </c>
      <c r="C666" s="180">
        <v>135684</v>
      </c>
      <c r="D666" s="183">
        <v>45014</v>
      </c>
      <c r="E666" s="184">
        <v>23.777999999999999</v>
      </c>
      <c r="F666" s="184">
        <v>0.64290000000000003</v>
      </c>
      <c r="G666" s="184">
        <v>0.47539999999999999</v>
      </c>
      <c r="H666" s="184">
        <v>-0.62770000000000004</v>
      </c>
      <c r="I666" s="184">
        <v>0.80630000000000002</v>
      </c>
      <c r="J666" s="184">
        <v>-0.92869999999999997</v>
      </c>
      <c r="K666" s="184">
        <v>-5.9489000000000001</v>
      </c>
      <c r="L666" s="184">
        <v>1.681</v>
      </c>
      <c r="M666" s="184">
        <v>10.0731</v>
      </c>
      <c r="N666" s="184">
        <v>2.2441</v>
      </c>
      <c r="O666" s="184">
        <v>29.620799999999999</v>
      </c>
      <c r="P666" s="184">
        <v>11.3363</v>
      </c>
      <c r="Q666" s="184">
        <v>13.1229</v>
      </c>
      <c r="R666" s="184">
        <v>11.906599999999999</v>
      </c>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216</v>
      </c>
      <c r="C667" s="180">
        <v>142153</v>
      </c>
      <c r="D667" s="183">
        <v>45014</v>
      </c>
      <c r="E667" s="184">
        <v>16.6586</v>
      </c>
      <c r="F667" s="184">
        <v>1.6878</v>
      </c>
      <c r="G667" s="184">
        <v>0.72440000000000004</v>
      </c>
      <c r="H667" s="184">
        <v>-0.3034</v>
      </c>
      <c r="I667" s="184">
        <v>1.1242000000000001</v>
      </c>
      <c r="J667" s="184">
        <v>-0.26400000000000001</v>
      </c>
      <c r="K667" s="184">
        <v>-0.79379999999999995</v>
      </c>
      <c r="L667" s="184">
        <v>-1.9096</v>
      </c>
      <c r="M667" s="184">
        <v>13.576499999999999</v>
      </c>
      <c r="N667" s="184">
        <v>6.8578000000000001</v>
      </c>
      <c r="O667" s="184">
        <v>44.561900000000001</v>
      </c>
      <c r="P667" s="184">
        <v>10.733499999999999</v>
      </c>
      <c r="Q667" s="184">
        <v>10.733499999999999</v>
      </c>
      <c r="R667" s="184">
        <v>27.601700000000001</v>
      </c>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318</v>
      </c>
      <c r="C668" s="180">
        <v>142151</v>
      </c>
      <c r="D668" s="183">
        <v>45014</v>
      </c>
      <c r="E668" s="184">
        <v>16.192900000000002</v>
      </c>
      <c r="F668" s="184">
        <v>1.6867000000000001</v>
      </c>
      <c r="G668" s="184">
        <v>0.71970000000000001</v>
      </c>
      <c r="H668" s="184">
        <v>-0.31030000000000002</v>
      </c>
      <c r="I668" s="184">
        <v>1.1089</v>
      </c>
      <c r="J668" s="184">
        <v>-0.2949</v>
      </c>
      <c r="K668" s="184">
        <v>-0.8911</v>
      </c>
      <c r="L668" s="184">
        <v>-2.1032999999999999</v>
      </c>
      <c r="M668" s="184">
        <v>13.2379</v>
      </c>
      <c r="N668" s="184">
        <v>6.5153999999999996</v>
      </c>
      <c r="O668" s="184">
        <v>44.1539</v>
      </c>
      <c r="P668" s="184">
        <v>10.1081</v>
      </c>
      <c r="Q668" s="184">
        <v>10.1081</v>
      </c>
      <c r="R668" s="184">
        <v>27.196200000000001</v>
      </c>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217</v>
      </c>
      <c r="C669" s="180">
        <v>143079</v>
      </c>
      <c r="D669" s="183">
        <v>45014</v>
      </c>
      <c r="E669" s="184">
        <v>19.007899999999999</v>
      </c>
      <c r="F669" s="184">
        <v>1.6574</v>
      </c>
      <c r="G669" s="184">
        <v>0.76339999999999997</v>
      </c>
      <c r="H669" s="184">
        <v>-0.29530000000000001</v>
      </c>
      <c r="I669" s="184">
        <v>1.171</v>
      </c>
      <c r="J669" s="184">
        <v>-0.26129999999999998</v>
      </c>
      <c r="K669" s="184">
        <v>-0.51549999999999996</v>
      </c>
      <c r="L669" s="184">
        <v>-1.8714</v>
      </c>
      <c r="M669" s="184">
        <v>13.536300000000001</v>
      </c>
      <c r="N669" s="184">
        <v>6.5076999999999998</v>
      </c>
      <c r="O669" s="184">
        <v>43.634599999999999</v>
      </c>
      <c r="P669" s="184"/>
      <c r="Q669" s="184">
        <v>14.476000000000001</v>
      </c>
      <c r="R669" s="184">
        <v>26.7758</v>
      </c>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321</v>
      </c>
      <c r="C670" s="180">
        <v>143077</v>
      </c>
      <c r="D670" s="183">
        <v>45014</v>
      </c>
      <c r="E670" s="184">
        <v>18.7517</v>
      </c>
      <c r="F670" s="184">
        <v>1.6567000000000001</v>
      </c>
      <c r="G670" s="184">
        <v>0.76139999999999997</v>
      </c>
      <c r="H670" s="184">
        <v>-0.29830000000000001</v>
      </c>
      <c r="I670" s="184">
        <v>1.1658999999999999</v>
      </c>
      <c r="J670" s="184">
        <v>-0.2712</v>
      </c>
      <c r="K670" s="184">
        <v>-0.54520000000000002</v>
      </c>
      <c r="L670" s="184">
        <v>-1.9303999999999999</v>
      </c>
      <c r="M670" s="184">
        <v>13.4335</v>
      </c>
      <c r="N670" s="184">
        <v>6.3811999999999998</v>
      </c>
      <c r="O670" s="184">
        <v>43.332500000000003</v>
      </c>
      <c r="P670" s="184"/>
      <c r="Q670" s="184">
        <v>14.1495</v>
      </c>
      <c r="R670" s="184">
        <v>26.559000000000001</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371</v>
      </c>
      <c r="C671" s="180"/>
      <c r="D671" s="183"/>
      <c r="E671" s="184"/>
      <c r="F671" s="184"/>
      <c r="G671" s="184"/>
      <c r="H671" s="184"/>
      <c r="I671" s="184"/>
      <c r="J671" s="184"/>
      <c r="K671" s="184"/>
      <c r="L671" s="184"/>
      <c r="M671" s="184"/>
      <c r="N671" s="184"/>
      <c r="O671" s="184"/>
      <c r="P671" s="184"/>
      <c r="Q671" s="184"/>
      <c r="R671" s="184"/>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375</v>
      </c>
      <c r="C672" s="180"/>
      <c r="D672" s="183"/>
      <c r="E672" s="184"/>
      <c r="F672" s="184"/>
      <c r="G672" s="184"/>
      <c r="H672" s="184"/>
      <c r="I672" s="184"/>
      <c r="J672" s="184"/>
      <c r="K672" s="184"/>
      <c r="L672" s="184"/>
      <c r="M672" s="184"/>
      <c r="N672" s="184"/>
      <c r="O672" s="184"/>
      <c r="P672" s="184"/>
      <c r="Q672" s="184"/>
      <c r="R672" s="184"/>
      <c r="T672" s="106"/>
      <c r="U672" s="107"/>
      <c r="V672" s="107"/>
      <c r="W672" s="107"/>
      <c r="X672" s="107"/>
      <c r="Y672" s="107"/>
      <c r="Z672" s="107"/>
      <c r="AA672" s="107"/>
      <c r="AB672" s="107"/>
      <c r="AC672" s="107"/>
      <c r="AD672" s="107"/>
      <c r="AE672" s="107"/>
      <c r="AF672" s="107"/>
      <c r="AG672" s="107"/>
      <c r="AH672" s="107"/>
    </row>
    <row r="673" spans="1:34" x14ac:dyDescent="0.3">
      <c r="A673" s="180" t="s">
        <v>368</v>
      </c>
      <c r="B673" s="180" t="s">
        <v>372</v>
      </c>
      <c r="C673" s="180"/>
      <c r="D673" s="183"/>
      <c r="E673" s="184"/>
      <c r="F673" s="184"/>
      <c r="G673" s="184"/>
      <c r="H673" s="184"/>
      <c r="I673" s="184"/>
      <c r="J673" s="184"/>
      <c r="K673" s="184"/>
      <c r="L673" s="184"/>
      <c r="M673" s="184"/>
      <c r="N673" s="184"/>
      <c r="O673" s="184"/>
      <c r="P673" s="184"/>
      <c r="Q673" s="184"/>
      <c r="R673" s="184"/>
      <c r="T673" s="106"/>
      <c r="U673" s="107"/>
      <c r="V673" s="107"/>
      <c r="W673" s="107"/>
      <c r="X673" s="107"/>
      <c r="Y673" s="107"/>
      <c r="Z673" s="107"/>
      <c r="AA673" s="107"/>
      <c r="AB673" s="107"/>
      <c r="AC673" s="107"/>
      <c r="AD673" s="107"/>
      <c r="AE673" s="107"/>
      <c r="AF673" s="107"/>
      <c r="AG673" s="107"/>
      <c r="AH673" s="107"/>
    </row>
    <row r="674" spans="1:34" x14ac:dyDescent="0.3">
      <c r="A674" s="180" t="s">
        <v>368</v>
      </c>
      <c r="B674" s="180" t="s">
        <v>374</v>
      </c>
      <c r="C674" s="180"/>
      <c r="D674" s="183"/>
      <c r="E674" s="184"/>
      <c r="F674" s="184"/>
      <c r="G674" s="184"/>
      <c r="H674" s="184"/>
      <c r="I674" s="184"/>
      <c r="J674" s="184"/>
      <c r="K674" s="184"/>
      <c r="L674" s="184"/>
      <c r="M674" s="184"/>
      <c r="N674" s="184"/>
      <c r="O674" s="184"/>
      <c r="P674" s="184"/>
      <c r="Q674" s="184"/>
      <c r="R674" s="184"/>
      <c r="T674" s="106"/>
      <c r="U674" s="107"/>
      <c r="V674" s="107"/>
      <c r="W674" s="107"/>
      <c r="X674" s="107"/>
      <c r="Y674" s="107"/>
      <c r="Z674" s="107"/>
      <c r="AA674" s="107"/>
      <c r="AB674" s="107"/>
      <c r="AC674" s="107"/>
      <c r="AD674" s="107"/>
      <c r="AE674" s="107"/>
      <c r="AF674" s="107"/>
      <c r="AG674" s="107"/>
      <c r="AH674" s="107"/>
    </row>
    <row r="675" spans="1:34" x14ac:dyDescent="0.3">
      <c r="A675" s="180" t="s">
        <v>368</v>
      </c>
      <c r="B675" s="180" t="s">
        <v>1780</v>
      </c>
      <c r="C675" s="180">
        <v>149570</v>
      </c>
      <c r="D675" s="183">
        <v>45014</v>
      </c>
      <c r="E675" s="184">
        <v>337.64490000000001</v>
      </c>
      <c r="F675" s="184">
        <v>0.73199999999999998</v>
      </c>
      <c r="G675" s="184">
        <v>0.43240000000000001</v>
      </c>
      <c r="H675" s="184">
        <v>-0.65620000000000001</v>
      </c>
      <c r="I675" s="184">
        <v>0.31590000000000001</v>
      </c>
      <c r="J675" s="184">
        <v>-2.2027000000000001</v>
      </c>
      <c r="K675" s="184">
        <v>-6.1919000000000004</v>
      </c>
      <c r="L675" s="184">
        <v>-1.8010999999999999</v>
      </c>
      <c r="M675" s="184">
        <v>7.4683999999999999</v>
      </c>
      <c r="N675" s="184">
        <v>-9.1000000000000004E-3</v>
      </c>
      <c r="O675" s="184">
        <v>28.675599999999999</v>
      </c>
      <c r="P675" s="184">
        <v>9.9907000000000004</v>
      </c>
      <c r="Q675" s="184">
        <v>14.323499999999999</v>
      </c>
      <c r="R675" s="184">
        <v>11.7515</v>
      </c>
      <c r="T675" s="106"/>
      <c r="U675" s="107"/>
      <c r="V675" s="107"/>
      <c r="W675" s="107"/>
      <c r="X675" s="107"/>
      <c r="Y675" s="107"/>
      <c r="Z675" s="107"/>
      <c r="AA675" s="107"/>
      <c r="AB675" s="107"/>
      <c r="AC675" s="107"/>
      <c r="AD675" s="107"/>
      <c r="AE675" s="107"/>
      <c r="AF675" s="107"/>
      <c r="AG675" s="107"/>
      <c r="AH675" s="107"/>
    </row>
    <row r="676" spans="1:34" x14ac:dyDescent="0.3">
      <c r="A676" s="180" t="s">
        <v>368</v>
      </c>
      <c r="B676" s="180" t="s">
        <v>1781</v>
      </c>
      <c r="C676" s="180">
        <v>149569</v>
      </c>
      <c r="D676" s="183">
        <v>45014</v>
      </c>
      <c r="E676" s="184">
        <v>482.428133917004</v>
      </c>
      <c r="F676" s="184">
        <v>0.73060000000000003</v>
      </c>
      <c r="G676" s="184">
        <v>0.42480000000000001</v>
      </c>
      <c r="H676" s="184">
        <v>-0.66679999999999995</v>
      </c>
      <c r="I676" s="184">
        <v>0.29459999999999997</v>
      </c>
      <c r="J676" s="184">
        <v>-2.2465000000000002</v>
      </c>
      <c r="K676" s="184">
        <v>-6.3307000000000002</v>
      </c>
      <c r="L676" s="184">
        <v>-2.0933000000000002</v>
      </c>
      <c r="M676" s="184">
        <v>6.9836999999999998</v>
      </c>
      <c r="N676" s="184">
        <v>-0.60499999999999998</v>
      </c>
      <c r="O676" s="184">
        <v>27.9636</v>
      </c>
      <c r="P676" s="184">
        <v>9.3315999999999999</v>
      </c>
      <c r="Q676" s="184">
        <v>15.4314</v>
      </c>
      <c r="R676" s="184">
        <v>11.1067</v>
      </c>
      <c r="T676" s="106"/>
      <c r="U676" s="107"/>
      <c r="V676" s="107"/>
      <c r="W676" s="107"/>
      <c r="X676" s="107"/>
      <c r="Y676" s="107"/>
      <c r="Z676" s="107"/>
      <c r="AA676" s="107"/>
      <c r="AB676" s="107"/>
      <c r="AC676" s="107"/>
      <c r="AD676" s="107"/>
      <c r="AE676" s="107"/>
      <c r="AF676" s="107"/>
      <c r="AG676" s="107"/>
      <c r="AH676" s="107"/>
    </row>
    <row r="677" spans="1:34" x14ac:dyDescent="0.3">
      <c r="A677" s="180" t="s">
        <v>368</v>
      </c>
      <c r="B677" s="180" t="s">
        <v>218</v>
      </c>
      <c r="C677" s="180">
        <v>132756</v>
      </c>
      <c r="D677" s="183">
        <v>45014</v>
      </c>
      <c r="E677" s="184">
        <v>30.874199999999998</v>
      </c>
      <c r="F677" s="184">
        <v>0.82889999999999997</v>
      </c>
      <c r="G677" s="184">
        <v>0.26269999999999999</v>
      </c>
      <c r="H677" s="184">
        <v>-0.71360000000000001</v>
      </c>
      <c r="I677" s="184">
        <v>-0.4768</v>
      </c>
      <c r="J677" s="184">
        <v>-2.5558999999999998</v>
      </c>
      <c r="K677" s="184">
        <v>-6.6675000000000004</v>
      </c>
      <c r="L677" s="184">
        <v>0.19339999999999999</v>
      </c>
      <c r="M677" s="184">
        <v>10.077500000000001</v>
      </c>
      <c r="N677" s="184">
        <v>0.33019999999999999</v>
      </c>
      <c r="O677" s="184">
        <v>27.280100000000001</v>
      </c>
      <c r="P677" s="184">
        <v>11.8721</v>
      </c>
      <c r="Q677" s="184">
        <v>14.248699999999999</v>
      </c>
      <c r="R677" s="184">
        <v>11.1988</v>
      </c>
      <c r="T677" s="106"/>
      <c r="U677" s="107"/>
      <c r="V677" s="107"/>
      <c r="W677" s="107"/>
      <c r="X677" s="107"/>
      <c r="Y677" s="107"/>
      <c r="Z677" s="107"/>
      <c r="AA677" s="107"/>
      <c r="AB677" s="107"/>
      <c r="AC677" s="107"/>
      <c r="AD677" s="107"/>
      <c r="AE677" s="107"/>
      <c r="AF677" s="107"/>
      <c r="AG677" s="107"/>
      <c r="AH677" s="107"/>
    </row>
    <row r="678" spans="1:34" x14ac:dyDescent="0.3">
      <c r="A678" s="180" t="s">
        <v>368</v>
      </c>
      <c r="B678" s="180" t="s">
        <v>322</v>
      </c>
      <c r="C678" s="180">
        <v>132757</v>
      </c>
      <c r="D678" s="183">
        <v>45014</v>
      </c>
      <c r="E678" s="184">
        <v>27.675699999999999</v>
      </c>
      <c r="F678" s="184">
        <v>0.82589999999999997</v>
      </c>
      <c r="G678" s="184">
        <v>0.24740000000000001</v>
      </c>
      <c r="H678" s="184">
        <v>-0.73529999999999995</v>
      </c>
      <c r="I678" s="184">
        <v>-0.51900000000000002</v>
      </c>
      <c r="J678" s="184">
        <v>-2.645</v>
      </c>
      <c r="K678" s="184">
        <v>-6.9474</v>
      </c>
      <c r="L678" s="184">
        <v>-0.41089999999999999</v>
      </c>
      <c r="M678" s="184">
        <v>9.0792999999999999</v>
      </c>
      <c r="N678" s="184">
        <v>-0.88990000000000002</v>
      </c>
      <c r="O678" s="184">
        <v>25.651299999999999</v>
      </c>
      <c r="P678" s="184">
        <v>10.3941</v>
      </c>
      <c r="Q678" s="184">
        <v>12.7818</v>
      </c>
      <c r="R678" s="184">
        <v>9.8332999999999995</v>
      </c>
      <c r="T678" s="106"/>
      <c r="U678" s="107"/>
      <c r="V678" s="107"/>
      <c r="W678" s="107"/>
      <c r="X678" s="107"/>
      <c r="Y678" s="107"/>
      <c r="Z678" s="107"/>
      <c r="AA678" s="107"/>
      <c r="AB678" s="107"/>
      <c r="AC678" s="107"/>
      <c r="AD678" s="107"/>
      <c r="AE678" s="107"/>
      <c r="AF678" s="107"/>
      <c r="AG678" s="107"/>
      <c r="AH678" s="107"/>
    </row>
    <row r="679" spans="1:34" x14ac:dyDescent="0.3">
      <c r="A679" s="180" t="s">
        <v>368</v>
      </c>
      <c r="B679" s="180" t="s">
        <v>219</v>
      </c>
      <c r="C679" s="180">
        <v>118866</v>
      </c>
      <c r="D679" s="183">
        <v>45014</v>
      </c>
      <c r="E679" s="184">
        <v>125.43</v>
      </c>
      <c r="F679" s="184">
        <v>0.71460000000000001</v>
      </c>
      <c r="G679" s="184">
        <v>0.39219999999999999</v>
      </c>
      <c r="H679" s="184">
        <v>-0.73599999999999999</v>
      </c>
      <c r="I679" s="184">
        <v>-0.59440000000000004</v>
      </c>
      <c r="J679" s="184">
        <v>-1.135</v>
      </c>
      <c r="K679" s="184">
        <v>-1.1194</v>
      </c>
      <c r="L679" s="184">
        <v>5.4477000000000002</v>
      </c>
      <c r="M679" s="184">
        <v>14.2142</v>
      </c>
      <c r="N679" s="184">
        <v>5.6253000000000002</v>
      </c>
      <c r="O679" s="184">
        <v>25.261600000000001</v>
      </c>
      <c r="P679" s="184">
        <v>10.1165</v>
      </c>
      <c r="Q679" s="184">
        <v>12.1668</v>
      </c>
      <c r="R679" s="184">
        <v>12.088800000000001</v>
      </c>
      <c r="T679" s="106"/>
      <c r="U679" s="107"/>
      <c r="V679" s="107"/>
      <c r="W679" s="107"/>
      <c r="X679" s="107"/>
      <c r="Y679" s="107"/>
      <c r="Z679" s="107"/>
      <c r="AA679" s="107"/>
      <c r="AB679" s="107"/>
      <c r="AC679" s="107"/>
      <c r="AD679" s="107"/>
      <c r="AE679" s="107"/>
      <c r="AF679" s="107"/>
      <c r="AG679" s="107"/>
      <c r="AH679" s="107"/>
    </row>
    <row r="680" spans="1:34" x14ac:dyDescent="0.3">
      <c r="A680" s="180" t="s">
        <v>368</v>
      </c>
      <c r="B680" s="180" t="s">
        <v>323</v>
      </c>
      <c r="C680" s="180">
        <v>100480</v>
      </c>
      <c r="D680" s="183">
        <v>45014</v>
      </c>
      <c r="E680" s="184">
        <v>177.2969754408</v>
      </c>
      <c r="F680" s="184">
        <v>0.71599999999999997</v>
      </c>
      <c r="G680" s="184">
        <v>0.37830000000000003</v>
      </c>
      <c r="H680" s="184">
        <v>-0.74809999999999999</v>
      </c>
      <c r="I680" s="184">
        <v>-0.62980000000000003</v>
      </c>
      <c r="J680" s="184">
        <v>-1.1933</v>
      </c>
      <c r="K680" s="184">
        <v>-1.3019000000000001</v>
      </c>
      <c r="L680" s="184">
        <v>5.0761000000000003</v>
      </c>
      <c r="M680" s="184">
        <v>13.625299999999999</v>
      </c>
      <c r="N680" s="184">
        <v>4.9154999999999998</v>
      </c>
      <c r="O680" s="184">
        <v>24.353999999999999</v>
      </c>
      <c r="P680" s="184">
        <v>9.3519000000000005</v>
      </c>
      <c r="Q680" s="184">
        <v>11.2319</v>
      </c>
      <c r="R680" s="184">
        <v>11.2964</v>
      </c>
      <c r="T680" s="106"/>
      <c r="U680" s="107"/>
      <c r="V680" s="107"/>
      <c r="W680" s="107"/>
      <c r="X680" s="107"/>
      <c r="Y680" s="107"/>
      <c r="Z680" s="107"/>
      <c r="AA680" s="107"/>
      <c r="AB680" s="107"/>
      <c r="AC680" s="107"/>
      <c r="AD680" s="107"/>
      <c r="AE680" s="107"/>
      <c r="AF680" s="107"/>
      <c r="AG680" s="107"/>
      <c r="AH680" s="107"/>
    </row>
    <row r="681" spans="1:34" x14ac:dyDescent="0.3">
      <c r="A681" s="180" t="s">
        <v>368</v>
      </c>
      <c r="B681" s="180" t="s">
        <v>324</v>
      </c>
      <c r="C681" s="180">
        <v>116051</v>
      </c>
      <c r="D681" s="183">
        <v>45014</v>
      </c>
      <c r="E681" s="184">
        <v>40.549999999999997</v>
      </c>
      <c r="F681" s="184">
        <v>0.7954</v>
      </c>
      <c r="G681" s="184">
        <v>0.37130000000000002</v>
      </c>
      <c r="H681" s="184">
        <v>-0.71009999999999995</v>
      </c>
      <c r="I681" s="184">
        <v>4.9299999999999997E-2</v>
      </c>
      <c r="J681" s="184">
        <v>-2.5474999999999999</v>
      </c>
      <c r="K681" s="184">
        <v>-6.1342999999999996</v>
      </c>
      <c r="L681" s="184">
        <v>-1.6970000000000001</v>
      </c>
      <c r="M681" s="184">
        <v>8.1044999999999998</v>
      </c>
      <c r="N681" s="184">
        <v>-0.19689999999999999</v>
      </c>
      <c r="O681" s="184">
        <v>28.176100000000002</v>
      </c>
      <c r="P681" s="184">
        <v>12.073</v>
      </c>
      <c r="Q681" s="184">
        <v>13.2249</v>
      </c>
      <c r="R681" s="184">
        <v>11.0725</v>
      </c>
      <c r="T681" s="106"/>
      <c r="U681" s="107"/>
      <c r="V681" s="107"/>
      <c r="W681" s="107"/>
      <c r="X681" s="107"/>
      <c r="Y681" s="107"/>
      <c r="Z681" s="107"/>
      <c r="AA681" s="107"/>
      <c r="AB681" s="107"/>
      <c r="AC681" s="107"/>
      <c r="AD681" s="107"/>
      <c r="AE681" s="107"/>
      <c r="AF681" s="107"/>
      <c r="AG681" s="107"/>
      <c r="AH681" s="107"/>
    </row>
    <row r="682" spans="1:34" x14ac:dyDescent="0.3">
      <c r="A682" s="180" t="s">
        <v>368</v>
      </c>
      <c r="B682" s="180" t="s">
        <v>220</v>
      </c>
      <c r="C682" s="180">
        <v>119307</v>
      </c>
      <c r="D682" s="183">
        <v>45014</v>
      </c>
      <c r="E682" s="184">
        <v>43.13</v>
      </c>
      <c r="F682" s="184">
        <v>0.79459999999999997</v>
      </c>
      <c r="G682" s="184">
        <v>0.37240000000000001</v>
      </c>
      <c r="H682" s="184">
        <v>-0.71360000000000001</v>
      </c>
      <c r="I682" s="184">
        <v>6.9599999999999995E-2</v>
      </c>
      <c r="J682" s="184">
        <v>-2.5089999999999999</v>
      </c>
      <c r="K682" s="184">
        <v>-5.9528999999999996</v>
      </c>
      <c r="L682" s="184">
        <v>-1.3043</v>
      </c>
      <c r="M682" s="184">
        <v>8.8316999999999997</v>
      </c>
      <c r="N682" s="184">
        <v>0.67689999999999995</v>
      </c>
      <c r="O682" s="184">
        <v>29.0501</v>
      </c>
      <c r="P682" s="184">
        <v>12.7446</v>
      </c>
      <c r="Q682" s="184">
        <v>12.3109</v>
      </c>
      <c r="R682" s="184">
        <v>11.9367</v>
      </c>
      <c r="T682" s="106"/>
      <c r="U682" s="107"/>
      <c r="V682" s="107"/>
      <c r="W682" s="107"/>
      <c r="X682" s="107"/>
      <c r="Y682" s="107"/>
      <c r="Z682" s="107"/>
      <c r="AA682" s="107"/>
      <c r="AB682" s="107"/>
      <c r="AC682" s="107"/>
      <c r="AD682" s="107"/>
      <c r="AE682" s="107"/>
      <c r="AF682" s="107"/>
      <c r="AG682" s="107"/>
      <c r="AH682" s="107"/>
    </row>
    <row r="683" spans="1:34" x14ac:dyDescent="0.3">
      <c r="A683" s="180" t="s">
        <v>368</v>
      </c>
      <c r="B683" s="180" t="s">
        <v>325</v>
      </c>
      <c r="C683" s="180">
        <v>135964</v>
      </c>
      <c r="D683" s="183"/>
      <c r="E683" s="184"/>
      <c r="F683" s="184"/>
      <c r="G683" s="184"/>
      <c r="H683" s="184"/>
      <c r="I683" s="184"/>
      <c r="J683" s="184"/>
      <c r="K683" s="184"/>
      <c r="L683" s="184"/>
      <c r="M683" s="184"/>
      <c r="N683" s="184"/>
      <c r="O683" s="184"/>
      <c r="P683" s="184"/>
      <c r="Q683" s="184"/>
      <c r="R683" s="184"/>
      <c r="T683" s="106"/>
      <c r="U683" s="107"/>
      <c r="V683" s="107"/>
      <c r="W683" s="107"/>
      <c r="X683" s="107"/>
      <c r="Y683" s="107"/>
      <c r="Z683" s="107"/>
      <c r="AA683" s="107"/>
      <c r="AB683" s="107"/>
      <c r="AC683" s="107"/>
      <c r="AD683" s="107"/>
      <c r="AE683" s="107"/>
      <c r="AF683" s="107"/>
      <c r="AG683" s="107"/>
      <c r="AH683" s="107"/>
    </row>
    <row r="684" spans="1:34" x14ac:dyDescent="0.3">
      <c r="A684" s="180" t="s">
        <v>368</v>
      </c>
      <c r="B684" s="180" t="s">
        <v>221</v>
      </c>
      <c r="C684" s="180">
        <v>135962</v>
      </c>
      <c r="D684" s="183"/>
      <c r="E684" s="184"/>
      <c r="F684" s="184"/>
      <c r="G684" s="184"/>
      <c r="H684" s="184"/>
      <c r="I684" s="184"/>
      <c r="J684" s="184"/>
      <c r="K684" s="184"/>
      <c r="L684" s="184"/>
      <c r="M684" s="184"/>
      <c r="N684" s="184"/>
      <c r="O684" s="184"/>
      <c r="P684" s="184"/>
      <c r="Q684" s="184"/>
      <c r="R684" s="184"/>
      <c r="T684" s="106"/>
      <c r="U684" s="107"/>
      <c r="V684" s="107"/>
      <c r="W684" s="107"/>
      <c r="X684" s="107"/>
      <c r="Y684" s="107"/>
      <c r="Z684" s="107"/>
      <c r="AA684" s="107"/>
      <c r="AB684" s="107"/>
      <c r="AC684" s="107"/>
      <c r="AD684" s="107"/>
      <c r="AE684" s="107"/>
      <c r="AF684" s="107"/>
      <c r="AG684" s="107"/>
      <c r="AH684" s="107"/>
    </row>
    <row r="685" spans="1:34" x14ac:dyDescent="0.3">
      <c r="A685" s="180" t="s">
        <v>368</v>
      </c>
      <c r="B685" s="180" t="s">
        <v>326</v>
      </c>
      <c r="C685" s="180">
        <v>140045</v>
      </c>
      <c r="D685" s="183"/>
      <c r="E685" s="184"/>
      <c r="F685" s="184"/>
      <c r="G685" s="184"/>
      <c r="H685" s="184"/>
      <c r="I685" s="184"/>
      <c r="J685" s="184"/>
      <c r="K685" s="184"/>
      <c r="L685" s="184"/>
      <c r="M685" s="184"/>
      <c r="N685" s="184"/>
      <c r="O685" s="184"/>
      <c r="P685" s="184"/>
      <c r="Q685" s="184"/>
      <c r="R685" s="184"/>
      <c r="T685" s="106"/>
      <c r="U685" s="107"/>
      <c r="V685" s="107"/>
      <c r="W685" s="107"/>
      <c r="X685" s="107"/>
      <c r="Y685" s="107"/>
      <c r="Z685" s="107"/>
      <c r="AA685" s="107"/>
      <c r="AB685" s="107"/>
      <c r="AC685" s="107"/>
      <c r="AD685" s="107"/>
      <c r="AE685" s="107"/>
      <c r="AF685" s="107"/>
      <c r="AG685" s="107"/>
      <c r="AH685" s="107"/>
    </row>
    <row r="686" spans="1:34" x14ac:dyDescent="0.3">
      <c r="A686" s="180" t="s">
        <v>368</v>
      </c>
      <c r="B686" s="180" t="s">
        <v>222</v>
      </c>
      <c r="C686" s="180">
        <v>140046</v>
      </c>
      <c r="D686" s="183"/>
      <c r="E686" s="184"/>
      <c r="F686" s="184"/>
      <c r="G686" s="184"/>
      <c r="H686" s="184"/>
      <c r="I686" s="184"/>
      <c r="J686" s="184"/>
      <c r="K686" s="184"/>
      <c r="L686" s="184"/>
      <c r="M686" s="184"/>
      <c r="N686" s="184"/>
      <c r="O686" s="184"/>
      <c r="P686" s="184"/>
      <c r="Q686" s="184"/>
      <c r="R686" s="184"/>
      <c r="T686" s="106"/>
      <c r="U686" s="107"/>
      <c r="V686" s="107"/>
      <c r="W686" s="107"/>
      <c r="X686" s="107"/>
      <c r="Y686" s="107"/>
      <c r="Z686" s="107"/>
      <c r="AA686" s="107"/>
      <c r="AB686" s="107"/>
      <c r="AC686" s="107"/>
      <c r="AD686" s="107"/>
      <c r="AE686" s="107"/>
      <c r="AF686" s="107"/>
      <c r="AG686" s="107"/>
      <c r="AH686" s="107"/>
    </row>
    <row r="687" spans="1:34" x14ac:dyDescent="0.3">
      <c r="A687" s="180" t="s">
        <v>368</v>
      </c>
      <c r="B687" s="180" t="s">
        <v>327</v>
      </c>
      <c r="C687" s="180">
        <v>140455</v>
      </c>
      <c r="D687" s="183"/>
      <c r="E687" s="184"/>
      <c r="F687" s="184"/>
      <c r="G687" s="184"/>
      <c r="H687" s="184"/>
      <c r="I687" s="184"/>
      <c r="J687" s="184"/>
      <c r="K687" s="184"/>
      <c r="L687" s="184"/>
      <c r="M687" s="184"/>
      <c r="N687" s="184"/>
      <c r="O687" s="184"/>
      <c r="P687" s="184"/>
      <c r="Q687" s="184"/>
      <c r="R687" s="184"/>
      <c r="T687" s="106"/>
      <c r="U687" s="107"/>
      <c r="V687" s="107"/>
      <c r="W687" s="107"/>
      <c r="X687" s="107"/>
      <c r="Y687" s="107"/>
      <c r="Z687" s="107"/>
      <c r="AA687" s="107"/>
      <c r="AB687" s="107"/>
      <c r="AC687" s="107"/>
      <c r="AD687" s="107"/>
      <c r="AE687" s="107"/>
      <c r="AF687" s="107"/>
      <c r="AG687" s="107"/>
      <c r="AH687" s="107"/>
    </row>
    <row r="688" spans="1:34" x14ac:dyDescent="0.3">
      <c r="A688" s="180" t="s">
        <v>368</v>
      </c>
      <c r="B688" s="180" t="s">
        <v>223</v>
      </c>
      <c r="C688" s="180">
        <v>140454</v>
      </c>
      <c r="D688" s="183"/>
      <c r="E688" s="184"/>
      <c r="F688" s="184"/>
      <c r="G688" s="184"/>
      <c r="H688" s="184"/>
      <c r="I688" s="184"/>
      <c r="J688" s="184"/>
      <c r="K688" s="184"/>
      <c r="L688" s="184"/>
      <c r="M688" s="184"/>
      <c r="N688" s="184"/>
      <c r="O688" s="184"/>
      <c r="P688" s="184"/>
      <c r="Q688" s="184"/>
      <c r="R688" s="184"/>
      <c r="T688" s="106"/>
      <c r="U688" s="107"/>
      <c r="V688" s="107"/>
      <c r="W688" s="107"/>
      <c r="X688" s="107"/>
      <c r="Y688" s="107"/>
      <c r="Z688" s="107"/>
      <c r="AA688" s="107"/>
      <c r="AB688" s="107"/>
      <c r="AC688" s="107"/>
      <c r="AD688" s="107"/>
      <c r="AE688" s="107"/>
      <c r="AF688" s="107"/>
      <c r="AG688" s="107"/>
      <c r="AH688" s="107"/>
    </row>
    <row r="689" spans="1:34" x14ac:dyDescent="0.3">
      <c r="A689" s="180" t="s">
        <v>368</v>
      </c>
      <c r="B689" s="180" t="s">
        <v>328</v>
      </c>
      <c r="C689" s="180">
        <v>141893</v>
      </c>
      <c r="D689" s="183"/>
      <c r="E689" s="184"/>
      <c r="F689" s="184"/>
      <c r="G689" s="184"/>
      <c r="H689" s="184"/>
      <c r="I689" s="184"/>
      <c r="J689" s="184"/>
      <c r="K689" s="184"/>
      <c r="L689" s="184"/>
      <c r="M689" s="184"/>
      <c r="N689" s="184"/>
      <c r="O689" s="184"/>
      <c r="P689" s="184"/>
      <c r="Q689" s="184"/>
      <c r="R689" s="184"/>
      <c r="T689" s="106"/>
      <c r="U689" s="107"/>
      <c r="V689" s="107"/>
      <c r="W689" s="107"/>
      <c r="X689" s="107"/>
      <c r="Y689" s="107"/>
      <c r="Z689" s="107"/>
      <c r="AA689" s="107"/>
      <c r="AB689" s="107"/>
      <c r="AC689" s="107"/>
      <c r="AD689" s="107"/>
      <c r="AE689" s="107"/>
      <c r="AF689" s="107"/>
      <c r="AG689" s="107"/>
      <c r="AH689" s="107"/>
    </row>
    <row r="690" spans="1:34" x14ac:dyDescent="0.3">
      <c r="A690" s="180" t="s">
        <v>368</v>
      </c>
      <c r="B690" s="180" t="s">
        <v>224</v>
      </c>
      <c r="C690" s="180">
        <v>141892</v>
      </c>
      <c r="D690" s="183"/>
      <c r="E690" s="184"/>
      <c r="F690" s="184"/>
      <c r="G690" s="184"/>
      <c r="H690" s="184"/>
      <c r="I690" s="184"/>
      <c r="J690" s="184"/>
      <c r="K690" s="184"/>
      <c r="L690" s="184"/>
      <c r="M690" s="184"/>
      <c r="N690" s="184"/>
      <c r="O690" s="184"/>
      <c r="P690" s="184"/>
      <c r="Q690" s="184"/>
      <c r="R690" s="184"/>
      <c r="T690" s="106"/>
      <c r="U690" s="107"/>
      <c r="V690" s="107"/>
      <c r="W690" s="107"/>
      <c r="X690" s="107"/>
      <c r="Y690" s="107"/>
      <c r="Z690" s="107"/>
      <c r="AA690" s="107"/>
      <c r="AB690" s="107"/>
      <c r="AC690" s="107"/>
      <c r="AD690" s="107"/>
      <c r="AE690" s="107"/>
      <c r="AF690" s="107"/>
      <c r="AG690" s="107"/>
      <c r="AH690" s="107"/>
    </row>
    <row r="691" spans="1:34" x14ac:dyDescent="0.3">
      <c r="A691" s="180" t="s">
        <v>368</v>
      </c>
      <c r="B691" s="180" t="s">
        <v>329</v>
      </c>
      <c r="C691" s="180">
        <v>142169</v>
      </c>
      <c r="D691" s="183"/>
      <c r="E691" s="184"/>
      <c r="F691" s="184"/>
      <c r="G691" s="184"/>
      <c r="H691" s="184"/>
      <c r="I691" s="184"/>
      <c r="J691" s="184"/>
      <c r="K691" s="184"/>
      <c r="L691" s="184"/>
      <c r="M691" s="184"/>
      <c r="N691" s="184"/>
      <c r="O691" s="184"/>
      <c r="P691" s="184"/>
      <c r="Q691" s="184"/>
      <c r="R691" s="184"/>
      <c r="T691" s="106"/>
      <c r="U691" s="107"/>
      <c r="V691" s="107"/>
      <c r="W691" s="107"/>
      <c r="X691" s="107"/>
      <c r="Y691" s="107"/>
      <c r="Z691" s="107"/>
      <c r="AA691" s="107"/>
      <c r="AB691" s="107"/>
      <c r="AC691" s="107"/>
      <c r="AD691" s="107"/>
      <c r="AE691" s="107"/>
      <c r="AF691" s="107"/>
      <c r="AG691" s="107"/>
      <c r="AH691" s="107"/>
    </row>
    <row r="692" spans="1:34" x14ac:dyDescent="0.3">
      <c r="A692" s="180" t="s">
        <v>368</v>
      </c>
      <c r="B692" s="180" t="s">
        <v>225</v>
      </c>
      <c r="C692" s="180">
        <v>142172</v>
      </c>
      <c r="D692" s="183"/>
      <c r="E692" s="184"/>
      <c r="F692" s="184"/>
      <c r="G692" s="184"/>
      <c r="H692" s="184"/>
      <c r="I692" s="184"/>
      <c r="J692" s="184"/>
      <c r="K692" s="184"/>
      <c r="L692" s="184"/>
      <c r="M692" s="184"/>
      <c r="N692" s="184"/>
      <c r="O692" s="184"/>
      <c r="P692" s="184"/>
      <c r="Q692" s="184"/>
      <c r="R692" s="184"/>
      <c r="T692" s="106"/>
      <c r="U692" s="107"/>
      <c r="V692" s="107"/>
      <c r="W692" s="107"/>
      <c r="X692" s="107"/>
      <c r="Y692" s="107"/>
      <c r="Z692" s="107"/>
      <c r="AA692" s="107"/>
      <c r="AB692" s="107"/>
      <c r="AC692" s="107"/>
      <c r="AD692" s="107"/>
      <c r="AE692" s="107"/>
      <c r="AF692" s="107"/>
      <c r="AG692" s="107"/>
      <c r="AH692" s="107"/>
    </row>
    <row r="693" spans="1:34" x14ac:dyDescent="0.3">
      <c r="A693" s="180" t="s">
        <v>368</v>
      </c>
      <c r="B693" s="180" t="s">
        <v>226</v>
      </c>
      <c r="C693" s="180">
        <v>120715</v>
      </c>
      <c r="D693" s="183">
        <v>45014</v>
      </c>
      <c r="E693" s="184">
        <v>144.68209999999999</v>
      </c>
      <c r="F693" s="184">
        <v>0.85219999999999996</v>
      </c>
      <c r="G693" s="184">
        <v>5.7000000000000002E-3</v>
      </c>
      <c r="H693" s="184">
        <v>-1.0371999999999999</v>
      </c>
      <c r="I693" s="184">
        <v>-8.6499999999999994E-2</v>
      </c>
      <c r="J693" s="184">
        <v>-2.6945000000000001</v>
      </c>
      <c r="K693" s="184">
        <v>-7.0523999999999996</v>
      </c>
      <c r="L693" s="184">
        <v>-4.7401</v>
      </c>
      <c r="M693" s="184">
        <v>5.6345000000000001</v>
      </c>
      <c r="N693" s="184">
        <v>-4.1223999999999998</v>
      </c>
      <c r="O693" s="184">
        <v>25.901700000000002</v>
      </c>
      <c r="P693" s="184">
        <v>10.753</v>
      </c>
      <c r="Q693" s="184">
        <v>12.712</v>
      </c>
      <c r="R693" s="184">
        <v>7.5176999999999996</v>
      </c>
      <c r="T693" s="106"/>
      <c r="U693" s="107"/>
      <c r="V693" s="107"/>
      <c r="W693" s="107"/>
      <c r="X693" s="107"/>
      <c r="Y693" s="107"/>
      <c r="Z693" s="107"/>
      <c r="AA693" s="107"/>
      <c r="AB693" s="107"/>
      <c r="AC693" s="107"/>
      <c r="AD693" s="107"/>
      <c r="AE693" s="107"/>
      <c r="AF693" s="107"/>
      <c r="AG693" s="107"/>
      <c r="AH693" s="107"/>
    </row>
    <row r="694" spans="1:34" x14ac:dyDescent="0.3">
      <c r="A694" s="180" t="s">
        <v>368</v>
      </c>
      <c r="B694" s="180" t="s">
        <v>330</v>
      </c>
      <c r="C694" s="180">
        <v>100821</v>
      </c>
      <c r="D694" s="183">
        <v>45014</v>
      </c>
      <c r="E694" s="184">
        <v>132.28649999999999</v>
      </c>
      <c r="F694" s="184">
        <v>0.84950000000000003</v>
      </c>
      <c r="G694" s="184">
        <v>-7.6E-3</v>
      </c>
      <c r="H694" s="184">
        <v>-1.0556000000000001</v>
      </c>
      <c r="I694" s="184">
        <v>-0.1237</v>
      </c>
      <c r="J694" s="184">
        <v>-2.7715999999999998</v>
      </c>
      <c r="K694" s="184">
        <v>-7.3018000000000001</v>
      </c>
      <c r="L694" s="184">
        <v>-5.2435</v>
      </c>
      <c r="M694" s="184">
        <v>4.8051000000000004</v>
      </c>
      <c r="N694" s="184">
        <v>-5.0930999999999997</v>
      </c>
      <c r="O694" s="184">
        <v>24.683700000000002</v>
      </c>
      <c r="P694" s="184">
        <v>9.7135999999999996</v>
      </c>
      <c r="Q694" s="184">
        <v>10.8835</v>
      </c>
      <c r="R694" s="184">
        <v>6.4566999999999997</v>
      </c>
      <c r="T694" s="106"/>
      <c r="U694" s="107"/>
      <c r="V694" s="107"/>
      <c r="W694" s="107"/>
      <c r="X694" s="107"/>
      <c r="Y694" s="107"/>
      <c r="Z694" s="107"/>
      <c r="AA694" s="107"/>
      <c r="AB694" s="107"/>
      <c r="AC694" s="107"/>
      <c r="AD694" s="107"/>
      <c r="AE694" s="107"/>
      <c r="AF694" s="107"/>
      <c r="AG694" s="107"/>
      <c r="AH694" s="107"/>
    </row>
    <row r="695" spans="1:34" x14ac:dyDescent="0.3">
      <c r="A695" s="180" t="s">
        <v>368</v>
      </c>
      <c r="B695" s="180" t="s">
        <v>331</v>
      </c>
      <c r="C695" s="180">
        <v>101834</v>
      </c>
      <c r="D695" s="183">
        <v>45014</v>
      </c>
      <c r="E695" s="184">
        <v>218.82240819245899</v>
      </c>
      <c r="F695" s="184">
        <v>0.59240000000000004</v>
      </c>
      <c r="G695" s="184">
        <v>0.187</v>
      </c>
      <c r="H695" s="184">
        <v>-0.76300000000000001</v>
      </c>
      <c r="I695" s="184">
        <v>5.9200000000000003E-2</v>
      </c>
      <c r="J695" s="184">
        <v>-2.3458999999999999</v>
      </c>
      <c r="K695" s="184">
        <v>-6.5945999999999998</v>
      </c>
      <c r="L695" s="184">
        <v>-1.1472</v>
      </c>
      <c r="M695" s="184">
        <v>7.6177000000000001</v>
      </c>
      <c r="N695" s="184">
        <v>-3.3866000000000001</v>
      </c>
      <c r="O695" s="184">
        <v>24.3843</v>
      </c>
      <c r="P695" s="184">
        <v>8.9997000000000007</v>
      </c>
      <c r="Q695" s="184">
        <v>16.667400000000001</v>
      </c>
      <c r="R695" s="184">
        <v>8.0427</v>
      </c>
      <c r="T695" s="106"/>
      <c r="U695" s="107"/>
      <c r="V695" s="107"/>
      <c r="W695" s="107"/>
      <c r="X695" s="107"/>
      <c r="Y695" s="107"/>
      <c r="Z695" s="107"/>
      <c r="AA695" s="107"/>
      <c r="AB695" s="107"/>
      <c r="AC695" s="107"/>
      <c r="AD695" s="107"/>
      <c r="AE695" s="107"/>
      <c r="AF695" s="107"/>
      <c r="AG695" s="107"/>
      <c r="AH695" s="107"/>
    </row>
    <row r="696" spans="1:34" x14ac:dyDescent="0.3">
      <c r="A696" s="185" t="s">
        <v>27</v>
      </c>
      <c r="B696" s="180"/>
      <c r="C696" s="180"/>
      <c r="D696" s="180"/>
      <c r="E696" s="180"/>
      <c r="F696" s="186">
        <v>1.02572347826087</v>
      </c>
      <c r="G696" s="186">
        <v>0.52210608695652161</v>
      </c>
      <c r="H696" s="186">
        <v>-0.57993826086956513</v>
      </c>
      <c r="I696" s="186">
        <v>0.15108260869565218</v>
      </c>
      <c r="J696" s="186">
        <v>-1.4498826086956524</v>
      </c>
      <c r="K696" s="186">
        <v>-5.1686243478260883</v>
      </c>
      <c r="L696" s="186">
        <v>-1.0416139130434787</v>
      </c>
      <c r="M696" s="186">
        <v>9.225605217391303</v>
      </c>
      <c r="N696" s="186">
        <v>0.35665739130434815</v>
      </c>
      <c r="O696" s="186">
        <v>29.704039999999992</v>
      </c>
      <c r="P696" s="186">
        <v>10.824965048543694</v>
      </c>
      <c r="Q696" s="186">
        <v>13.36472</v>
      </c>
      <c r="R696" s="186">
        <v>12.431488695652174</v>
      </c>
      <c r="T696" s="106"/>
      <c r="U696" s="107"/>
      <c r="V696" s="107"/>
      <c r="W696" s="107"/>
      <c r="X696" s="107"/>
      <c r="Y696" s="107"/>
      <c r="Z696" s="107"/>
      <c r="AA696" s="107"/>
      <c r="AB696" s="107"/>
      <c r="AC696" s="107"/>
      <c r="AD696" s="107"/>
      <c r="AE696" s="107"/>
      <c r="AF696" s="107"/>
      <c r="AG696" s="107"/>
      <c r="AH696" s="107"/>
    </row>
    <row r="697" spans="1:34" x14ac:dyDescent="0.3">
      <c r="A697" s="185" t="s">
        <v>407</v>
      </c>
      <c r="B697" s="180"/>
      <c r="C697" s="180"/>
      <c r="D697" s="180"/>
      <c r="E697" s="180"/>
      <c r="F697" s="186">
        <v>0.92390000000000005</v>
      </c>
      <c r="G697" s="186">
        <v>0.53100000000000003</v>
      </c>
      <c r="H697" s="186">
        <v>-0.59319999999999995</v>
      </c>
      <c r="I697" s="186">
        <v>0.24529999999999999</v>
      </c>
      <c r="J697" s="186">
        <v>-1.2821</v>
      </c>
      <c r="K697" s="186">
        <v>-5.6092000000000004</v>
      </c>
      <c r="L697" s="186">
        <v>-1.1472</v>
      </c>
      <c r="M697" s="186">
        <v>9.0929000000000002</v>
      </c>
      <c r="N697" s="186">
        <v>6.4000000000000001E-2</v>
      </c>
      <c r="O697" s="186">
        <v>28.627099999999999</v>
      </c>
      <c r="P697" s="186">
        <v>10.1912</v>
      </c>
      <c r="Q697" s="186">
        <v>13.076499999999999</v>
      </c>
      <c r="R697" s="186">
        <v>11.2278</v>
      </c>
      <c r="T697" s="106"/>
      <c r="U697" s="107"/>
      <c r="V697" s="107"/>
      <c r="W697" s="107"/>
      <c r="X697" s="107"/>
      <c r="Y697" s="107"/>
      <c r="Z697" s="107"/>
      <c r="AA697" s="107"/>
      <c r="AB697" s="107"/>
      <c r="AC697" s="107"/>
      <c r="AD697" s="107"/>
      <c r="AE697" s="107"/>
      <c r="AF697" s="107"/>
      <c r="AG697" s="107"/>
      <c r="AH697" s="107"/>
    </row>
    <row r="698" spans="1:34" x14ac:dyDescent="0.3">
      <c r="D698" s="106"/>
      <c r="E698" s="107"/>
      <c r="F698" s="107"/>
      <c r="G698" s="107"/>
      <c r="H698" s="107"/>
      <c r="I698" s="107"/>
      <c r="J698" s="107"/>
      <c r="K698" s="107"/>
      <c r="L698" s="107"/>
      <c r="M698" s="107"/>
      <c r="N698" s="107"/>
      <c r="O698" s="107"/>
      <c r="P698" s="107"/>
      <c r="Q698" s="107"/>
      <c r="R698" s="107"/>
      <c r="T698" s="106"/>
      <c r="U698" s="107"/>
      <c r="V698" s="107"/>
      <c r="W698" s="107"/>
      <c r="X698" s="107"/>
      <c r="Y698" s="107"/>
      <c r="Z698" s="107"/>
      <c r="AA698" s="107"/>
      <c r="AB698" s="107"/>
      <c r="AC698" s="107"/>
      <c r="AD698" s="107"/>
      <c r="AE698" s="107"/>
      <c r="AF698" s="107"/>
      <c r="AG698" s="107"/>
      <c r="AH698" s="107"/>
    </row>
    <row r="699" spans="1:34" x14ac:dyDescent="0.3">
      <c r="A699" s="182" t="s">
        <v>716</v>
      </c>
      <c r="B699" s="182"/>
      <c r="C699" s="182"/>
      <c r="D699" s="182"/>
      <c r="E699" s="182"/>
      <c r="F699" s="182"/>
      <c r="G699" s="182"/>
      <c r="H699" s="182"/>
      <c r="I699" s="182"/>
      <c r="J699" s="182"/>
      <c r="K699" s="182"/>
      <c r="L699" s="182"/>
      <c r="M699" s="182"/>
      <c r="N699" s="182"/>
      <c r="O699" s="182"/>
      <c r="P699" s="182"/>
      <c r="Q699" s="182"/>
      <c r="R699" s="182"/>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0" t="s">
        <v>717</v>
      </c>
      <c r="B700" s="180" t="s">
        <v>718</v>
      </c>
      <c r="C700" s="180">
        <v>132180</v>
      </c>
      <c r="D700" s="183">
        <v>45014</v>
      </c>
      <c r="E700" s="184">
        <v>34.081899999999997</v>
      </c>
      <c r="F700" s="184">
        <v>0.66869999999999996</v>
      </c>
      <c r="G700" s="184">
        <v>0.1787</v>
      </c>
      <c r="H700" s="184">
        <v>-0.2082</v>
      </c>
      <c r="I700" s="184">
        <v>0.43259999999999998</v>
      </c>
      <c r="J700" s="184">
        <v>-0.38030000000000003</v>
      </c>
      <c r="K700" s="184">
        <v>-2.7501000000000002</v>
      </c>
      <c r="L700" s="184">
        <v>2.1254</v>
      </c>
      <c r="M700" s="184">
        <v>8.6158000000000001</v>
      </c>
      <c r="N700" s="184">
        <v>1.7005999999999999</v>
      </c>
      <c r="O700" s="184">
        <v>19.789000000000001</v>
      </c>
      <c r="P700" s="184">
        <v>9.6104000000000003</v>
      </c>
      <c r="Q700" s="184">
        <v>10.8576</v>
      </c>
      <c r="R700" s="184">
        <v>8.7274999999999991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80" t="s">
        <v>717</v>
      </c>
      <c r="B701" s="180" t="s">
        <v>719</v>
      </c>
      <c r="C701" s="180">
        <v>132186</v>
      </c>
      <c r="D701" s="183">
        <v>45014</v>
      </c>
      <c r="E701" s="184">
        <v>36.7821</v>
      </c>
      <c r="F701" s="184">
        <v>0.67110000000000003</v>
      </c>
      <c r="G701" s="184">
        <v>0.19009999999999999</v>
      </c>
      <c r="H701" s="184">
        <v>-0.18970000000000001</v>
      </c>
      <c r="I701" s="184">
        <v>0.46539999999999998</v>
      </c>
      <c r="J701" s="184">
        <v>-0.313</v>
      </c>
      <c r="K701" s="184">
        <v>-2.5512999999999999</v>
      </c>
      <c r="L701" s="184">
        <v>2.5522</v>
      </c>
      <c r="M701" s="184">
        <v>9.3199000000000005</v>
      </c>
      <c r="N701" s="184">
        <v>2.5661999999999998</v>
      </c>
      <c r="O701" s="184">
        <v>20.883900000000001</v>
      </c>
      <c r="P701" s="184">
        <v>10.561999999999999</v>
      </c>
      <c r="Q701" s="184">
        <v>12.024100000000001</v>
      </c>
      <c r="R701" s="184">
        <v>9.6898</v>
      </c>
    </row>
    <row r="702" spans="1:34" x14ac:dyDescent="0.3">
      <c r="A702" s="180" t="s">
        <v>717</v>
      </c>
      <c r="B702" s="180" t="s">
        <v>2038</v>
      </c>
      <c r="C702" s="180">
        <v>118485</v>
      </c>
      <c r="D702" s="183">
        <v>45014</v>
      </c>
      <c r="E702" s="184">
        <v>32.037999999999997</v>
      </c>
      <c r="F702" s="184">
        <v>0.62719999999999998</v>
      </c>
      <c r="G702" s="184">
        <v>0.3624</v>
      </c>
      <c r="H702" s="184">
        <v>-0.15329999999999999</v>
      </c>
      <c r="I702" s="184">
        <v>0.36499999999999999</v>
      </c>
      <c r="J702" s="184">
        <v>-0.54759999999999998</v>
      </c>
      <c r="K702" s="184">
        <v>-3.3241000000000001</v>
      </c>
      <c r="L702" s="184">
        <v>-1.0408999999999999</v>
      </c>
      <c r="M702" s="184">
        <v>5.3403</v>
      </c>
      <c r="N702" s="184">
        <v>-1.3763000000000001</v>
      </c>
      <c r="O702" s="184">
        <v>18.591200000000001</v>
      </c>
      <c r="P702" s="184">
        <v>6.8528000000000002</v>
      </c>
      <c r="Q702" s="184">
        <v>8.9911999999999992</v>
      </c>
      <c r="R702" s="184">
        <v>6.5659999999999998</v>
      </c>
      <c r="S702" s="105"/>
      <c r="T702" s="105"/>
      <c r="U702" s="105"/>
      <c r="V702" s="105"/>
      <c r="W702" s="105"/>
      <c r="X702" s="105"/>
      <c r="Y702" s="105"/>
      <c r="Z702" s="105"/>
      <c r="AA702" s="105"/>
      <c r="AB702" s="105"/>
      <c r="AC702" s="105"/>
      <c r="AD702" s="105"/>
      <c r="AE702" s="105"/>
      <c r="AF702" s="105"/>
      <c r="AG702" s="105"/>
      <c r="AH702" s="105"/>
    </row>
    <row r="703" spans="1:34" x14ac:dyDescent="0.3">
      <c r="A703" s="180" t="s">
        <v>717</v>
      </c>
      <c r="B703" s="180" t="s">
        <v>2039</v>
      </c>
      <c r="C703" s="180">
        <v>112332</v>
      </c>
      <c r="D703" s="183">
        <v>45014</v>
      </c>
      <c r="E703" s="184">
        <v>30.1447</v>
      </c>
      <c r="F703" s="184">
        <v>0.62560000000000004</v>
      </c>
      <c r="G703" s="184">
        <v>0.35320000000000001</v>
      </c>
      <c r="H703" s="184">
        <v>-0.16819999999999999</v>
      </c>
      <c r="I703" s="184">
        <v>0.33879999999999999</v>
      </c>
      <c r="J703" s="184">
        <v>-0.6018</v>
      </c>
      <c r="K703" s="184">
        <v>-3.4857</v>
      </c>
      <c r="L703" s="184">
        <v>-1.3695999999999999</v>
      </c>
      <c r="M703" s="184">
        <v>4.8139000000000003</v>
      </c>
      <c r="N703" s="184">
        <v>-2.056</v>
      </c>
      <c r="O703" s="184">
        <v>17.714099999999998</v>
      </c>
      <c r="P703" s="184">
        <v>5.9920999999999998</v>
      </c>
      <c r="Q703" s="184">
        <v>8.7640999999999991</v>
      </c>
      <c r="R703" s="184">
        <v>5.7888999999999999</v>
      </c>
      <c r="T703" s="106"/>
      <c r="U703" s="107"/>
      <c r="V703" s="107"/>
      <c r="W703" s="107"/>
      <c r="X703" s="107"/>
      <c r="Y703" s="107"/>
      <c r="Z703" s="107"/>
      <c r="AA703" s="107"/>
      <c r="AB703" s="107"/>
      <c r="AC703" s="107"/>
      <c r="AD703" s="107"/>
      <c r="AE703" s="107"/>
      <c r="AF703" s="107"/>
      <c r="AG703" s="107"/>
      <c r="AH703" s="107"/>
    </row>
    <row r="704" spans="1:34" x14ac:dyDescent="0.3">
      <c r="A704" s="180" t="s">
        <v>717</v>
      </c>
      <c r="B704" s="180" t="s">
        <v>720</v>
      </c>
      <c r="C704" s="180">
        <v>102107</v>
      </c>
      <c r="D704" s="183"/>
      <c r="E704" s="184"/>
      <c r="F704" s="184"/>
      <c r="G704" s="184"/>
      <c r="H704" s="184"/>
      <c r="I704" s="184"/>
      <c r="J704" s="184"/>
      <c r="K704" s="184"/>
      <c r="L704" s="184"/>
      <c r="M704" s="184"/>
      <c r="N704" s="184"/>
      <c r="O704" s="184"/>
      <c r="P704" s="184"/>
      <c r="Q704" s="184"/>
      <c r="R704" s="184"/>
      <c r="T704" s="106"/>
      <c r="U704" s="107"/>
      <c r="V704" s="107"/>
      <c r="W704" s="107"/>
      <c r="X704" s="107"/>
      <c r="Y704" s="107"/>
      <c r="Z704" s="107"/>
      <c r="AA704" s="107"/>
      <c r="AB704" s="107"/>
      <c r="AC704" s="107"/>
      <c r="AD704" s="107"/>
      <c r="AE704" s="107"/>
      <c r="AF704" s="107"/>
      <c r="AG704" s="107"/>
      <c r="AH704" s="107"/>
    </row>
    <row r="705" spans="1:34" x14ac:dyDescent="0.3">
      <c r="A705" s="180" t="s">
        <v>717</v>
      </c>
      <c r="B705" s="180" t="s">
        <v>721</v>
      </c>
      <c r="C705" s="180">
        <v>118512</v>
      </c>
      <c r="D705" s="183"/>
      <c r="E705" s="184"/>
      <c r="F705" s="184"/>
      <c r="G705" s="184"/>
      <c r="H705" s="184"/>
      <c r="I705" s="184"/>
      <c r="J705" s="184"/>
      <c r="K705" s="184"/>
      <c r="L705" s="184"/>
      <c r="M705" s="184"/>
      <c r="N705" s="184"/>
      <c r="O705" s="184"/>
      <c r="P705" s="184"/>
      <c r="Q705" s="184"/>
      <c r="R705" s="184"/>
      <c r="T705" s="106"/>
      <c r="U705" s="107"/>
      <c r="V705" s="107"/>
      <c r="W705" s="107"/>
      <c r="X705" s="107"/>
      <c r="Y705" s="107"/>
      <c r="Z705" s="107"/>
      <c r="AA705" s="107"/>
      <c r="AB705" s="107"/>
      <c r="AC705" s="107"/>
      <c r="AD705" s="107"/>
      <c r="AE705" s="107"/>
      <c r="AF705" s="107"/>
      <c r="AG705" s="107"/>
      <c r="AH705" s="107"/>
    </row>
    <row r="706" spans="1:34" x14ac:dyDescent="0.3">
      <c r="A706" s="180" t="s">
        <v>717</v>
      </c>
      <c r="B706" s="180" t="s">
        <v>722</v>
      </c>
      <c r="C706" s="180">
        <v>102109</v>
      </c>
      <c r="D706" s="183"/>
      <c r="E706" s="184"/>
      <c r="F706" s="184"/>
      <c r="G706" s="184"/>
      <c r="H706" s="184"/>
      <c r="I706" s="184"/>
      <c r="J706" s="184"/>
      <c r="K706" s="184"/>
      <c r="L706" s="184"/>
      <c r="M706" s="184"/>
      <c r="N706" s="184"/>
      <c r="O706" s="184"/>
      <c r="P706" s="184"/>
      <c r="Q706" s="184"/>
      <c r="R706" s="184"/>
      <c r="T706" s="106"/>
      <c r="U706" s="107"/>
      <c r="V706" s="107"/>
      <c r="W706" s="107"/>
      <c r="X706" s="107"/>
      <c r="Y706" s="107"/>
      <c r="Z706" s="107"/>
      <c r="AA706" s="107"/>
      <c r="AB706" s="107"/>
      <c r="AC706" s="107"/>
      <c r="AD706" s="107"/>
      <c r="AE706" s="107"/>
      <c r="AF706" s="107"/>
      <c r="AG706" s="107"/>
      <c r="AH706" s="107"/>
    </row>
    <row r="707" spans="1:34" x14ac:dyDescent="0.3">
      <c r="A707" s="180" t="s">
        <v>717</v>
      </c>
      <c r="B707" s="180" t="s">
        <v>723</v>
      </c>
      <c r="C707" s="180">
        <v>118514</v>
      </c>
      <c r="D707" s="183"/>
      <c r="E707" s="184"/>
      <c r="F707" s="184"/>
      <c r="G707" s="184"/>
      <c r="H707" s="184"/>
      <c r="I707" s="184"/>
      <c r="J707" s="184"/>
      <c r="K707" s="184"/>
      <c r="L707" s="184"/>
      <c r="M707" s="184"/>
      <c r="N707" s="184"/>
      <c r="O707" s="184"/>
      <c r="P707" s="184"/>
      <c r="Q707" s="184"/>
      <c r="R707" s="184"/>
      <c r="T707" s="106"/>
      <c r="U707" s="107"/>
      <c r="V707" s="107"/>
      <c r="W707" s="107"/>
      <c r="X707" s="107"/>
      <c r="Y707" s="107"/>
      <c r="Z707" s="107"/>
      <c r="AA707" s="107"/>
      <c r="AB707" s="107"/>
      <c r="AC707" s="107"/>
      <c r="AD707" s="107"/>
      <c r="AE707" s="107"/>
      <c r="AF707" s="107"/>
      <c r="AG707" s="107"/>
      <c r="AH707" s="107"/>
    </row>
    <row r="708" spans="1:34" x14ac:dyDescent="0.3">
      <c r="A708" s="180" t="s">
        <v>717</v>
      </c>
      <c r="B708" s="180" t="s">
        <v>724</v>
      </c>
      <c r="C708" s="180">
        <v>129065</v>
      </c>
      <c r="D708" s="183">
        <v>45014</v>
      </c>
      <c r="E708" s="184">
        <v>26.278199999999998</v>
      </c>
      <c r="F708" s="184">
        <v>0.82799999999999996</v>
      </c>
      <c r="G708" s="184">
        <v>0.52980000000000005</v>
      </c>
      <c r="H708" s="184">
        <v>-9.8500000000000004E-2</v>
      </c>
      <c r="I708" s="184">
        <v>0.39079999999999998</v>
      </c>
      <c r="J708" s="184">
        <v>-0.78420000000000001</v>
      </c>
      <c r="K708" s="184">
        <v>-3.2854999999999999</v>
      </c>
      <c r="L708" s="184">
        <v>1.2307999999999999</v>
      </c>
      <c r="M708" s="184">
        <v>9.5843000000000007</v>
      </c>
      <c r="N708" s="184">
        <v>-0.3836</v>
      </c>
      <c r="O708" s="184">
        <v>22.428799999999999</v>
      </c>
      <c r="P708" s="184">
        <v>8.8109999999999999</v>
      </c>
      <c r="Q708" s="184">
        <v>11.442600000000001</v>
      </c>
      <c r="R708" s="184">
        <v>8.1217000000000006</v>
      </c>
      <c r="T708" s="106"/>
      <c r="U708" s="107"/>
      <c r="V708" s="107"/>
      <c r="W708" s="107"/>
      <c r="X708" s="107"/>
      <c r="Y708" s="107"/>
      <c r="Z708" s="107"/>
      <c r="AA708" s="107"/>
      <c r="AB708" s="107"/>
      <c r="AC708" s="107"/>
      <c r="AD708" s="107"/>
      <c r="AE708" s="107"/>
      <c r="AF708" s="107"/>
      <c r="AG708" s="107"/>
      <c r="AH708" s="107"/>
    </row>
    <row r="709" spans="1:34" x14ac:dyDescent="0.3">
      <c r="A709" s="180" t="s">
        <v>717</v>
      </c>
      <c r="B709" s="180" t="s">
        <v>725</v>
      </c>
      <c r="C709" s="180">
        <v>129200</v>
      </c>
      <c r="D709" s="183">
        <v>45014</v>
      </c>
      <c r="E709" s="184">
        <v>27.0273</v>
      </c>
      <c r="F709" s="184">
        <v>0.83079999999999998</v>
      </c>
      <c r="G709" s="184">
        <v>0.54279999999999995</v>
      </c>
      <c r="H709" s="184">
        <v>-7.8399999999999997E-2</v>
      </c>
      <c r="I709" s="184">
        <v>0.42620000000000002</v>
      </c>
      <c r="J709" s="184">
        <v>-0.71160000000000001</v>
      </c>
      <c r="K709" s="184">
        <v>-3.1280000000000001</v>
      </c>
      <c r="L709" s="184">
        <v>1.4877</v>
      </c>
      <c r="M709" s="184">
        <v>9.9626999999999999</v>
      </c>
      <c r="N709" s="184">
        <v>4.9200000000000001E-2</v>
      </c>
      <c r="O709" s="184">
        <v>22.895399999999999</v>
      </c>
      <c r="P709" s="184">
        <v>9.1929999999999996</v>
      </c>
      <c r="Q709" s="184">
        <v>11.794499999999999</v>
      </c>
      <c r="R709" s="184">
        <v>8.5465999999999998</v>
      </c>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717</v>
      </c>
      <c r="B710" s="180" t="s">
        <v>726</v>
      </c>
      <c r="C710" s="180">
        <v>129191</v>
      </c>
      <c r="D710" s="183">
        <v>45014</v>
      </c>
      <c r="E710" s="184">
        <v>24.1951</v>
      </c>
      <c r="F710" s="184">
        <v>0.69710000000000005</v>
      </c>
      <c r="G710" s="184">
        <v>0.44840000000000002</v>
      </c>
      <c r="H710" s="184">
        <v>-3.1800000000000002E-2</v>
      </c>
      <c r="I710" s="184">
        <v>0.39460000000000001</v>
      </c>
      <c r="J710" s="184">
        <v>-0.44109999999999999</v>
      </c>
      <c r="K710" s="184">
        <v>-2.4163000000000001</v>
      </c>
      <c r="L710" s="184">
        <v>1.4703999999999999</v>
      </c>
      <c r="M710" s="184">
        <v>8.4893999999999998</v>
      </c>
      <c r="N710" s="184">
        <v>0.13739999999999999</v>
      </c>
      <c r="O710" s="184">
        <v>18.5365</v>
      </c>
      <c r="P710" s="184">
        <v>8.1212</v>
      </c>
      <c r="Q710" s="184">
        <v>10.4153</v>
      </c>
      <c r="R710" s="184">
        <v>7.1025</v>
      </c>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717</v>
      </c>
      <c r="B711" s="180" t="s">
        <v>727</v>
      </c>
      <c r="C711" s="180">
        <v>129193</v>
      </c>
      <c r="D711" s="183">
        <v>45014</v>
      </c>
      <c r="E711" s="184">
        <v>25.102699999999999</v>
      </c>
      <c r="F711" s="184">
        <v>0.70040000000000002</v>
      </c>
      <c r="G711" s="184">
        <v>0.46300000000000002</v>
      </c>
      <c r="H711" s="184">
        <v>-8.8000000000000005E-3</v>
      </c>
      <c r="I711" s="184">
        <v>0.43530000000000002</v>
      </c>
      <c r="J711" s="184">
        <v>-0.3584</v>
      </c>
      <c r="K711" s="184">
        <v>-2.2153</v>
      </c>
      <c r="L711" s="184">
        <v>1.8315999999999999</v>
      </c>
      <c r="M711" s="184">
        <v>9.0417000000000005</v>
      </c>
      <c r="N711" s="184">
        <v>0.79790000000000005</v>
      </c>
      <c r="O711" s="184">
        <v>19.270299999999999</v>
      </c>
      <c r="P711" s="184">
        <v>8.7070000000000007</v>
      </c>
      <c r="Q711" s="184">
        <v>10.872199999999999</v>
      </c>
      <c r="R711" s="184">
        <v>7.7778999999999998</v>
      </c>
      <c r="T711" s="106"/>
      <c r="U711" s="107"/>
      <c r="V711" s="107"/>
      <c r="W711" s="107"/>
      <c r="X711" s="107"/>
      <c r="Y711" s="107"/>
      <c r="Z711" s="107"/>
      <c r="AA711" s="107"/>
      <c r="AB711" s="107"/>
      <c r="AC711" s="107"/>
      <c r="AD711" s="107"/>
      <c r="AE711" s="107"/>
      <c r="AF711" s="107"/>
      <c r="AG711" s="107"/>
      <c r="AH711" s="107"/>
    </row>
    <row r="712" spans="1:34" x14ac:dyDescent="0.3">
      <c r="A712" s="180" t="s">
        <v>717</v>
      </c>
      <c r="B712" s="180" t="s">
        <v>728</v>
      </c>
      <c r="C712" s="180">
        <v>143904</v>
      </c>
      <c r="D712" s="183">
        <v>45014</v>
      </c>
      <c r="E712" s="184">
        <v>17.064800000000002</v>
      </c>
      <c r="F712" s="184">
        <v>1.1642999999999999</v>
      </c>
      <c r="G712" s="184">
        <v>0.1691</v>
      </c>
      <c r="H712" s="184">
        <v>-1.2104999999999999</v>
      </c>
      <c r="I712" s="184">
        <v>-1.1704000000000001</v>
      </c>
      <c r="J712" s="184">
        <v>0.55389999999999995</v>
      </c>
      <c r="K712" s="184">
        <v>1.5949</v>
      </c>
      <c r="L712" s="184">
        <v>13.321899999999999</v>
      </c>
      <c r="M712" s="184">
        <v>25.3659</v>
      </c>
      <c r="N712" s="184">
        <v>19.742100000000001</v>
      </c>
      <c r="O712" s="184">
        <v>35.785299999999999</v>
      </c>
      <c r="P712" s="184"/>
      <c r="Q712" s="184">
        <v>11.9068</v>
      </c>
      <c r="R712" s="184">
        <v>27.7714</v>
      </c>
      <c r="T712" s="106"/>
      <c r="U712" s="107"/>
      <c r="V712" s="107"/>
      <c r="W712" s="107"/>
      <c r="X712" s="107"/>
      <c r="Y712" s="107"/>
      <c r="Z712" s="107"/>
      <c r="AA712" s="107"/>
      <c r="AB712" s="107"/>
      <c r="AC712" s="107"/>
      <c r="AD712" s="107"/>
      <c r="AE712" s="107"/>
      <c r="AF712" s="107"/>
      <c r="AG712" s="107"/>
      <c r="AH712" s="107"/>
    </row>
    <row r="713" spans="1:34" x14ac:dyDescent="0.3">
      <c r="A713" s="180" t="s">
        <v>717</v>
      </c>
      <c r="B713" s="180" t="s">
        <v>729</v>
      </c>
      <c r="C713" s="180">
        <v>143903</v>
      </c>
      <c r="D713" s="183">
        <v>45014</v>
      </c>
      <c r="E713" s="184">
        <v>17.067399999999999</v>
      </c>
      <c r="F713" s="184">
        <v>1.1640999999999999</v>
      </c>
      <c r="G713" s="184">
        <v>0.16900000000000001</v>
      </c>
      <c r="H713" s="184">
        <v>-1.2102999999999999</v>
      </c>
      <c r="I713" s="184">
        <v>-1.1702999999999999</v>
      </c>
      <c r="J713" s="184">
        <v>0.55500000000000005</v>
      </c>
      <c r="K713" s="184">
        <v>1.5971</v>
      </c>
      <c r="L713" s="184">
        <v>13.3278</v>
      </c>
      <c r="M713" s="184">
        <v>25.375699999999998</v>
      </c>
      <c r="N713" s="184">
        <v>19.7544</v>
      </c>
      <c r="O713" s="184">
        <v>35.792099999999998</v>
      </c>
      <c r="P713" s="184"/>
      <c r="Q713" s="184">
        <v>11.910399999999999</v>
      </c>
      <c r="R713" s="184">
        <v>27.781700000000001</v>
      </c>
      <c r="T713" s="106"/>
      <c r="U713" s="107"/>
      <c r="V713" s="107"/>
      <c r="W713" s="107"/>
      <c r="X713" s="107"/>
      <c r="Y713" s="107"/>
      <c r="Z713" s="107"/>
      <c r="AA713" s="107"/>
      <c r="AB713" s="107"/>
      <c r="AC713" s="107"/>
      <c r="AD713" s="107"/>
      <c r="AE713" s="107"/>
      <c r="AF713" s="107"/>
      <c r="AG713" s="107"/>
      <c r="AH713" s="107"/>
    </row>
    <row r="714" spans="1:34" x14ac:dyDescent="0.3">
      <c r="A714" s="180" t="s">
        <v>717</v>
      </c>
      <c r="B714" s="180" t="s">
        <v>730</v>
      </c>
      <c r="C714" s="180">
        <v>148033</v>
      </c>
      <c r="D714" s="183">
        <v>45014</v>
      </c>
      <c r="E714" s="184">
        <v>17.093299999999999</v>
      </c>
      <c r="F714" s="184">
        <v>0.81269999999999998</v>
      </c>
      <c r="G714" s="184">
        <v>0.41470000000000001</v>
      </c>
      <c r="H714" s="184">
        <v>-0.30740000000000001</v>
      </c>
      <c r="I714" s="184">
        <v>-0.14660000000000001</v>
      </c>
      <c r="J714" s="184">
        <v>-1.2559</v>
      </c>
      <c r="K714" s="184">
        <v>-3.7425999999999999</v>
      </c>
      <c r="L714" s="184">
        <v>1.2809999999999999</v>
      </c>
      <c r="M714" s="184">
        <v>7.8272000000000004</v>
      </c>
      <c r="N714" s="184">
        <v>2.7932999999999999</v>
      </c>
      <c r="O714" s="184">
        <v>32.413800000000002</v>
      </c>
      <c r="P714" s="184"/>
      <c r="Q714" s="184">
        <v>18.942799999999998</v>
      </c>
      <c r="R714" s="184">
        <v>15.2758</v>
      </c>
      <c r="T714" s="106"/>
      <c r="U714" s="107"/>
      <c r="V714" s="107"/>
      <c r="W714" s="107"/>
      <c r="X714" s="107"/>
      <c r="Y714" s="107"/>
      <c r="Z714" s="107"/>
      <c r="AA714" s="107"/>
      <c r="AB714" s="107"/>
      <c r="AC714" s="107"/>
      <c r="AD714" s="107"/>
      <c r="AE714" s="107"/>
      <c r="AF714" s="107"/>
      <c r="AG714" s="107"/>
      <c r="AH714" s="107"/>
    </row>
    <row r="715" spans="1:34" x14ac:dyDescent="0.3">
      <c r="A715" s="180" t="s">
        <v>717</v>
      </c>
      <c r="B715" s="180" t="s">
        <v>731</v>
      </c>
      <c r="C715" s="180">
        <v>148035</v>
      </c>
      <c r="D715" s="183">
        <v>45014</v>
      </c>
      <c r="E715" s="184">
        <v>17.561299999999999</v>
      </c>
      <c r="F715" s="184">
        <v>0.81459999999999999</v>
      </c>
      <c r="G715" s="184">
        <v>0.42320000000000002</v>
      </c>
      <c r="H715" s="184">
        <v>-0.29409999999999997</v>
      </c>
      <c r="I715" s="184">
        <v>-0.1234</v>
      </c>
      <c r="J715" s="184">
        <v>-1.2111000000000001</v>
      </c>
      <c r="K715" s="184">
        <v>-3.5872000000000002</v>
      </c>
      <c r="L715" s="184">
        <v>1.6391</v>
      </c>
      <c r="M715" s="184">
        <v>8.4231999999999996</v>
      </c>
      <c r="N715" s="184">
        <v>3.5874999999999999</v>
      </c>
      <c r="O715" s="184">
        <v>33.583799999999997</v>
      </c>
      <c r="P715" s="184"/>
      <c r="Q715" s="184">
        <v>19.986999999999998</v>
      </c>
      <c r="R715" s="184">
        <v>16.276599999999998</v>
      </c>
      <c r="T715" s="106"/>
      <c r="U715" s="107"/>
      <c r="V715" s="107"/>
      <c r="W715" s="107"/>
      <c r="X715" s="107"/>
      <c r="Y715" s="107"/>
      <c r="Z715" s="107"/>
      <c r="AA715" s="107"/>
      <c r="AB715" s="107"/>
      <c r="AC715" s="107"/>
      <c r="AD715" s="107"/>
      <c r="AE715" s="107"/>
      <c r="AF715" s="107"/>
      <c r="AG715" s="107"/>
      <c r="AH715" s="107"/>
    </row>
    <row r="716" spans="1:34" x14ac:dyDescent="0.3">
      <c r="A716" s="180" t="s">
        <v>717</v>
      </c>
      <c r="B716" s="180" t="s">
        <v>732</v>
      </c>
      <c r="C716" s="180">
        <v>102133</v>
      </c>
      <c r="D716" s="183">
        <v>45014</v>
      </c>
      <c r="E716" s="184">
        <v>99.627600000000001</v>
      </c>
      <c r="F716" s="184">
        <v>0.65720000000000001</v>
      </c>
      <c r="G716" s="184">
        <v>0.59189999999999998</v>
      </c>
      <c r="H716" s="184">
        <v>-0.25190000000000001</v>
      </c>
      <c r="I716" s="184">
        <v>0.57330000000000003</v>
      </c>
      <c r="J716" s="184">
        <v>-1.5145</v>
      </c>
      <c r="K716" s="184">
        <v>-3.6292</v>
      </c>
      <c r="L716" s="184">
        <v>2.1377999999999999</v>
      </c>
      <c r="M716" s="184">
        <v>11.6905</v>
      </c>
      <c r="N716" s="184">
        <v>4.5693999999999999</v>
      </c>
      <c r="O716" s="184">
        <v>24.372900000000001</v>
      </c>
      <c r="P716" s="184">
        <v>10.325699999999999</v>
      </c>
      <c r="Q716" s="184">
        <v>12.6562</v>
      </c>
      <c r="R716" s="184">
        <v>10.811199999999999</v>
      </c>
      <c r="T716" s="106"/>
      <c r="U716" s="107"/>
      <c r="V716" s="107"/>
      <c r="W716" s="107"/>
      <c r="X716" s="107"/>
      <c r="Y716" s="107"/>
      <c r="Z716" s="107"/>
      <c r="AA716" s="107"/>
      <c r="AB716" s="107"/>
      <c r="AC716" s="107"/>
      <c r="AD716" s="107"/>
      <c r="AE716" s="107"/>
      <c r="AF716" s="107"/>
      <c r="AG716" s="107"/>
      <c r="AH716" s="107"/>
    </row>
    <row r="717" spans="1:34" x14ac:dyDescent="0.3">
      <c r="A717" s="180" t="s">
        <v>717</v>
      </c>
      <c r="B717" s="180" t="s">
        <v>733</v>
      </c>
      <c r="C717" s="180">
        <v>120242</v>
      </c>
      <c r="D717" s="183">
        <v>45014</v>
      </c>
      <c r="E717" s="184">
        <v>103.6326</v>
      </c>
      <c r="F717" s="184">
        <v>0.65810000000000002</v>
      </c>
      <c r="G717" s="184">
        <v>0.59609999999999996</v>
      </c>
      <c r="H717" s="184">
        <v>-0.24590000000000001</v>
      </c>
      <c r="I717" s="184">
        <v>0.58530000000000004</v>
      </c>
      <c r="J717" s="184">
        <v>-1.4903</v>
      </c>
      <c r="K717" s="184">
        <v>-3.5571999999999999</v>
      </c>
      <c r="L717" s="184">
        <v>2.2871999999999999</v>
      </c>
      <c r="M717" s="184">
        <v>11.9315</v>
      </c>
      <c r="N717" s="184">
        <v>4.8677999999999999</v>
      </c>
      <c r="O717" s="184">
        <v>24.764900000000001</v>
      </c>
      <c r="P717" s="184">
        <v>10.694699999999999</v>
      </c>
      <c r="Q717" s="184">
        <v>10.9445</v>
      </c>
      <c r="R717" s="184">
        <v>11.1335</v>
      </c>
      <c r="T717" s="106"/>
      <c r="U717" s="107"/>
      <c r="V717" s="107"/>
      <c r="W717" s="107"/>
      <c r="X717" s="107"/>
      <c r="Y717" s="107"/>
      <c r="Z717" s="107"/>
      <c r="AA717" s="107"/>
      <c r="AB717" s="107"/>
      <c r="AC717" s="107"/>
      <c r="AD717" s="107"/>
      <c r="AE717" s="107"/>
      <c r="AF717" s="107"/>
      <c r="AG717" s="107"/>
      <c r="AH717" s="107"/>
    </row>
    <row r="718" spans="1:34" x14ac:dyDescent="0.3">
      <c r="A718" s="180" t="s">
        <v>717</v>
      </c>
      <c r="B718" s="180" t="s">
        <v>734</v>
      </c>
      <c r="C718" s="180">
        <v>102135</v>
      </c>
      <c r="D718" s="183">
        <v>45014</v>
      </c>
      <c r="E718" s="184">
        <v>131.77500000000001</v>
      </c>
      <c r="F718" s="184">
        <v>0.91049999999999998</v>
      </c>
      <c r="G718" s="184">
        <v>0.52059999999999995</v>
      </c>
      <c r="H718" s="184">
        <v>0.1283</v>
      </c>
      <c r="I718" s="184">
        <v>0.44719999999999999</v>
      </c>
      <c r="J718" s="184">
        <v>-1.3795999999999999</v>
      </c>
      <c r="K718" s="184">
        <v>-3.9015</v>
      </c>
      <c r="L718" s="184">
        <v>2.3029000000000002</v>
      </c>
      <c r="M718" s="184">
        <v>10.0867</v>
      </c>
      <c r="N718" s="184">
        <v>3.3542000000000001</v>
      </c>
      <c r="O718" s="184">
        <v>36.776200000000003</v>
      </c>
      <c r="P718" s="184">
        <v>13.540800000000001</v>
      </c>
      <c r="Q718" s="184">
        <v>14.301299999999999</v>
      </c>
      <c r="R718" s="184">
        <v>14.471</v>
      </c>
      <c r="T718" s="106"/>
      <c r="U718" s="107"/>
      <c r="V718" s="107"/>
      <c r="W718" s="107"/>
      <c r="X718" s="107"/>
      <c r="Y718" s="107"/>
      <c r="Z718" s="107"/>
      <c r="AA718" s="107"/>
      <c r="AB718" s="107"/>
      <c r="AC718" s="107"/>
      <c r="AD718" s="107"/>
      <c r="AE718" s="107"/>
      <c r="AF718" s="107"/>
      <c r="AG718" s="107"/>
      <c r="AH718" s="107"/>
    </row>
    <row r="719" spans="1:34" x14ac:dyDescent="0.3">
      <c r="A719" s="180" t="s">
        <v>717</v>
      </c>
      <c r="B719" s="180" t="s">
        <v>735</v>
      </c>
      <c r="C719" s="180">
        <v>120700</v>
      </c>
      <c r="D719" s="183">
        <v>45014</v>
      </c>
      <c r="E719" s="184">
        <v>137.137</v>
      </c>
      <c r="F719" s="184">
        <v>0.91359999999999997</v>
      </c>
      <c r="G719" s="184">
        <v>0.53600000000000003</v>
      </c>
      <c r="H719" s="184">
        <v>0.1527</v>
      </c>
      <c r="I719" s="184">
        <v>0.49</v>
      </c>
      <c r="J719" s="184">
        <v>-1.2915000000000001</v>
      </c>
      <c r="K719" s="184">
        <v>-3.5908000000000002</v>
      </c>
      <c r="L719" s="184">
        <v>2.9946000000000002</v>
      </c>
      <c r="M719" s="184">
        <v>11.22</v>
      </c>
      <c r="N719" s="184">
        <v>4.7805999999999997</v>
      </c>
      <c r="O719" s="184">
        <v>37.650799999999997</v>
      </c>
      <c r="P719" s="184">
        <v>14.258599999999999</v>
      </c>
      <c r="Q719" s="184">
        <v>14.2539</v>
      </c>
      <c r="R719" s="184">
        <v>15.7857</v>
      </c>
      <c r="T719" s="106"/>
      <c r="U719" s="107"/>
      <c r="V719" s="107"/>
      <c r="W719" s="107"/>
      <c r="X719" s="107"/>
      <c r="Y719" s="107"/>
      <c r="Z719" s="107"/>
      <c r="AA719" s="107"/>
      <c r="AB719" s="107"/>
      <c r="AC719" s="107"/>
      <c r="AD719" s="107"/>
      <c r="AE719" s="107"/>
      <c r="AF719" s="107"/>
      <c r="AG719" s="107"/>
      <c r="AH719" s="107"/>
    </row>
    <row r="720" spans="1:34" x14ac:dyDescent="0.3">
      <c r="A720" s="180" t="s">
        <v>717</v>
      </c>
      <c r="B720" s="180" t="s">
        <v>1917</v>
      </c>
      <c r="C720" s="180">
        <v>146513</v>
      </c>
      <c r="D720" s="183">
        <v>45014</v>
      </c>
      <c r="E720" s="184">
        <v>13.8469</v>
      </c>
      <c r="F720" s="184">
        <v>0.63519999999999999</v>
      </c>
      <c r="G720" s="184">
        <v>-0.91810000000000003</v>
      </c>
      <c r="H720" s="184">
        <v>-2.0436999999999999</v>
      </c>
      <c r="I720" s="184">
        <v>-0.47870000000000001</v>
      </c>
      <c r="J720" s="184">
        <v>3.32E-2</v>
      </c>
      <c r="K720" s="184">
        <v>-11.767799999999999</v>
      </c>
      <c r="L720" s="184">
        <v>-11.223000000000001</v>
      </c>
      <c r="M720" s="184">
        <v>1.8267</v>
      </c>
      <c r="N720" s="184">
        <v>-8.2670999999999992</v>
      </c>
      <c r="O720" s="184">
        <v>22.170400000000001</v>
      </c>
      <c r="P720" s="184"/>
      <c r="Q720" s="184">
        <v>8.3461999999999996</v>
      </c>
      <c r="R720" s="184">
        <v>5.2633999999999999</v>
      </c>
      <c r="T720" s="106"/>
      <c r="U720" s="107"/>
      <c r="V720" s="107"/>
      <c r="W720" s="107"/>
      <c r="X720" s="107"/>
      <c r="Y720" s="107"/>
      <c r="Z720" s="107"/>
      <c r="AA720" s="107"/>
      <c r="AB720" s="107"/>
      <c r="AC720" s="107"/>
      <c r="AD720" s="107"/>
      <c r="AE720" s="107"/>
      <c r="AF720" s="107"/>
      <c r="AG720" s="107"/>
      <c r="AH720" s="107"/>
    </row>
    <row r="721" spans="1:34" x14ac:dyDescent="0.3">
      <c r="A721" s="180" t="s">
        <v>717</v>
      </c>
      <c r="B721" s="180" t="s">
        <v>1918</v>
      </c>
      <c r="C721" s="180">
        <v>146514</v>
      </c>
      <c r="D721" s="183">
        <v>45014</v>
      </c>
      <c r="E721" s="184">
        <v>13.698399999999999</v>
      </c>
      <c r="F721" s="184">
        <v>0.63470000000000004</v>
      </c>
      <c r="G721" s="184">
        <v>-0.92069999999999996</v>
      </c>
      <c r="H721" s="184">
        <v>-2.0465</v>
      </c>
      <c r="I721" s="184">
        <v>-0.48599999999999999</v>
      </c>
      <c r="J721" s="184">
        <v>1.83E-2</v>
      </c>
      <c r="K721" s="184">
        <v>-11.8201</v>
      </c>
      <c r="L721" s="184">
        <v>-11.3338</v>
      </c>
      <c r="M721" s="184">
        <v>1.6315</v>
      </c>
      <c r="N721" s="184">
        <v>-8.5077999999999996</v>
      </c>
      <c r="O721" s="184">
        <v>21.8506</v>
      </c>
      <c r="P721" s="184"/>
      <c r="Q721" s="184">
        <v>8.0587999999999997</v>
      </c>
      <c r="R721" s="184">
        <v>4.9889000000000001</v>
      </c>
      <c r="T721" s="106"/>
      <c r="U721" s="107"/>
      <c r="V721" s="107"/>
      <c r="W721" s="107"/>
      <c r="X721" s="107"/>
      <c r="Y721" s="107"/>
      <c r="Z721" s="107"/>
      <c r="AA721" s="107"/>
      <c r="AB721" s="107"/>
      <c r="AC721" s="107"/>
      <c r="AD721" s="107"/>
      <c r="AE721" s="107"/>
      <c r="AF721" s="107"/>
      <c r="AG721" s="107"/>
      <c r="AH721" s="107"/>
    </row>
    <row r="722" spans="1:34" x14ac:dyDescent="0.3">
      <c r="A722" s="180" t="s">
        <v>717</v>
      </c>
      <c r="B722" s="180" t="s">
        <v>1823</v>
      </c>
      <c r="C722" s="180">
        <v>112039</v>
      </c>
      <c r="D722" s="183">
        <v>45014</v>
      </c>
      <c r="E722" s="184">
        <v>51.768000000000001</v>
      </c>
      <c r="F722" s="184">
        <v>0.89459999999999995</v>
      </c>
      <c r="G722" s="184">
        <v>0.52039999999999997</v>
      </c>
      <c r="H722" s="184">
        <v>-0.53990000000000005</v>
      </c>
      <c r="I722" s="184">
        <v>0.20319999999999999</v>
      </c>
      <c r="J722" s="184">
        <v>-1.5743</v>
      </c>
      <c r="K722" s="184">
        <v>-5.3394000000000004</v>
      </c>
      <c r="L722" s="184">
        <v>-1.1080000000000001</v>
      </c>
      <c r="M722" s="184">
        <v>8.1021999999999998</v>
      </c>
      <c r="N722" s="184">
        <v>-1.4881</v>
      </c>
      <c r="O722" s="184">
        <v>24.123000000000001</v>
      </c>
      <c r="P722" s="184">
        <v>9.0594999999999999</v>
      </c>
      <c r="Q722" s="184">
        <v>12.752599999999999</v>
      </c>
      <c r="R722" s="184">
        <v>8.1856000000000009</v>
      </c>
      <c r="T722" s="106"/>
      <c r="U722" s="107"/>
      <c r="V722" s="107"/>
      <c r="W722" s="107"/>
      <c r="X722" s="107"/>
      <c r="Y722" s="107"/>
      <c r="Z722" s="107"/>
      <c r="AA722" s="107"/>
      <c r="AB722" s="107"/>
      <c r="AC722" s="107"/>
      <c r="AD722" s="107"/>
      <c r="AE722" s="107"/>
      <c r="AF722" s="107"/>
      <c r="AG722" s="107"/>
      <c r="AH722" s="107"/>
    </row>
    <row r="723" spans="1:34" x14ac:dyDescent="0.3">
      <c r="A723" s="185" t="s">
        <v>27</v>
      </c>
      <c r="B723" s="180"/>
      <c r="C723" s="180"/>
      <c r="D723" s="180"/>
      <c r="E723" s="180"/>
      <c r="F723" s="186">
        <v>0.78465789473684211</v>
      </c>
      <c r="G723" s="186">
        <v>0.27213684210526307</v>
      </c>
      <c r="H723" s="186">
        <v>-0.46347894736842099</v>
      </c>
      <c r="I723" s="186">
        <v>0.10380526315789478</v>
      </c>
      <c r="J723" s="186">
        <v>-0.66814736842105271</v>
      </c>
      <c r="K723" s="186">
        <v>-3.7315842105263157</v>
      </c>
      <c r="L723" s="186">
        <v>1.2586894736842098</v>
      </c>
      <c r="M723" s="186">
        <v>9.9289000000000005</v>
      </c>
      <c r="N723" s="186">
        <v>2.4537736842105264</v>
      </c>
      <c r="O723" s="186">
        <v>25.757526315789473</v>
      </c>
      <c r="P723" s="186">
        <v>9.6714461538461549</v>
      </c>
      <c r="Q723" s="186">
        <v>12.064321052631579</v>
      </c>
      <c r="R723" s="186">
        <v>11.582405263157893</v>
      </c>
      <c r="T723" s="106"/>
      <c r="U723" s="107"/>
      <c r="V723" s="107"/>
      <c r="W723" s="107"/>
      <c r="X723" s="107"/>
      <c r="Y723" s="107"/>
      <c r="Z723" s="107"/>
      <c r="AA723" s="107"/>
      <c r="AB723" s="107"/>
      <c r="AC723" s="107"/>
      <c r="AD723" s="107"/>
      <c r="AE723" s="107"/>
      <c r="AF723" s="107"/>
      <c r="AG723" s="107"/>
      <c r="AH723" s="107"/>
    </row>
    <row r="724" spans="1:34" x14ac:dyDescent="0.3">
      <c r="A724" s="185" t="s">
        <v>407</v>
      </c>
      <c r="B724" s="180"/>
      <c r="C724" s="180"/>
      <c r="D724" s="180"/>
      <c r="E724" s="180"/>
      <c r="F724" s="186">
        <v>0.70040000000000002</v>
      </c>
      <c r="G724" s="186">
        <v>0.42320000000000002</v>
      </c>
      <c r="H724" s="186">
        <v>-0.2082</v>
      </c>
      <c r="I724" s="186">
        <v>0.39079999999999998</v>
      </c>
      <c r="J724" s="186">
        <v>-0.6018</v>
      </c>
      <c r="K724" s="186">
        <v>-3.4857</v>
      </c>
      <c r="L724" s="186">
        <v>1.6391</v>
      </c>
      <c r="M724" s="186">
        <v>9.0417000000000005</v>
      </c>
      <c r="N724" s="186">
        <v>1.7005999999999999</v>
      </c>
      <c r="O724" s="186">
        <v>22.895399999999999</v>
      </c>
      <c r="P724" s="186">
        <v>9.1929999999999996</v>
      </c>
      <c r="Q724" s="186">
        <v>11.794499999999999</v>
      </c>
      <c r="R724" s="186">
        <v>8.7274999999999991</v>
      </c>
      <c r="T724" s="106"/>
      <c r="U724" s="107"/>
      <c r="V724" s="107"/>
      <c r="W724" s="107"/>
      <c r="X724" s="107"/>
      <c r="Y724" s="107"/>
      <c r="Z724" s="107"/>
      <c r="AA724" s="107"/>
      <c r="AB724" s="107"/>
      <c r="AC724" s="107"/>
      <c r="AD724" s="107"/>
      <c r="AE724" s="107"/>
      <c r="AF724" s="107"/>
      <c r="AG724" s="107"/>
      <c r="AH724" s="107"/>
    </row>
    <row r="725" spans="1:34" x14ac:dyDescent="0.3">
      <c r="D725" s="106"/>
      <c r="E725" s="107"/>
      <c r="F725" s="107"/>
      <c r="G725" s="107"/>
      <c r="H725" s="107"/>
      <c r="I725" s="107"/>
      <c r="J725" s="107"/>
      <c r="K725" s="107"/>
      <c r="L725" s="107"/>
      <c r="M725" s="107"/>
      <c r="N725" s="107"/>
      <c r="O725" s="107"/>
      <c r="P725" s="107"/>
      <c r="Q725" s="107"/>
      <c r="R725" s="107"/>
      <c r="T725" s="106"/>
      <c r="U725" s="107"/>
      <c r="V725" s="107"/>
      <c r="W725" s="107"/>
      <c r="X725" s="107"/>
      <c r="Y725" s="107"/>
      <c r="Z725" s="107"/>
      <c r="AA725" s="107"/>
      <c r="AB725" s="107"/>
      <c r="AC725" s="107"/>
      <c r="AD725" s="107"/>
      <c r="AE725" s="107"/>
      <c r="AF725" s="107"/>
      <c r="AG725" s="107"/>
      <c r="AH725" s="107"/>
    </row>
    <row r="726" spans="1:34" x14ac:dyDescent="0.3">
      <c r="A726" s="182" t="s">
        <v>1529</v>
      </c>
      <c r="B726" s="182"/>
      <c r="C726" s="182"/>
      <c r="D726" s="182"/>
      <c r="E726" s="182"/>
      <c r="F726" s="182"/>
      <c r="G726" s="182"/>
      <c r="H726" s="182"/>
      <c r="I726" s="182"/>
      <c r="J726" s="182"/>
      <c r="K726" s="182"/>
      <c r="L726" s="182"/>
      <c r="M726" s="182"/>
      <c r="N726" s="182"/>
      <c r="O726" s="182"/>
      <c r="P726" s="182"/>
      <c r="Q726" s="182"/>
      <c r="R726" s="182"/>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0" t="s">
        <v>1530</v>
      </c>
      <c r="B727" s="180" t="s">
        <v>1447</v>
      </c>
      <c r="C727" s="180">
        <v>132995</v>
      </c>
      <c r="D727" s="183">
        <v>45014</v>
      </c>
      <c r="E727" s="184">
        <v>18.649999999999999</v>
      </c>
      <c r="F727" s="184">
        <v>0.4849</v>
      </c>
      <c r="G727" s="184">
        <v>0.16109999999999999</v>
      </c>
      <c r="H727" s="184">
        <v>-0.214</v>
      </c>
      <c r="I727" s="184">
        <v>0.32279999999999998</v>
      </c>
      <c r="J727" s="184">
        <v>-0.69220000000000004</v>
      </c>
      <c r="K727" s="184">
        <v>-1.5831</v>
      </c>
      <c r="L727" s="184">
        <v>0.97460000000000002</v>
      </c>
      <c r="M727" s="184">
        <v>5.3076999999999996</v>
      </c>
      <c r="N727" s="184">
        <v>0.53910000000000002</v>
      </c>
      <c r="O727" s="184">
        <v>12.102600000000001</v>
      </c>
      <c r="P727" s="184">
        <v>6.7798999999999996</v>
      </c>
      <c r="Q727" s="184">
        <v>7.7624000000000004</v>
      </c>
      <c r="R727" s="184">
        <v>4.4153000000000002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80" t="s">
        <v>1530</v>
      </c>
      <c r="B728" s="180" t="s">
        <v>1467</v>
      </c>
      <c r="C728" s="180">
        <v>132998</v>
      </c>
      <c r="D728" s="183">
        <v>45014</v>
      </c>
      <c r="E728" s="184">
        <v>17.07</v>
      </c>
      <c r="F728" s="184">
        <v>0.47089999999999999</v>
      </c>
      <c r="G728" s="184">
        <v>0.17610000000000001</v>
      </c>
      <c r="H728" s="184">
        <v>-0.23380000000000001</v>
      </c>
      <c r="I728" s="184">
        <v>0.29380000000000001</v>
      </c>
      <c r="J728" s="184">
        <v>-0.75580000000000003</v>
      </c>
      <c r="K728" s="184">
        <v>-1.8401000000000001</v>
      </c>
      <c r="L728" s="184">
        <v>0.47089999999999999</v>
      </c>
      <c r="M728" s="184">
        <v>4.4676</v>
      </c>
      <c r="N728" s="184">
        <v>-0.46650000000000003</v>
      </c>
      <c r="O728" s="184">
        <v>10.9536</v>
      </c>
      <c r="P728" s="184">
        <v>5.7061999999999999</v>
      </c>
      <c r="Q728" s="184">
        <v>6.6242000000000001</v>
      </c>
      <c r="R728" s="184">
        <v>3.3081</v>
      </c>
    </row>
    <row r="729" spans="1:34" x14ac:dyDescent="0.3">
      <c r="A729" s="180" t="s">
        <v>1530</v>
      </c>
      <c r="B729" s="180" t="s">
        <v>1448</v>
      </c>
      <c r="C729" s="180">
        <v>135120</v>
      </c>
      <c r="D729" s="183">
        <v>45014</v>
      </c>
      <c r="E729" s="184">
        <v>18.28</v>
      </c>
      <c r="F729" s="184">
        <v>0.32929999999999998</v>
      </c>
      <c r="G729" s="184">
        <v>0.27429999999999999</v>
      </c>
      <c r="H729" s="184">
        <v>-0.10929999999999999</v>
      </c>
      <c r="I729" s="184">
        <v>0.43959999999999999</v>
      </c>
      <c r="J729" s="184">
        <v>-0.76</v>
      </c>
      <c r="K729" s="184">
        <v>-1.9313</v>
      </c>
      <c r="L729" s="184">
        <v>1.1620999999999999</v>
      </c>
      <c r="M729" s="184">
        <v>5.4210000000000003</v>
      </c>
      <c r="N729" s="184">
        <v>1.3866000000000001</v>
      </c>
      <c r="O729" s="184">
        <v>12.7354</v>
      </c>
      <c r="P729" s="184">
        <v>8.4849999999999994</v>
      </c>
      <c r="Q729" s="184">
        <v>8.2297999999999991</v>
      </c>
      <c r="R729" s="184">
        <v>6.1345000000000001</v>
      </c>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1468</v>
      </c>
      <c r="C730" s="180">
        <v>135122</v>
      </c>
      <c r="D730" s="183">
        <v>45014</v>
      </c>
      <c r="E730" s="184">
        <v>16.62</v>
      </c>
      <c r="F730" s="184">
        <v>0.30180000000000001</v>
      </c>
      <c r="G730" s="184">
        <v>0.24129999999999999</v>
      </c>
      <c r="H730" s="184">
        <v>-0.1802</v>
      </c>
      <c r="I730" s="184">
        <v>0.42299999999999999</v>
      </c>
      <c r="J730" s="184">
        <v>-0.83530000000000004</v>
      </c>
      <c r="K730" s="184">
        <v>-2.2353000000000001</v>
      </c>
      <c r="L730" s="184">
        <v>0.48370000000000002</v>
      </c>
      <c r="M730" s="184">
        <v>4.3970000000000002</v>
      </c>
      <c r="N730" s="184">
        <v>6.0199999999999997E-2</v>
      </c>
      <c r="O730" s="184">
        <v>11.230399999999999</v>
      </c>
      <c r="P730" s="184">
        <v>7.1002999999999998</v>
      </c>
      <c r="Q730" s="184">
        <v>6.8872999999999998</v>
      </c>
      <c r="R730" s="184">
        <v>4.7192999999999996</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2040</v>
      </c>
      <c r="C731" s="180">
        <v>118477</v>
      </c>
      <c r="D731" s="183">
        <v>45014</v>
      </c>
      <c r="E731" s="184">
        <v>27.561</v>
      </c>
      <c r="F731" s="184">
        <v>0.16719999999999999</v>
      </c>
      <c r="G731" s="184">
        <v>3.9899999999999998E-2</v>
      </c>
      <c r="H731" s="184">
        <v>-2.9000000000000001E-2</v>
      </c>
      <c r="I731" s="184">
        <v>0.2364</v>
      </c>
      <c r="J731" s="184">
        <v>-5.8000000000000003E-2</v>
      </c>
      <c r="K731" s="184">
        <v>-0.1522</v>
      </c>
      <c r="L731" s="184">
        <v>2.0663999999999998</v>
      </c>
      <c r="M731" s="184">
        <v>4.8345000000000002</v>
      </c>
      <c r="N731" s="184">
        <v>3.5737999999999999</v>
      </c>
      <c r="O731" s="184">
        <v>12.6251</v>
      </c>
      <c r="P731" s="184">
        <v>6.8509000000000002</v>
      </c>
      <c r="Q731" s="184">
        <v>7.2625000000000002</v>
      </c>
      <c r="R731" s="184">
        <v>6.2321</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2041</v>
      </c>
      <c r="C732" s="180">
        <v>108995</v>
      </c>
      <c r="D732" s="183">
        <v>45014</v>
      </c>
      <c r="E732" s="184">
        <v>25.382999999999999</v>
      </c>
      <c r="F732" s="184">
        <v>0.16569999999999999</v>
      </c>
      <c r="G732" s="184">
        <v>2.76E-2</v>
      </c>
      <c r="H732" s="184">
        <v>-4.7300000000000002E-2</v>
      </c>
      <c r="I732" s="184">
        <v>0.19739999999999999</v>
      </c>
      <c r="J732" s="184">
        <v>-0.13769999999999999</v>
      </c>
      <c r="K732" s="184">
        <v>-0.4002</v>
      </c>
      <c r="L732" s="184">
        <v>1.5523</v>
      </c>
      <c r="M732" s="184">
        <v>4.0286999999999997</v>
      </c>
      <c r="N732" s="184">
        <v>2.5162</v>
      </c>
      <c r="O732" s="184">
        <v>11.4602</v>
      </c>
      <c r="P732" s="184">
        <v>5.7153999999999998</v>
      </c>
      <c r="Q732" s="184">
        <v>6.4912000000000001</v>
      </c>
      <c r="R732" s="184">
        <v>5.1227</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1839</v>
      </c>
      <c r="C733" s="180">
        <v>147496</v>
      </c>
      <c r="D733" s="183">
        <v>45014</v>
      </c>
      <c r="E733" s="184">
        <v>13.125299999999999</v>
      </c>
      <c r="F733" s="184">
        <v>0.41160000000000002</v>
      </c>
      <c r="G733" s="184">
        <v>0.40010000000000001</v>
      </c>
      <c r="H733" s="184">
        <v>6.8599999999999994E-2</v>
      </c>
      <c r="I733" s="184">
        <v>0.57930000000000004</v>
      </c>
      <c r="J733" s="184">
        <v>-0.20680000000000001</v>
      </c>
      <c r="K733" s="184">
        <v>-0.83940000000000003</v>
      </c>
      <c r="L733" s="184">
        <v>1.9655</v>
      </c>
      <c r="M733" s="184">
        <v>6.7878999999999996</v>
      </c>
      <c r="N733" s="184">
        <v>3.3855</v>
      </c>
      <c r="O733" s="184">
        <v>9.4343000000000004</v>
      </c>
      <c r="P733" s="184"/>
      <c r="Q733" s="184">
        <v>7.6711999999999998</v>
      </c>
      <c r="R733" s="184">
        <v>5.1332000000000004</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1840</v>
      </c>
      <c r="C734" s="180">
        <v>147494</v>
      </c>
      <c r="D734" s="183">
        <v>45014</v>
      </c>
      <c r="E734" s="184">
        <v>12.6136</v>
      </c>
      <c r="F734" s="184">
        <v>0.40920000000000001</v>
      </c>
      <c r="G734" s="184">
        <v>0.38679999999999998</v>
      </c>
      <c r="H734" s="184">
        <v>0.05</v>
      </c>
      <c r="I734" s="184">
        <v>0.53959999999999997</v>
      </c>
      <c r="J734" s="184">
        <v>-0.2893</v>
      </c>
      <c r="K734" s="184">
        <v>-1.0884</v>
      </c>
      <c r="L734" s="184">
        <v>1.4314</v>
      </c>
      <c r="M734" s="184">
        <v>5.9218999999999999</v>
      </c>
      <c r="N734" s="184">
        <v>2.2603</v>
      </c>
      <c r="O734" s="184">
        <v>8.2845999999999993</v>
      </c>
      <c r="P734" s="184"/>
      <c r="Q734" s="184">
        <v>6.5137999999999998</v>
      </c>
      <c r="R734" s="184">
        <v>3.9921000000000002</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1449</v>
      </c>
      <c r="C735" s="180">
        <v>136567</v>
      </c>
      <c r="D735" s="183">
        <v>45014</v>
      </c>
      <c r="E735" s="184">
        <v>18.157</v>
      </c>
      <c r="F735" s="184">
        <v>0.29830000000000001</v>
      </c>
      <c r="G735" s="184">
        <v>-0.13200000000000001</v>
      </c>
      <c r="H735" s="184">
        <v>-0.11</v>
      </c>
      <c r="I735" s="184">
        <v>0.1434</v>
      </c>
      <c r="J735" s="184">
        <v>-0.25269999999999998</v>
      </c>
      <c r="K735" s="184">
        <v>-0.8085</v>
      </c>
      <c r="L735" s="184">
        <v>1.9083000000000001</v>
      </c>
      <c r="M735" s="184">
        <v>5.6867999999999999</v>
      </c>
      <c r="N735" s="184">
        <v>4.0396999999999998</v>
      </c>
      <c r="O735" s="184">
        <v>15.502800000000001</v>
      </c>
      <c r="P735" s="184">
        <v>7.5994999999999999</v>
      </c>
      <c r="Q735" s="184">
        <v>8.8872999999999998</v>
      </c>
      <c r="R735" s="184">
        <v>7.0175000000000001</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1469</v>
      </c>
      <c r="C736" s="180">
        <v>136563</v>
      </c>
      <c r="D736" s="183">
        <v>45014</v>
      </c>
      <c r="E736" s="184">
        <v>16.515000000000001</v>
      </c>
      <c r="F736" s="184">
        <v>0.29149999999999998</v>
      </c>
      <c r="G736" s="184">
        <v>-0.14510000000000001</v>
      </c>
      <c r="H736" s="184">
        <v>-0.127</v>
      </c>
      <c r="I736" s="184">
        <v>0.1091</v>
      </c>
      <c r="J736" s="184">
        <v>-0.33189999999999997</v>
      </c>
      <c r="K736" s="184">
        <v>-1.0604</v>
      </c>
      <c r="L736" s="184">
        <v>1.431</v>
      </c>
      <c r="M736" s="184">
        <v>4.9904999999999999</v>
      </c>
      <c r="N736" s="184">
        <v>3.1284999999999998</v>
      </c>
      <c r="O736" s="184">
        <v>14.0619</v>
      </c>
      <c r="P736" s="184">
        <v>6.1448</v>
      </c>
      <c r="Q736" s="184">
        <v>7.4240000000000004</v>
      </c>
      <c r="R736" s="184">
        <v>5.8395999999999999</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1450</v>
      </c>
      <c r="C737" s="180">
        <v>140347</v>
      </c>
      <c r="D737" s="183">
        <v>45014</v>
      </c>
      <c r="E737" s="184">
        <v>20.2425</v>
      </c>
      <c r="F737" s="184">
        <v>0.31669999999999998</v>
      </c>
      <c r="G737" s="184">
        <v>0.30669999999999997</v>
      </c>
      <c r="H737" s="184">
        <v>4.4499999999999998E-2</v>
      </c>
      <c r="I737" s="184">
        <v>0.42020000000000002</v>
      </c>
      <c r="J737" s="184">
        <v>0.10879999999999999</v>
      </c>
      <c r="K737" s="184">
        <v>-0.36670000000000003</v>
      </c>
      <c r="L737" s="184">
        <v>2.9137</v>
      </c>
      <c r="M737" s="184">
        <v>6.6012000000000004</v>
      </c>
      <c r="N737" s="184">
        <v>5.6017999999999999</v>
      </c>
      <c r="O737" s="184">
        <v>12.297800000000001</v>
      </c>
      <c r="P737" s="184">
        <v>8.8229000000000006</v>
      </c>
      <c r="Q737" s="184">
        <v>8.6897000000000002</v>
      </c>
      <c r="R737" s="184">
        <v>7.4526000000000003</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1470</v>
      </c>
      <c r="C738" s="180">
        <v>140351</v>
      </c>
      <c r="D738" s="183">
        <v>45014</v>
      </c>
      <c r="E738" s="184">
        <v>18.779</v>
      </c>
      <c r="F738" s="184">
        <v>0.313</v>
      </c>
      <c r="G738" s="184">
        <v>0.2878</v>
      </c>
      <c r="H738" s="184">
        <v>1.8100000000000002E-2</v>
      </c>
      <c r="I738" s="184">
        <v>0.36720000000000003</v>
      </c>
      <c r="J738" s="184">
        <v>0</v>
      </c>
      <c r="K738" s="184">
        <v>-0.7006</v>
      </c>
      <c r="L738" s="184">
        <v>2.222</v>
      </c>
      <c r="M738" s="184">
        <v>5.5218999999999996</v>
      </c>
      <c r="N738" s="184">
        <v>4.1756000000000002</v>
      </c>
      <c r="O738" s="184">
        <v>10.928000000000001</v>
      </c>
      <c r="P738" s="184">
        <v>7.5628000000000002</v>
      </c>
      <c r="Q738" s="184">
        <v>7.7302</v>
      </c>
      <c r="R738" s="184">
        <v>6.0178000000000003</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1471</v>
      </c>
      <c r="C739" s="180">
        <v>144461</v>
      </c>
      <c r="D739" s="183">
        <v>45014</v>
      </c>
      <c r="E739" s="184">
        <v>13.0487</v>
      </c>
      <c r="F739" s="184">
        <v>0.3669</v>
      </c>
      <c r="G739" s="184">
        <v>0.1812</v>
      </c>
      <c r="H739" s="184">
        <v>-0.1996</v>
      </c>
      <c r="I739" s="184">
        <v>0.33529999999999999</v>
      </c>
      <c r="J739" s="184">
        <v>-3.0999999999999999E-3</v>
      </c>
      <c r="K739" s="184">
        <v>-1.569</v>
      </c>
      <c r="L739" s="184">
        <v>1.3861000000000001</v>
      </c>
      <c r="M739" s="184">
        <v>5.5839999999999996</v>
      </c>
      <c r="N739" s="184">
        <v>3.2448000000000001</v>
      </c>
      <c r="O739" s="184">
        <v>12.9923</v>
      </c>
      <c r="P739" s="184"/>
      <c r="Q739" s="184">
        <v>5.9701000000000004</v>
      </c>
      <c r="R739" s="184">
        <v>6.22</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1451</v>
      </c>
      <c r="C740" s="180">
        <v>144466</v>
      </c>
      <c r="D740" s="183">
        <v>45014</v>
      </c>
      <c r="E740" s="184">
        <v>13.9793</v>
      </c>
      <c r="F740" s="184">
        <v>0.37119999999999997</v>
      </c>
      <c r="G740" s="184">
        <v>0.2021</v>
      </c>
      <c r="H740" s="184">
        <v>-0.1714</v>
      </c>
      <c r="I740" s="184">
        <v>0.38919999999999999</v>
      </c>
      <c r="J740" s="184">
        <v>0.1067</v>
      </c>
      <c r="K740" s="184">
        <v>-1.242</v>
      </c>
      <c r="L740" s="184">
        <v>2.0424000000000002</v>
      </c>
      <c r="M740" s="184">
        <v>6.5910000000000002</v>
      </c>
      <c r="N740" s="184">
        <v>4.5517000000000003</v>
      </c>
      <c r="O740" s="184">
        <v>14.5039</v>
      </c>
      <c r="P740" s="184"/>
      <c r="Q740" s="184">
        <v>7.5728999999999997</v>
      </c>
      <c r="R740" s="184">
        <v>7.5777999999999999</v>
      </c>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1472</v>
      </c>
      <c r="C741" s="180">
        <v>101585</v>
      </c>
      <c r="D741" s="183">
        <v>45014</v>
      </c>
      <c r="E741" s="184">
        <v>50.052999999999997</v>
      </c>
      <c r="F741" s="184">
        <v>0.3448</v>
      </c>
      <c r="G741" s="184">
        <v>0.2263</v>
      </c>
      <c r="H741" s="184">
        <v>-9.98E-2</v>
      </c>
      <c r="I741" s="184">
        <v>0.19420000000000001</v>
      </c>
      <c r="J741" s="184">
        <v>9.1999999999999998E-2</v>
      </c>
      <c r="K741" s="184">
        <v>-1.2000999999999999</v>
      </c>
      <c r="L741" s="184">
        <v>2.4962</v>
      </c>
      <c r="M741" s="184">
        <v>6.6546000000000003</v>
      </c>
      <c r="N741" s="184">
        <v>3.9177</v>
      </c>
      <c r="O741" s="184">
        <v>15.065799999999999</v>
      </c>
      <c r="P741" s="184">
        <v>7.6852</v>
      </c>
      <c r="Q741" s="184">
        <v>9.0752000000000006</v>
      </c>
      <c r="R741" s="184">
        <v>8.4393999999999991</v>
      </c>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1452</v>
      </c>
      <c r="C742" s="180">
        <v>119128</v>
      </c>
      <c r="D742" s="183">
        <v>45014</v>
      </c>
      <c r="E742" s="184">
        <v>54.835999999999999</v>
      </c>
      <c r="F742" s="184">
        <v>0.34589999999999999</v>
      </c>
      <c r="G742" s="184">
        <v>0.23949999999999999</v>
      </c>
      <c r="H742" s="184">
        <v>-8.3799999999999999E-2</v>
      </c>
      <c r="I742" s="184">
        <v>0.22850000000000001</v>
      </c>
      <c r="J742" s="184">
        <v>0.16439999999999999</v>
      </c>
      <c r="K742" s="184">
        <v>-0.96440000000000003</v>
      </c>
      <c r="L742" s="184">
        <v>2.9803000000000002</v>
      </c>
      <c r="M742" s="184">
        <v>7.3973000000000004</v>
      </c>
      <c r="N742" s="184">
        <v>4.8710000000000004</v>
      </c>
      <c r="O742" s="184">
        <v>16.034700000000001</v>
      </c>
      <c r="P742" s="184">
        <v>8.7021999999999995</v>
      </c>
      <c r="Q742" s="184">
        <v>9.7964000000000002</v>
      </c>
      <c r="R742" s="184">
        <v>9.3924000000000003</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1951</v>
      </c>
      <c r="C743" s="180">
        <v>151060</v>
      </c>
      <c r="D743" s="183">
        <v>45014</v>
      </c>
      <c r="E743" s="184">
        <v>25.5383</v>
      </c>
      <c r="F743" s="184">
        <v>0.42270000000000002</v>
      </c>
      <c r="G743" s="184">
        <v>1.72E-2</v>
      </c>
      <c r="H743" s="184">
        <v>-0.2215</v>
      </c>
      <c r="I743" s="184">
        <v>0.30830000000000002</v>
      </c>
      <c r="J743" s="184">
        <v>0.21779999999999999</v>
      </c>
      <c r="K743" s="184">
        <v>0.56779999999999997</v>
      </c>
      <c r="L743" s="184">
        <v>1.4834000000000001</v>
      </c>
      <c r="M743" s="184">
        <v>5.3864999999999998</v>
      </c>
      <c r="N743" s="184">
        <v>2.3087</v>
      </c>
      <c r="O743" s="184">
        <v>15.9316</v>
      </c>
      <c r="P743" s="184">
        <v>7.4672999999999998</v>
      </c>
      <c r="Q743" s="184">
        <v>8.4946999999999999</v>
      </c>
      <c r="R743" s="184">
        <v>8.2370000000000001</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1952</v>
      </c>
      <c r="C744" s="180">
        <v>151058</v>
      </c>
      <c r="D744" s="183">
        <v>45014</v>
      </c>
      <c r="E744" s="184">
        <v>23.4983</v>
      </c>
      <c r="F744" s="184">
        <v>0.42009999999999997</v>
      </c>
      <c r="G744" s="184">
        <v>4.3E-3</v>
      </c>
      <c r="H744" s="184">
        <v>-0.2394</v>
      </c>
      <c r="I744" s="184">
        <v>0.2722</v>
      </c>
      <c r="J744" s="184">
        <v>0.14360000000000001</v>
      </c>
      <c r="K744" s="184">
        <v>0.34250000000000003</v>
      </c>
      <c r="L744" s="184">
        <v>1.0331999999999999</v>
      </c>
      <c r="M744" s="184">
        <v>4.6835000000000004</v>
      </c>
      <c r="N744" s="184">
        <v>1.4037999999999999</v>
      </c>
      <c r="O744" s="184">
        <v>14.9101</v>
      </c>
      <c r="P744" s="184">
        <v>6.5323000000000002</v>
      </c>
      <c r="Q744" s="184">
        <v>7.7454999999999998</v>
      </c>
      <c r="R744" s="184">
        <v>7.2762000000000002</v>
      </c>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1618</v>
      </c>
      <c r="C745" s="180"/>
      <c r="D745" s="183"/>
      <c r="E745" s="184"/>
      <c r="F745" s="184"/>
      <c r="G745" s="184"/>
      <c r="H745" s="184"/>
      <c r="I745" s="184"/>
      <c r="J745" s="184"/>
      <c r="K745" s="184"/>
      <c r="L745" s="184"/>
      <c r="M745" s="184"/>
      <c r="N745" s="184"/>
      <c r="O745" s="184"/>
      <c r="P745" s="184"/>
      <c r="Q745" s="184"/>
      <c r="R745" s="184"/>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1619</v>
      </c>
      <c r="C746" s="180"/>
      <c r="D746" s="183"/>
      <c r="E746" s="184"/>
      <c r="F746" s="184"/>
      <c r="G746" s="184"/>
      <c r="H746" s="184"/>
      <c r="I746" s="184"/>
      <c r="J746" s="184"/>
      <c r="K746" s="184"/>
      <c r="L746" s="184"/>
      <c r="M746" s="184"/>
      <c r="N746" s="184"/>
      <c r="O746" s="184"/>
      <c r="P746" s="184"/>
      <c r="Q746" s="184"/>
      <c r="R746" s="184"/>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1473</v>
      </c>
      <c r="C747" s="180">
        <v>133051</v>
      </c>
      <c r="D747" s="183">
        <v>45014</v>
      </c>
      <c r="E747" s="184">
        <v>18.100000000000001</v>
      </c>
      <c r="F747" s="184">
        <v>5.5300000000000002E-2</v>
      </c>
      <c r="G747" s="184">
        <v>0</v>
      </c>
      <c r="H747" s="184">
        <v>-0.16550000000000001</v>
      </c>
      <c r="I747" s="184">
        <v>0.1106</v>
      </c>
      <c r="J747" s="184">
        <v>-0.1104</v>
      </c>
      <c r="K747" s="184">
        <v>0.16600000000000001</v>
      </c>
      <c r="L747" s="184">
        <v>3.3105000000000002</v>
      </c>
      <c r="M747" s="184">
        <v>4.3228</v>
      </c>
      <c r="N747" s="184">
        <v>5.3551000000000002</v>
      </c>
      <c r="O747" s="184">
        <v>12.6004</v>
      </c>
      <c r="P747" s="184">
        <v>7.1501999999999999</v>
      </c>
      <c r="Q747" s="184">
        <v>7.3937999999999997</v>
      </c>
      <c r="R747" s="184">
        <v>6.9005000000000001</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1453</v>
      </c>
      <c r="C748" s="180">
        <v>133054</v>
      </c>
      <c r="D748" s="183">
        <v>45014</v>
      </c>
      <c r="E748" s="184">
        <v>19.22</v>
      </c>
      <c r="F748" s="184">
        <v>0.1042</v>
      </c>
      <c r="G748" s="184">
        <v>5.21E-2</v>
      </c>
      <c r="H748" s="184">
        <v>-0.104</v>
      </c>
      <c r="I748" s="184">
        <v>0.15629999999999999</v>
      </c>
      <c r="J748" s="184">
        <v>-5.1999999999999998E-2</v>
      </c>
      <c r="K748" s="184">
        <v>0.31319999999999998</v>
      </c>
      <c r="L748" s="184">
        <v>3.556</v>
      </c>
      <c r="M748" s="184">
        <v>4.7411000000000003</v>
      </c>
      <c r="N748" s="184">
        <v>5.8952999999999998</v>
      </c>
      <c r="O748" s="184">
        <v>13.259600000000001</v>
      </c>
      <c r="P748" s="184">
        <v>7.8117000000000001</v>
      </c>
      <c r="Q748" s="184">
        <v>8.1717999999999993</v>
      </c>
      <c r="R748" s="184">
        <v>7.5057999999999998</v>
      </c>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1474</v>
      </c>
      <c r="C749" s="180">
        <v>114982</v>
      </c>
      <c r="D749" s="183">
        <v>45014</v>
      </c>
      <c r="E749" s="184">
        <v>20.933700000000002</v>
      </c>
      <c r="F749" s="184">
        <v>0.26579999999999998</v>
      </c>
      <c r="G749" s="184">
        <v>0.16650000000000001</v>
      </c>
      <c r="H749" s="184">
        <v>-0.3276</v>
      </c>
      <c r="I749" s="184">
        <v>0.22309999999999999</v>
      </c>
      <c r="J749" s="184">
        <v>-0.81120000000000003</v>
      </c>
      <c r="K749" s="184">
        <v>-2.7683</v>
      </c>
      <c r="L749" s="184">
        <v>0.26919999999999999</v>
      </c>
      <c r="M749" s="184">
        <v>3.6880999999999999</v>
      </c>
      <c r="N749" s="184">
        <v>0.73040000000000005</v>
      </c>
      <c r="O749" s="184">
        <v>10.843999999999999</v>
      </c>
      <c r="P749" s="184">
        <v>5.6059000000000001</v>
      </c>
      <c r="Q749" s="184">
        <v>6.3128000000000002</v>
      </c>
      <c r="R749" s="184">
        <v>3.9998999999999998</v>
      </c>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1454</v>
      </c>
      <c r="C750" s="180">
        <v>118452</v>
      </c>
      <c r="D750" s="183">
        <v>45014</v>
      </c>
      <c r="E750" s="184">
        <v>23.081</v>
      </c>
      <c r="F750" s="184">
        <v>0.26850000000000002</v>
      </c>
      <c r="G750" s="184">
        <v>0.1797</v>
      </c>
      <c r="H750" s="184">
        <v>-0.30930000000000002</v>
      </c>
      <c r="I750" s="184">
        <v>0.2606</v>
      </c>
      <c r="J750" s="184">
        <v>-0.73880000000000001</v>
      </c>
      <c r="K750" s="184">
        <v>-2.5386000000000002</v>
      </c>
      <c r="L750" s="184">
        <v>0.75039999999999996</v>
      </c>
      <c r="M750" s="184">
        <v>4.4427000000000003</v>
      </c>
      <c r="N750" s="184">
        <v>1.6865000000000001</v>
      </c>
      <c r="O750" s="184">
        <v>11.9252</v>
      </c>
      <c r="P750" s="184">
        <v>6.8886000000000003</v>
      </c>
      <c r="Q750" s="184">
        <v>6.976</v>
      </c>
      <c r="R750" s="184">
        <v>5.0035999999999996</v>
      </c>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1455</v>
      </c>
      <c r="C751" s="180">
        <v>146457</v>
      </c>
      <c r="D751" s="183">
        <v>45014</v>
      </c>
      <c r="E751" s="184">
        <v>13.2424</v>
      </c>
      <c r="F751" s="184">
        <v>0.62919999999999998</v>
      </c>
      <c r="G751" s="184">
        <v>0.36680000000000001</v>
      </c>
      <c r="H751" s="184">
        <v>-3.0000000000000001E-3</v>
      </c>
      <c r="I751" s="184">
        <v>-5.74E-2</v>
      </c>
      <c r="J751" s="184">
        <v>-0.2366</v>
      </c>
      <c r="K751" s="184">
        <v>-0.54379999999999995</v>
      </c>
      <c r="L751" s="184">
        <v>1.5599000000000001</v>
      </c>
      <c r="M751" s="184">
        <v>5.2990000000000004</v>
      </c>
      <c r="N751" s="184">
        <v>1.1048</v>
      </c>
      <c r="O751" s="184">
        <v>9.7911000000000001</v>
      </c>
      <c r="P751" s="184"/>
      <c r="Q751" s="184">
        <v>7.1566000000000001</v>
      </c>
      <c r="R751" s="184">
        <v>4.8676000000000004</v>
      </c>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1475</v>
      </c>
      <c r="C752" s="180">
        <v>146456</v>
      </c>
      <c r="D752" s="183">
        <v>45014</v>
      </c>
      <c r="E752" s="184">
        <v>12.340299999999999</v>
      </c>
      <c r="F752" s="184">
        <v>0.62460000000000004</v>
      </c>
      <c r="G752" s="184">
        <v>0.3448</v>
      </c>
      <c r="H752" s="184">
        <v>-3.32E-2</v>
      </c>
      <c r="I752" s="184">
        <v>-0.1174</v>
      </c>
      <c r="J752" s="184">
        <v>-0.36170000000000002</v>
      </c>
      <c r="K752" s="184">
        <v>-0.92810000000000004</v>
      </c>
      <c r="L752" s="184">
        <v>0.75690000000000002</v>
      </c>
      <c r="M752" s="184">
        <v>4.0217000000000001</v>
      </c>
      <c r="N752" s="184">
        <v>-0.54720000000000002</v>
      </c>
      <c r="O752" s="184">
        <v>7.9512</v>
      </c>
      <c r="P752" s="184"/>
      <c r="Q752" s="184">
        <v>5.3118999999999996</v>
      </c>
      <c r="R752" s="184">
        <v>3.1294</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1476</v>
      </c>
      <c r="C753" s="180">
        <v>131372</v>
      </c>
      <c r="D753" s="183">
        <v>45014</v>
      </c>
      <c r="E753" s="184">
        <v>19.5015</v>
      </c>
      <c r="F753" s="184">
        <v>0.27460000000000001</v>
      </c>
      <c r="G753" s="184">
        <v>0.22819999999999999</v>
      </c>
      <c r="H753" s="184">
        <v>-0.15160000000000001</v>
      </c>
      <c r="I753" s="184">
        <v>0.02</v>
      </c>
      <c r="J753" s="184">
        <v>-7.2800000000000004E-2</v>
      </c>
      <c r="K753" s="184">
        <v>-0.3246</v>
      </c>
      <c r="L753" s="184">
        <v>3.3887999999999998</v>
      </c>
      <c r="M753" s="184">
        <v>6.5242000000000004</v>
      </c>
      <c r="N753" s="184">
        <v>5.2275</v>
      </c>
      <c r="O753" s="184">
        <v>13.3292</v>
      </c>
      <c r="P753" s="184">
        <v>8.1144999999999996</v>
      </c>
      <c r="Q753" s="184">
        <v>8.2118000000000002</v>
      </c>
      <c r="R753" s="184">
        <v>8.0464000000000002</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1456</v>
      </c>
      <c r="C754" s="180">
        <v>131373</v>
      </c>
      <c r="D754" s="183">
        <v>45014</v>
      </c>
      <c r="E754" s="184">
        <v>20.885899999999999</v>
      </c>
      <c r="F754" s="184">
        <v>0.27700000000000002</v>
      </c>
      <c r="G754" s="184">
        <v>0.2419</v>
      </c>
      <c r="H754" s="184">
        <v>-0.13200000000000001</v>
      </c>
      <c r="I754" s="184">
        <v>5.9400000000000001E-2</v>
      </c>
      <c r="J754" s="184">
        <v>8.6E-3</v>
      </c>
      <c r="K754" s="184">
        <v>-6.9900000000000004E-2</v>
      </c>
      <c r="L754" s="184">
        <v>3.9207999999999998</v>
      </c>
      <c r="M754" s="184">
        <v>7.3510999999999997</v>
      </c>
      <c r="N754" s="184">
        <v>6.3139000000000003</v>
      </c>
      <c r="O754" s="184">
        <v>14.4556</v>
      </c>
      <c r="P754" s="184">
        <v>9.0869999999999997</v>
      </c>
      <c r="Q754" s="184">
        <v>9.0922999999999998</v>
      </c>
      <c r="R754" s="184">
        <v>9.1377000000000006</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1987</v>
      </c>
      <c r="C755" s="180">
        <v>140444</v>
      </c>
      <c r="D755" s="183">
        <v>45014</v>
      </c>
      <c r="E755" s="184">
        <v>17.449100000000001</v>
      </c>
      <c r="F755" s="184">
        <v>0.37509999999999999</v>
      </c>
      <c r="G755" s="184">
        <v>0.20730000000000001</v>
      </c>
      <c r="H755" s="184">
        <v>-0.28570000000000001</v>
      </c>
      <c r="I755" s="184">
        <v>7.46E-2</v>
      </c>
      <c r="J755" s="184">
        <v>-0.35520000000000002</v>
      </c>
      <c r="K755" s="184">
        <v>-2.1505999999999998</v>
      </c>
      <c r="L755" s="184">
        <v>1.1765000000000001</v>
      </c>
      <c r="M755" s="184">
        <v>5.8464</v>
      </c>
      <c r="N755" s="184">
        <v>1.7908999999999999</v>
      </c>
      <c r="O755" s="184">
        <v>17.141400000000001</v>
      </c>
      <c r="P755" s="184">
        <v>9.3359000000000005</v>
      </c>
      <c r="Q755" s="184">
        <v>9.4644999999999992</v>
      </c>
      <c r="R755" s="184">
        <v>8.0152000000000001</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1988</v>
      </c>
      <c r="C756" s="180">
        <v>140447</v>
      </c>
      <c r="D756" s="183">
        <v>45014</v>
      </c>
      <c r="E756" s="184">
        <v>15.5342</v>
      </c>
      <c r="F756" s="184">
        <v>0.36959999999999998</v>
      </c>
      <c r="G756" s="184">
        <v>0.1812</v>
      </c>
      <c r="H756" s="184">
        <v>-0.3221</v>
      </c>
      <c r="I756" s="184">
        <v>5.7999999999999996E-3</v>
      </c>
      <c r="J756" s="184">
        <v>-0.49390000000000001</v>
      </c>
      <c r="K756" s="184">
        <v>-2.5836999999999999</v>
      </c>
      <c r="L756" s="184">
        <v>0.25950000000000001</v>
      </c>
      <c r="M756" s="184">
        <v>4.3845999999999998</v>
      </c>
      <c r="N756" s="184">
        <v>-9.6500000000000002E-2</v>
      </c>
      <c r="O756" s="184">
        <v>15.085100000000001</v>
      </c>
      <c r="P756" s="184">
        <v>7.3948999999999998</v>
      </c>
      <c r="Q756" s="184">
        <v>7.4169</v>
      </c>
      <c r="R756" s="184">
        <v>6.0510999999999999</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1457</v>
      </c>
      <c r="C757" s="180">
        <v>145693</v>
      </c>
      <c r="D757" s="183">
        <v>45014</v>
      </c>
      <c r="E757" s="184">
        <v>15.54</v>
      </c>
      <c r="F757" s="184">
        <v>0.40060000000000001</v>
      </c>
      <c r="G757" s="184">
        <v>0.14180000000000001</v>
      </c>
      <c r="H757" s="184">
        <v>-0.2631</v>
      </c>
      <c r="I757" s="184">
        <v>0.187</v>
      </c>
      <c r="J757" s="184">
        <v>-0.3463</v>
      </c>
      <c r="K757" s="184">
        <v>-1.9558</v>
      </c>
      <c r="L757" s="184">
        <v>1.6484000000000001</v>
      </c>
      <c r="M757" s="184">
        <v>6.4675000000000002</v>
      </c>
      <c r="N757" s="184">
        <v>3.3725999999999998</v>
      </c>
      <c r="O757" s="184">
        <v>16.326699999999999</v>
      </c>
      <c r="P757" s="184"/>
      <c r="Q757" s="184">
        <v>10.8431</v>
      </c>
      <c r="R757" s="184">
        <v>7.7209000000000003</v>
      </c>
      <c r="T757" s="106"/>
      <c r="U757" s="107"/>
      <c r="V757" s="107"/>
      <c r="W757" s="107"/>
      <c r="X757" s="107"/>
      <c r="Y757" s="107"/>
      <c r="Z757" s="107"/>
      <c r="AA757" s="107"/>
      <c r="AB757" s="107"/>
      <c r="AC757" s="107"/>
      <c r="AD757" s="107"/>
      <c r="AE757" s="107"/>
      <c r="AF757" s="107"/>
      <c r="AG757" s="107"/>
      <c r="AH757" s="107"/>
    </row>
    <row r="758" spans="1:34" x14ac:dyDescent="0.3">
      <c r="A758" s="180" t="s">
        <v>1530</v>
      </c>
      <c r="B758" s="180" t="s">
        <v>1477</v>
      </c>
      <c r="C758" s="180">
        <v>145695</v>
      </c>
      <c r="D758" s="183">
        <v>45014</v>
      </c>
      <c r="E758" s="184">
        <v>14.847</v>
      </c>
      <c r="F758" s="184">
        <v>0.39219999999999999</v>
      </c>
      <c r="G758" s="184">
        <v>0.12809999999999999</v>
      </c>
      <c r="H758" s="184">
        <v>-0.2888</v>
      </c>
      <c r="I758" s="184">
        <v>0.1484</v>
      </c>
      <c r="J758" s="184">
        <v>-0.42249999999999999</v>
      </c>
      <c r="K758" s="184">
        <v>-2.1937000000000002</v>
      </c>
      <c r="L758" s="184">
        <v>1.1445000000000001</v>
      </c>
      <c r="M758" s="184">
        <v>5.6726000000000001</v>
      </c>
      <c r="N758" s="184">
        <v>2.3437000000000001</v>
      </c>
      <c r="O758" s="184">
        <v>15.156000000000001</v>
      </c>
      <c r="P758" s="184"/>
      <c r="Q758" s="184">
        <v>9.6684999999999999</v>
      </c>
      <c r="R758" s="184">
        <v>6.6349</v>
      </c>
      <c r="T758" s="106"/>
      <c r="U758" s="107"/>
      <c r="V758" s="107"/>
      <c r="W758" s="107"/>
      <c r="X758" s="107"/>
      <c r="Y758" s="107"/>
      <c r="Z758" s="107"/>
      <c r="AA758" s="107"/>
      <c r="AB758" s="107"/>
      <c r="AC758" s="107"/>
      <c r="AD758" s="107"/>
      <c r="AE758" s="107"/>
      <c r="AF758" s="107"/>
      <c r="AG758" s="107"/>
      <c r="AH758" s="107"/>
    </row>
    <row r="759" spans="1:34" x14ac:dyDescent="0.3">
      <c r="A759" s="180" t="s">
        <v>1530</v>
      </c>
      <c r="B759" s="180" t="s">
        <v>1478</v>
      </c>
      <c r="C759" s="180">
        <v>134593</v>
      </c>
      <c r="D759" s="183">
        <v>45014</v>
      </c>
      <c r="E759" s="184">
        <v>12.626300000000001</v>
      </c>
      <c r="F759" s="184">
        <v>0.18410000000000001</v>
      </c>
      <c r="G759" s="184">
        <v>0.1062</v>
      </c>
      <c r="H759" s="184">
        <v>-0.1368</v>
      </c>
      <c r="I759" s="184">
        <v>0.27639999999999998</v>
      </c>
      <c r="J759" s="184">
        <v>0</v>
      </c>
      <c r="K759" s="184">
        <v>-0.86060000000000003</v>
      </c>
      <c r="L759" s="184">
        <v>2.3159999999999998</v>
      </c>
      <c r="M759" s="184">
        <v>4.6826999999999996</v>
      </c>
      <c r="N759" s="184">
        <v>2.6861999999999999</v>
      </c>
      <c r="O759" s="184">
        <v>11.277799999999999</v>
      </c>
      <c r="P759" s="184">
        <v>0.37769999999999998</v>
      </c>
      <c r="Q759" s="184">
        <v>3.0207999999999999</v>
      </c>
      <c r="R759" s="184">
        <v>5.2687999999999997</v>
      </c>
      <c r="T759" s="106"/>
      <c r="U759" s="107"/>
      <c r="V759" s="107"/>
      <c r="W759" s="107"/>
      <c r="X759" s="107"/>
      <c r="Y759" s="107"/>
      <c r="Z759" s="107"/>
      <c r="AA759" s="107"/>
      <c r="AB759" s="107"/>
      <c r="AC759" s="107"/>
      <c r="AD759" s="107"/>
      <c r="AE759" s="107"/>
      <c r="AF759" s="107"/>
      <c r="AG759" s="107"/>
      <c r="AH759" s="107"/>
    </row>
    <row r="760" spans="1:34" x14ac:dyDescent="0.3">
      <c r="A760" s="180" t="s">
        <v>1530</v>
      </c>
      <c r="B760" s="180" t="s">
        <v>1458</v>
      </c>
      <c r="C760" s="180">
        <v>134594</v>
      </c>
      <c r="D760" s="183">
        <v>45014</v>
      </c>
      <c r="E760" s="184">
        <v>13.6126</v>
      </c>
      <c r="F760" s="184">
        <v>0.18690000000000001</v>
      </c>
      <c r="G760" s="184">
        <v>0.1191</v>
      </c>
      <c r="H760" s="184">
        <v>-0.1196</v>
      </c>
      <c r="I760" s="184">
        <v>0.311</v>
      </c>
      <c r="J760" s="184">
        <v>7.2800000000000004E-2</v>
      </c>
      <c r="K760" s="184">
        <v>-0.62560000000000004</v>
      </c>
      <c r="L760" s="184">
        <v>2.8033000000000001</v>
      </c>
      <c r="M760" s="184">
        <v>5.399</v>
      </c>
      <c r="N760" s="184">
        <v>3.5682999999999998</v>
      </c>
      <c r="O760" s="184">
        <v>12.2112</v>
      </c>
      <c r="P760" s="184">
        <v>1.2363</v>
      </c>
      <c r="Q760" s="184">
        <v>4.0145</v>
      </c>
      <c r="R760" s="184">
        <v>6.1611000000000002</v>
      </c>
      <c r="T760" s="106"/>
      <c r="U760" s="107"/>
      <c r="V760" s="107"/>
      <c r="W760" s="107"/>
      <c r="X760" s="107"/>
      <c r="Y760" s="107"/>
      <c r="Z760" s="107"/>
      <c r="AA760" s="107"/>
      <c r="AB760" s="107"/>
      <c r="AC760" s="107"/>
      <c r="AD760" s="107"/>
      <c r="AE760" s="107"/>
      <c r="AF760" s="107"/>
      <c r="AG760" s="107"/>
      <c r="AH760" s="107"/>
    </row>
    <row r="761" spans="1:34" x14ac:dyDescent="0.3">
      <c r="A761" s="180" t="s">
        <v>1530</v>
      </c>
      <c r="B761" s="180" t="s">
        <v>1479</v>
      </c>
      <c r="C761" s="180">
        <v>147700</v>
      </c>
      <c r="D761" s="183">
        <v>45014</v>
      </c>
      <c r="E761" s="184">
        <v>0.28849999999999998</v>
      </c>
      <c r="F761" s="184">
        <v>0</v>
      </c>
      <c r="G761" s="184">
        <v>0</v>
      </c>
      <c r="H761" s="184">
        <v>0</v>
      </c>
      <c r="I761" s="184">
        <v>0</v>
      </c>
      <c r="J761" s="184">
        <v>0</v>
      </c>
      <c r="K761" s="184">
        <v>0</v>
      </c>
      <c r="L761" s="184">
        <v>0</v>
      </c>
      <c r="M761" s="184">
        <v>0</v>
      </c>
      <c r="N761" s="184">
        <v>0</v>
      </c>
      <c r="O761" s="184">
        <v>0</v>
      </c>
      <c r="P761" s="184"/>
      <c r="Q761" s="184">
        <v>0</v>
      </c>
      <c r="R761" s="184">
        <v>0</v>
      </c>
      <c r="T761" s="106"/>
      <c r="U761" s="107"/>
      <c r="V761" s="107"/>
      <c r="W761" s="107"/>
      <c r="X761" s="107"/>
      <c r="Y761" s="107"/>
      <c r="Z761" s="107"/>
      <c r="AA761" s="107"/>
      <c r="AB761" s="107"/>
      <c r="AC761" s="107"/>
      <c r="AD761" s="107"/>
      <c r="AE761" s="107"/>
      <c r="AF761" s="107"/>
      <c r="AG761" s="107"/>
      <c r="AH761" s="107"/>
    </row>
    <row r="762" spans="1:34" x14ac:dyDescent="0.3">
      <c r="A762" s="180" t="s">
        <v>1530</v>
      </c>
      <c r="B762" s="180" t="s">
        <v>1459</v>
      </c>
      <c r="C762" s="180">
        <v>147697</v>
      </c>
      <c r="D762" s="183">
        <v>45014</v>
      </c>
      <c r="E762" s="184">
        <v>0.30209999999999998</v>
      </c>
      <c r="F762" s="184">
        <v>0</v>
      </c>
      <c r="G762" s="184">
        <v>0</v>
      </c>
      <c r="H762" s="184">
        <v>0</v>
      </c>
      <c r="I762" s="184">
        <v>0</v>
      </c>
      <c r="J762" s="184">
        <v>0</v>
      </c>
      <c r="K762" s="184">
        <v>0</v>
      </c>
      <c r="L762" s="184">
        <v>0</v>
      </c>
      <c r="M762" s="184">
        <v>0</v>
      </c>
      <c r="N762" s="184">
        <v>0</v>
      </c>
      <c r="O762" s="184">
        <v>0</v>
      </c>
      <c r="P762" s="184"/>
      <c r="Q762" s="184">
        <v>0</v>
      </c>
      <c r="R762" s="184">
        <v>0</v>
      </c>
      <c r="T762" s="106"/>
      <c r="U762" s="107"/>
      <c r="V762" s="107"/>
      <c r="W762" s="107"/>
      <c r="X762" s="107"/>
      <c r="Y762" s="107"/>
      <c r="Z762" s="107"/>
      <c r="AA762" s="107"/>
      <c r="AB762" s="107"/>
      <c r="AC762" s="107"/>
      <c r="AD762" s="107"/>
      <c r="AE762" s="107"/>
      <c r="AF762" s="107"/>
      <c r="AG762" s="107"/>
      <c r="AH762" s="107"/>
    </row>
    <row r="763" spans="1:34" x14ac:dyDescent="0.3">
      <c r="A763" s="180" t="s">
        <v>1530</v>
      </c>
      <c r="B763" s="180" t="s">
        <v>1480</v>
      </c>
      <c r="C763" s="180">
        <v>148280</v>
      </c>
      <c r="D763" s="183"/>
      <c r="E763" s="184"/>
      <c r="F763" s="184"/>
      <c r="G763" s="184"/>
      <c r="H763" s="184"/>
      <c r="I763" s="184"/>
      <c r="J763" s="184"/>
      <c r="K763" s="184"/>
      <c r="L763" s="184"/>
      <c r="M763" s="184"/>
      <c r="N763" s="184"/>
      <c r="O763" s="184"/>
      <c r="P763" s="184"/>
      <c r="Q763" s="184"/>
      <c r="R763" s="184"/>
      <c r="T763" s="106"/>
      <c r="U763" s="107"/>
      <c r="V763" s="107"/>
      <c r="W763" s="107"/>
      <c r="X763" s="107"/>
      <c r="Y763" s="107"/>
      <c r="Z763" s="107"/>
      <c r="AA763" s="107"/>
      <c r="AB763" s="107"/>
      <c r="AC763" s="107"/>
      <c r="AD763" s="107"/>
      <c r="AE763" s="107"/>
      <c r="AF763" s="107"/>
      <c r="AG763" s="107"/>
      <c r="AH763" s="107"/>
    </row>
    <row r="764" spans="1:34" x14ac:dyDescent="0.3">
      <c r="A764" s="180" t="s">
        <v>1530</v>
      </c>
      <c r="B764" s="180" t="s">
        <v>1460</v>
      </c>
      <c r="C764" s="180">
        <v>148274</v>
      </c>
      <c r="D764" s="183"/>
      <c r="E764" s="184"/>
      <c r="F764" s="184"/>
      <c r="G764" s="184"/>
      <c r="H764" s="184"/>
      <c r="I764" s="184"/>
      <c r="J764" s="184"/>
      <c r="K764" s="184"/>
      <c r="L764" s="184"/>
      <c r="M764" s="184"/>
      <c r="N764" s="184"/>
      <c r="O764" s="184"/>
      <c r="P764" s="184"/>
      <c r="Q764" s="184"/>
      <c r="R764" s="184"/>
      <c r="T764" s="106"/>
      <c r="U764" s="107"/>
      <c r="V764" s="107"/>
      <c r="W764" s="107"/>
      <c r="X764" s="107"/>
      <c r="Y764" s="107"/>
      <c r="Z764" s="107"/>
      <c r="AA764" s="107"/>
      <c r="AB764" s="107"/>
      <c r="AC764" s="107"/>
      <c r="AD764" s="107"/>
      <c r="AE764" s="107"/>
      <c r="AF764" s="107"/>
      <c r="AG764" s="107"/>
      <c r="AH764" s="107"/>
    </row>
    <row r="765" spans="1:34" x14ac:dyDescent="0.3">
      <c r="A765" s="180" t="s">
        <v>1530</v>
      </c>
      <c r="B765" s="180" t="s">
        <v>1481</v>
      </c>
      <c r="C765" s="180">
        <v>138372</v>
      </c>
      <c r="D765" s="183">
        <v>45014</v>
      </c>
      <c r="E765" s="184">
        <v>41.031500000000001</v>
      </c>
      <c r="F765" s="184">
        <v>0.1157</v>
      </c>
      <c r="G765" s="184">
        <v>5.4899999999999997E-2</v>
      </c>
      <c r="H765" s="184">
        <v>-1.61E-2</v>
      </c>
      <c r="I765" s="184">
        <v>0.34799999999999998</v>
      </c>
      <c r="J765" s="184">
        <v>0.24260000000000001</v>
      </c>
      <c r="K765" s="184">
        <v>0.1971</v>
      </c>
      <c r="L765" s="184">
        <v>2.3548</v>
      </c>
      <c r="M765" s="184">
        <v>4.2794999999999996</v>
      </c>
      <c r="N765" s="184">
        <v>3.3281000000000001</v>
      </c>
      <c r="O765" s="184">
        <v>11.336600000000001</v>
      </c>
      <c r="P765" s="184">
        <v>6.8067000000000002</v>
      </c>
      <c r="Q765" s="184">
        <v>7.6481000000000003</v>
      </c>
      <c r="R765" s="184">
        <v>6.8033999999999999</v>
      </c>
      <c r="T765" s="106"/>
      <c r="U765" s="107"/>
      <c r="V765" s="107"/>
      <c r="W765" s="107"/>
      <c r="X765" s="107"/>
      <c r="Y765" s="107"/>
      <c r="Z765" s="107"/>
      <c r="AA765" s="107"/>
      <c r="AB765" s="107"/>
      <c r="AC765" s="107"/>
      <c r="AD765" s="107"/>
      <c r="AE765" s="107"/>
      <c r="AF765" s="107"/>
      <c r="AG765" s="107"/>
      <c r="AH765" s="107"/>
    </row>
    <row r="766" spans="1:34" x14ac:dyDescent="0.3">
      <c r="A766" s="180" t="s">
        <v>1530</v>
      </c>
      <c r="B766" s="180" t="s">
        <v>1461</v>
      </c>
      <c r="C766" s="180">
        <v>138376</v>
      </c>
      <c r="D766" s="183">
        <v>45014</v>
      </c>
      <c r="E766" s="184">
        <v>45.637799999999999</v>
      </c>
      <c r="F766" s="184">
        <v>0.1178</v>
      </c>
      <c r="G766" s="184">
        <v>6.5600000000000006E-2</v>
      </c>
      <c r="H766" s="184">
        <v>-1.1000000000000001E-3</v>
      </c>
      <c r="I766" s="184">
        <v>0.37809999999999999</v>
      </c>
      <c r="J766" s="184">
        <v>0.30549999999999999</v>
      </c>
      <c r="K766" s="184">
        <v>0.39379999999999998</v>
      </c>
      <c r="L766" s="184">
        <v>2.7631000000000001</v>
      </c>
      <c r="M766" s="184">
        <v>4.9170999999999996</v>
      </c>
      <c r="N766" s="184">
        <v>4.1803999999999997</v>
      </c>
      <c r="O766" s="184">
        <v>12.537800000000001</v>
      </c>
      <c r="P766" s="184">
        <v>7.9248000000000003</v>
      </c>
      <c r="Q766" s="184">
        <v>8.9855</v>
      </c>
      <c r="R766" s="184">
        <v>7.8479999999999999</v>
      </c>
      <c r="T766" s="106"/>
      <c r="U766" s="107"/>
      <c r="V766" s="107"/>
      <c r="W766" s="107"/>
      <c r="X766" s="107"/>
      <c r="Y766" s="107"/>
      <c r="Z766" s="107"/>
      <c r="AA766" s="107"/>
      <c r="AB766" s="107"/>
      <c r="AC766" s="107"/>
      <c r="AD766" s="107"/>
      <c r="AE766" s="107"/>
      <c r="AF766" s="107"/>
      <c r="AG766" s="107"/>
      <c r="AH766" s="107"/>
    </row>
    <row r="767" spans="1:34" x14ac:dyDescent="0.3">
      <c r="A767" s="180" t="s">
        <v>1530</v>
      </c>
      <c r="B767" s="180" t="s">
        <v>1620</v>
      </c>
      <c r="C767" s="180"/>
      <c r="D767" s="183"/>
      <c r="E767" s="184"/>
      <c r="F767" s="184"/>
      <c r="G767" s="184"/>
      <c r="H767" s="184"/>
      <c r="I767" s="184"/>
      <c r="J767" s="184"/>
      <c r="K767" s="184"/>
      <c r="L767" s="184"/>
      <c r="M767" s="184"/>
      <c r="N767" s="184"/>
      <c r="O767" s="184"/>
      <c r="P767" s="184"/>
      <c r="Q767" s="184"/>
      <c r="R767" s="184"/>
      <c r="T767" s="106"/>
      <c r="U767" s="107"/>
      <c r="V767" s="107"/>
      <c r="W767" s="107"/>
      <c r="X767" s="107"/>
      <c r="Y767" s="107"/>
      <c r="Z767" s="107"/>
      <c r="AA767" s="107"/>
      <c r="AB767" s="107"/>
      <c r="AC767" s="107"/>
      <c r="AD767" s="107"/>
      <c r="AE767" s="107"/>
      <c r="AF767" s="107"/>
      <c r="AG767" s="107"/>
      <c r="AH767" s="107"/>
    </row>
    <row r="768" spans="1:34" x14ac:dyDescent="0.3">
      <c r="A768" s="180" t="s">
        <v>1530</v>
      </c>
      <c r="B768" s="180" t="s">
        <v>1621</v>
      </c>
      <c r="C768" s="180"/>
      <c r="D768" s="183"/>
      <c r="E768" s="184"/>
      <c r="F768" s="184"/>
      <c r="G768" s="184"/>
      <c r="H768" s="184"/>
      <c r="I768" s="184"/>
      <c r="J768" s="184"/>
      <c r="K768" s="184"/>
      <c r="L768" s="184"/>
      <c r="M768" s="184"/>
      <c r="N768" s="184"/>
      <c r="O768" s="184"/>
      <c r="P768" s="184"/>
      <c r="Q768" s="184"/>
      <c r="R768" s="184"/>
      <c r="T768" s="106"/>
      <c r="U768" s="107"/>
      <c r="V768" s="107"/>
      <c r="W768" s="107"/>
      <c r="X768" s="107"/>
      <c r="Y768" s="107"/>
      <c r="Z768" s="107"/>
      <c r="AA768" s="107"/>
      <c r="AB768" s="107"/>
      <c r="AC768" s="107"/>
      <c r="AD768" s="107"/>
      <c r="AE768" s="107"/>
      <c r="AF768" s="107"/>
      <c r="AG768" s="107"/>
      <c r="AH768" s="107"/>
    </row>
    <row r="769" spans="1:34" x14ac:dyDescent="0.3">
      <c r="A769" s="180" t="s">
        <v>1530</v>
      </c>
      <c r="B769" s="180" t="s">
        <v>1462</v>
      </c>
      <c r="C769" s="180">
        <v>134643</v>
      </c>
      <c r="D769" s="183">
        <v>45014</v>
      </c>
      <c r="E769" s="184">
        <v>19.048200000000001</v>
      </c>
      <c r="F769" s="184">
        <v>0.56699999999999995</v>
      </c>
      <c r="G769" s="184">
        <v>-1.4200000000000001E-2</v>
      </c>
      <c r="H769" s="184">
        <v>-0.35210000000000002</v>
      </c>
      <c r="I769" s="184">
        <v>1.6799999999999999E-2</v>
      </c>
      <c r="J769" s="184">
        <v>-9.7000000000000003E-2</v>
      </c>
      <c r="K769" s="184">
        <v>-0.9536</v>
      </c>
      <c r="L769" s="184">
        <v>0.59150000000000003</v>
      </c>
      <c r="M769" s="184">
        <v>5.5675999999999997</v>
      </c>
      <c r="N769" s="184">
        <v>1.5081</v>
      </c>
      <c r="O769" s="184">
        <v>14.456099999999999</v>
      </c>
      <c r="P769" s="184">
        <v>7.9683999999999999</v>
      </c>
      <c r="Q769" s="184">
        <v>8.5620999999999992</v>
      </c>
      <c r="R769" s="184">
        <v>6.2093999999999996</v>
      </c>
      <c r="T769" s="106"/>
      <c r="U769" s="107"/>
      <c r="V769" s="107"/>
      <c r="W769" s="107"/>
      <c r="X769" s="107"/>
      <c r="Y769" s="107"/>
      <c r="Z769" s="107"/>
      <c r="AA769" s="107"/>
      <c r="AB769" s="107"/>
      <c r="AC769" s="107"/>
      <c r="AD769" s="107"/>
      <c r="AE769" s="107"/>
      <c r="AF769" s="107"/>
      <c r="AG769" s="107"/>
      <c r="AH769" s="107"/>
    </row>
    <row r="770" spans="1:34" x14ac:dyDescent="0.3">
      <c r="A770" s="180" t="s">
        <v>1530</v>
      </c>
      <c r="B770" s="180" t="s">
        <v>1482</v>
      </c>
      <c r="C770" s="180">
        <v>134644</v>
      </c>
      <c r="D770" s="183">
        <v>45014</v>
      </c>
      <c r="E770" s="184">
        <v>17.485199999999999</v>
      </c>
      <c r="F770" s="184">
        <v>0.56540000000000001</v>
      </c>
      <c r="G770" s="184">
        <v>-2.12E-2</v>
      </c>
      <c r="H770" s="184">
        <v>-0.3619</v>
      </c>
      <c r="I770" s="184">
        <v>-1.6999999999999999E-3</v>
      </c>
      <c r="J770" s="184">
        <v>-0.1371</v>
      </c>
      <c r="K770" s="184">
        <v>-1.0771999999999999</v>
      </c>
      <c r="L770" s="184">
        <v>0.33629999999999999</v>
      </c>
      <c r="M770" s="184">
        <v>5.1570999999999998</v>
      </c>
      <c r="N770" s="184">
        <v>0.98350000000000004</v>
      </c>
      <c r="O770" s="184">
        <v>13.773999999999999</v>
      </c>
      <c r="P770" s="184">
        <v>7.1045999999999996</v>
      </c>
      <c r="Q770" s="184">
        <v>7.3834999999999997</v>
      </c>
      <c r="R770" s="184">
        <v>5.6210000000000004</v>
      </c>
      <c r="T770" s="106"/>
      <c r="U770" s="107"/>
      <c r="V770" s="107"/>
      <c r="W770" s="107"/>
      <c r="X770" s="107"/>
      <c r="Y770" s="107"/>
      <c r="Z770" s="107"/>
      <c r="AA770" s="107"/>
      <c r="AB770" s="107"/>
      <c r="AC770" s="107"/>
      <c r="AD770" s="107"/>
      <c r="AE770" s="107"/>
      <c r="AF770" s="107"/>
      <c r="AG770" s="107"/>
      <c r="AH770" s="107"/>
    </row>
    <row r="771" spans="1:34" x14ac:dyDescent="0.3">
      <c r="A771" s="180" t="s">
        <v>1530</v>
      </c>
      <c r="B771" s="180" t="s">
        <v>1782</v>
      </c>
      <c r="C771" s="180">
        <v>149674</v>
      </c>
      <c r="D771" s="183">
        <v>45014</v>
      </c>
      <c r="E771" s="184">
        <v>50.877099999999999</v>
      </c>
      <c r="F771" s="184">
        <v>0.4264</v>
      </c>
      <c r="G771" s="184">
        <v>0.15670000000000001</v>
      </c>
      <c r="H771" s="184">
        <v>-0.29959999999999998</v>
      </c>
      <c r="I771" s="184">
        <v>-4.4400000000000002E-2</v>
      </c>
      <c r="J771" s="184">
        <v>-1.1124000000000001</v>
      </c>
      <c r="K771" s="184">
        <v>-2.5137</v>
      </c>
      <c r="L771" s="184">
        <v>0.43070000000000003</v>
      </c>
      <c r="M771" s="184">
        <v>4.4179000000000004</v>
      </c>
      <c r="N771" s="184">
        <v>1.9148000000000001</v>
      </c>
      <c r="O771" s="184">
        <v>14.969799999999999</v>
      </c>
      <c r="P771" s="184">
        <v>8.2003000000000004</v>
      </c>
      <c r="Q771" s="184">
        <v>8.1097000000000001</v>
      </c>
      <c r="R771" s="184">
        <v>7.8270999999999997</v>
      </c>
      <c r="T771" s="106"/>
      <c r="U771" s="107"/>
      <c r="V771" s="107"/>
      <c r="W771" s="107"/>
      <c r="X771" s="107"/>
      <c r="Y771" s="107"/>
      <c r="Z771" s="107"/>
      <c r="AA771" s="107"/>
      <c r="AB771" s="107"/>
      <c r="AC771" s="107"/>
      <c r="AD771" s="107"/>
      <c r="AE771" s="107"/>
      <c r="AF771" s="107"/>
      <c r="AG771" s="107"/>
      <c r="AH771" s="107"/>
    </row>
    <row r="772" spans="1:34" x14ac:dyDescent="0.3">
      <c r="A772" s="180" t="s">
        <v>1530</v>
      </c>
      <c r="B772" s="180" t="s">
        <v>1463</v>
      </c>
      <c r="C772" s="180">
        <v>149679</v>
      </c>
      <c r="D772" s="183">
        <v>45014</v>
      </c>
      <c r="E772" s="184">
        <v>56.901400000000002</v>
      </c>
      <c r="F772" s="184">
        <v>0.43099999999999999</v>
      </c>
      <c r="G772" s="184">
        <v>0.18149999999999999</v>
      </c>
      <c r="H772" s="184">
        <v>-0.26469999999999999</v>
      </c>
      <c r="I772" s="184">
        <v>2.64E-2</v>
      </c>
      <c r="J772" s="184">
        <v>-0.96989999999999998</v>
      </c>
      <c r="K772" s="184">
        <v>-2.0762999999999998</v>
      </c>
      <c r="L772" s="184">
        <v>1.3202</v>
      </c>
      <c r="M772" s="184">
        <v>5.7976999999999999</v>
      </c>
      <c r="N772" s="184">
        <v>3.7088000000000001</v>
      </c>
      <c r="O772" s="184">
        <v>16.722200000000001</v>
      </c>
      <c r="P772" s="184">
        <v>9.7737999999999996</v>
      </c>
      <c r="Q772" s="184">
        <v>8.7040000000000006</v>
      </c>
      <c r="R772" s="184">
        <v>9.6152999999999995</v>
      </c>
      <c r="T772" s="106"/>
      <c r="U772" s="107"/>
      <c r="V772" s="107"/>
      <c r="W772" s="107"/>
      <c r="X772" s="107"/>
      <c r="Y772" s="107"/>
      <c r="Z772" s="107"/>
      <c r="AA772" s="107"/>
      <c r="AB772" s="107"/>
      <c r="AC772" s="107"/>
      <c r="AD772" s="107"/>
      <c r="AE772" s="107"/>
      <c r="AF772" s="107"/>
      <c r="AG772" s="107"/>
      <c r="AH772" s="107"/>
    </row>
    <row r="773" spans="1:34" x14ac:dyDescent="0.3">
      <c r="A773" s="180" t="s">
        <v>1530</v>
      </c>
      <c r="B773" s="180" t="s">
        <v>1783</v>
      </c>
      <c r="C773" s="180">
        <v>145478</v>
      </c>
      <c r="D773" s="183"/>
      <c r="E773" s="184"/>
      <c r="F773" s="184"/>
      <c r="G773" s="184"/>
      <c r="H773" s="184"/>
      <c r="I773" s="184"/>
      <c r="J773" s="184"/>
      <c r="K773" s="184"/>
      <c r="L773" s="184"/>
      <c r="M773" s="184"/>
      <c r="N773" s="184"/>
      <c r="O773" s="184"/>
      <c r="P773" s="184"/>
      <c r="Q773" s="184"/>
      <c r="R773" s="184"/>
      <c r="T773" s="106"/>
      <c r="U773" s="107"/>
      <c r="V773" s="107"/>
      <c r="W773" s="107"/>
      <c r="X773" s="107"/>
      <c r="Y773" s="107"/>
      <c r="Z773" s="107"/>
      <c r="AA773" s="107"/>
      <c r="AB773" s="107"/>
      <c r="AC773" s="107"/>
      <c r="AD773" s="107"/>
      <c r="AE773" s="107"/>
      <c r="AF773" s="107"/>
      <c r="AG773" s="107"/>
      <c r="AH773" s="107"/>
    </row>
    <row r="774" spans="1:34" x14ac:dyDescent="0.3">
      <c r="A774" s="180" t="s">
        <v>1530</v>
      </c>
      <c r="B774" s="180" t="s">
        <v>1784</v>
      </c>
      <c r="C774" s="180">
        <v>145475</v>
      </c>
      <c r="D774" s="183"/>
      <c r="E774" s="184"/>
      <c r="F774" s="184"/>
      <c r="G774" s="184"/>
      <c r="H774" s="184"/>
      <c r="I774" s="184"/>
      <c r="J774" s="184"/>
      <c r="K774" s="184"/>
      <c r="L774" s="184"/>
      <c r="M774" s="184"/>
      <c r="N774" s="184"/>
      <c r="O774" s="184"/>
      <c r="P774" s="184"/>
      <c r="Q774" s="184"/>
      <c r="R774" s="184"/>
      <c r="T774" s="106"/>
      <c r="U774" s="107"/>
      <c r="V774" s="107"/>
      <c r="W774" s="107"/>
      <c r="X774" s="107"/>
      <c r="Y774" s="107"/>
      <c r="Z774" s="107"/>
      <c r="AA774" s="107"/>
      <c r="AB774" s="107"/>
      <c r="AC774" s="107"/>
      <c r="AD774" s="107"/>
      <c r="AE774" s="107"/>
      <c r="AF774" s="107"/>
      <c r="AG774" s="107"/>
      <c r="AH774" s="107"/>
    </row>
    <row r="775" spans="1:34" x14ac:dyDescent="0.3">
      <c r="A775" s="180" t="s">
        <v>1530</v>
      </c>
      <c r="B775" s="180" t="s">
        <v>1464</v>
      </c>
      <c r="C775" s="180">
        <v>119960</v>
      </c>
      <c r="D775" s="183">
        <v>45014</v>
      </c>
      <c r="E775" s="184">
        <v>46.7622</v>
      </c>
      <c r="F775" s="184">
        <v>0.16320000000000001</v>
      </c>
      <c r="G775" s="184">
        <v>0.17199999999999999</v>
      </c>
      <c r="H775" s="184">
        <v>-9.1899999999999996E-2</v>
      </c>
      <c r="I775" s="184">
        <v>0.32929999999999998</v>
      </c>
      <c r="J775" s="184">
        <v>-4.53E-2</v>
      </c>
      <c r="K775" s="184">
        <v>-0.69969999999999999</v>
      </c>
      <c r="L775" s="184">
        <v>2.3887999999999998</v>
      </c>
      <c r="M775" s="184">
        <v>5.2667000000000002</v>
      </c>
      <c r="N775" s="184">
        <v>2.8464</v>
      </c>
      <c r="O775" s="184">
        <v>12.009399999999999</v>
      </c>
      <c r="P775" s="184">
        <v>7.4650999999999996</v>
      </c>
      <c r="Q775" s="184">
        <v>7.8343999999999996</v>
      </c>
      <c r="R775" s="184">
        <v>6.4177</v>
      </c>
      <c r="T775" s="106"/>
      <c r="U775" s="107"/>
      <c r="V775" s="107"/>
      <c r="W775" s="107"/>
      <c r="X775" s="107"/>
      <c r="Y775" s="107"/>
      <c r="Z775" s="107"/>
      <c r="AA775" s="107"/>
      <c r="AB775" s="107"/>
      <c r="AC775" s="107"/>
      <c r="AD775" s="107"/>
      <c r="AE775" s="107"/>
      <c r="AF775" s="107"/>
      <c r="AG775" s="107"/>
      <c r="AH775" s="107"/>
    </row>
    <row r="776" spans="1:34" x14ac:dyDescent="0.3">
      <c r="A776" s="180" t="s">
        <v>1530</v>
      </c>
      <c r="B776" s="180" t="s">
        <v>1483</v>
      </c>
      <c r="C776" s="180">
        <v>101906</v>
      </c>
      <c r="D776" s="183">
        <v>45014</v>
      </c>
      <c r="E776" s="184">
        <v>55.558663968959998</v>
      </c>
      <c r="F776" s="184">
        <v>0.16070000000000001</v>
      </c>
      <c r="G776" s="184">
        <v>0.1555</v>
      </c>
      <c r="H776" s="184">
        <v>-0.1143</v>
      </c>
      <c r="I776" s="184">
        <v>0.28999999999999998</v>
      </c>
      <c r="J776" s="184">
        <v>-0.1389</v>
      </c>
      <c r="K776" s="184">
        <v>-0.94830000000000003</v>
      </c>
      <c r="L776" s="184">
        <v>1.891</v>
      </c>
      <c r="M776" s="184">
        <v>4.5057</v>
      </c>
      <c r="N776" s="184">
        <v>1.8557999999999999</v>
      </c>
      <c r="O776" s="184">
        <v>10.784000000000001</v>
      </c>
      <c r="P776" s="184">
        <v>6.3224999999999998</v>
      </c>
      <c r="Q776" s="184">
        <v>7.5420999999999996</v>
      </c>
      <c r="R776" s="184">
        <v>5.2648999999999999</v>
      </c>
      <c r="T776" s="106"/>
      <c r="U776" s="107"/>
      <c r="V776" s="107"/>
      <c r="W776" s="107"/>
      <c r="X776" s="107"/>
      <c r="Y776" s="107"/>
      <c r="Z776" s="107"/>
      <c r="AA776" s="107"/>
      <c r="AB776" s="107"/>
      <c r="AC776" s="107"/>
      <c r="AD776" s="107"/>
      <c r="AE776" s="107"/>
      <c r="AF776" s="107"/>
      <c r="AG776" s="107"/>
      <c r="AH776" s="107"/>
    </row>
    <row r="777" spans="1:34" x14ac:dyDescent="0.3">
      <c r="A777" s="180" t="s">
        <v>1530</v>
      </c>
      <c r="B777" s="180" t="s">
        <v>1465</v>
      </c>
      <c r="C777" s="180">
        <v>144312</v>
      </c>
      <c r="D777" s="183">
        <v>45014</v>
      </c>
      <c r="E777" s="184">
        <v>13.71</v>
      </c>
      <c r="F777" s="184">
        <v>0.21929999999999999</v>
      </c>
      <c r="G777" s="184">
        <v>0.14610000000000001</v>
      </c>
      <c r="H777" s="184">
        <v>-0.1457</v>
      </c>
      <c r="I777" s="184">
        <v>0.29260000000000003</v>
      </c>
      <c r="J777" s="184">
        <v>-0.3634</v>
      </c>
      <c r="K777" s="184">
        <v>-1.3669</v>
      </c>
      <c r="L777" s="184">
        <v>1.7817000000000001</v>
      </c>
      <c r="M777" s="184">
        <v>4.8164999999999996</v>
      </c>
      <c r="N777" s="184">
        <v>1.7817000000000001</v>
      </c>
      <c r="O777" s="184">
        <v>10.775700000000001</v>
      </c>
      <c r="P777" s="184"/>
      <c r="Q777" s="184">
        <v>7.0396000000000001</v>
      </c>
      <c r="R777" s="184">
        <v>4.5004999999999997</v>
      </c>
      <c r="T777" s="106"/>
      <c r="U777" s="107"/>
      <c r="V777" s="107"/>
      <c r="W777" s="107"/>
      <c r="X777" s="107"/>
      <c r="Y777" s="107"/>
      <c r="Z777" s="107"/>
      <c r="AA777" s="107"/>
      <c r="AB777" s="107"/>
      <c r="AC777" s="107"/>
      <c r="AD777" s="107"/>
      <c r="AE777" s="107"/>
      <c r="AF777" s="107"/>
      <c r="AG777" s="107"/>
      <c r="AH777" s="107"/>
    </row>
    <row r="778" spans="1:34" x14ac:dyDescent="0.3">
      <c r="A778" s="180" t="s">
        <v>1530</v>
      </c>
      <c r="B778" s="180" t="s">
        <v>1484</v>
      </c>
      <c r="C778" s="180">
        <v>144310</v>
      </c>
      <c r="D778" s="183">
        <v>45014</v>
      </c>
      <c r="E778" s="184">
        <v>13.34</v>
      </c>
      <c r="F778" s="184">
        <v>0.22539999999999999</v>
      </c>
      <c r="G778" s="184">
        <v>0.1502</v>
      </c>
      <c r="H778" s="184">
        <v>-0.1497</v>
      </c>
      <c r="I778" s="184">
        <v>0.30080000000000001</v>
      </c>
      <c r="J778" s="184">
        <v>-0.37340000000000001</v>
      </c>
      <c r="K778" s="184">
        <v>-1.4043000000000001</v>
      </c>
      <c r="L778" s="184">
        <v>1.5221</v>
      </c>
      <c r="M778" s="184">
        <v>4.3818000000000001</v>
      </c>
      <c r="N778" s="184">
        <v>1.214</v>
      </c>
      <c r="O778" s="184">
        <v>10.1366</v>
      </c>
      <c r="P778" s="184"/>
      <c r="Q778" s="184">
        <v>6.4100999999999999</v>
      </c>
      <c r="R778" s="184">
        <v>3.9144000000000001</v>
      </c>
      <c r="T778" s="106"/>
      <c r="U778" s="107"/>
      <c r="V778" s="107"/>
      <c r="W778" s="107"/>
      <c r="X778" s="107"/>
      <c r="Y778" s="107"/>
      <c r="Z778" s="107"/>
      <c r="AA778" s="107"/>
      <c r="AB778" s="107"/>
      <c r="AC778" s="107"/>
      <c r="AD778" s="107"/>
      <c r="AE778" s="107"/>
      <c r="AF778" s="107"/>
      <c r="AG778" s="107"/>
      <c r="AH778" s="107"/>
    </row>
    <row r="779" spans="1:34" x14ac:dyDescent="0.3">
      <c r="A779" s="180" t="s">
        <v>1530</v>
      </c>
      <c r="B779" s="180" t="s">
        <v>1466</v>
      </c>
      <c r="C779" s="180">
        <v>144490</v>
      </c>
      <c r="D779" s="183">
        <v>45014</v>
      </c>
      <c r="E779" s="184">
        <v>14.405099999999999</v>
      </c>
      <c r="F779" s="184">
        <v>0.2903</v>
      </c>
      <c r="G779" s="184">
        <v>0.18149999999999999</v>
      </c>
      <c r="H779" s="184">
        <v>-7.9100000000000004E-2</v>
      </c>
      <c r="I779" s="184">
        <v>0.27289999999999998</v>
      </c>
      <c r="J779" s="184">
        <v>0.10630000000000001</v>
      </c>
      <c r="K779" s="184">
        <v>-0.40789999999999998</v>
      </c>
      <c r="L779" s="184">
        <v>4.0681000000000003</v>
      </c>
      <c r="M779" s="184">
        <v>7.96</v>
      </c>
      <c r="N779" s="184">
        <v>5.8117000000000001</v>
      </c>
      <c r="O779" s="184">
        <v>14.923400000000001</v>
      </c>
      <c r="P779" s="184"/>
      <c r="Q779" s="184">
        <v>8.2940000000000005</v>
      </c>
      <c r="R779" s="184">
        <v>8.8613999999999997</v>
      </c>
      <c r="T779" s="106"/>
      <c r="U779" s="107"/>
      <c r="V779" s="107"/>
      <c r="W779" s="107"/>
      <c r="X779" s="107"/>
      <c r="Y779" s="107"/>
      <c r="Z779" s="107"/>
      <c r="AA779" s="107"/>
      <c r="AB779" s="107"/>
      <c r="AC779" s="107"/>
      <c r="AD779" s="107"/>
      <c r="AE779" s="107"/>
      <c r="AF779" s="107"/>
      <c r="AG779" s="107"/>
      <c r="AH779" s="107"/>
    </row>
    <row r="780" spans="1:34" x14ac:dyDescent="0.3">
      <c r="A780" s="180" t="s">
        <v>1530</v>
      </c>
      <c r="B780" s="180" t="s">
        <v>1485</v>
      </c>
      <c r="C780" s="180">
        <v>144484</v>
      </c>
      <c r="D780" s="183">
        <v>45014</v>
      </c>
      <c r="E780" s="184">
        <v>13.8256</v>
      </c>
      <c r="F780" s="184">
        <v>0.28870000000000001</v>
      </c>
      <c r="G780" s="184">
        <v>0.17030000000000001</v>
      </c>
      <c r="H780" s="184">
        <v>-9.4700000000000006E-2</v>
      </c>
      <c r="I780" s="184">
        <v>0.2407</v>
      </c>
      <c r="J780" s="184">
        <v>4.0500000000000001E-2</v>
      </c>
      <c r="K780" s="184">
        <v>-0.61099999999999999</v>
      </c>
      <c r="L780" s="184">
        <v>3.6448</v>
      </c>
      <c r="M780" s="184">
        <v>7.3015999999999996</v>
      </c>
      <c r="N780" s="184">
        <v>4.9469000000000003</v>
      </c>
      <c r="O780" s="184">
        <v>13.978400000000001</v>
      </c>
      <c r="P780" s="184"/>
      <c r="Q780" s="184">
        <v>7.3276000000000003</v>
      </c>
      <c r="R780" s="184">
        <v>7.9679000000000002</v>
      </c>
      <c r="T780" s="106"/>
      <c r="U780" s="107"/>
      <c r="V780" s="107"/>
      <c r="W780" s="107"/>
      <c r="X780" s="107"/>
      <c r="Y780" s="107"/>
      <c r="Z780" s="107"/>
      <c r="AA780" s="107"/>
      <c r="AB780" s="107"/>
      <c r="AC780" s="107"/>
      <c r="AD780" s="107"/>
      <c r="AE780" s="107"/>
      <c r="AF780" s="107"/>
      <c r="AG780" s="107"/>
      <c r="AH780" s="107"/>
    </row>
    <row r="781" spans="1:34" x14ac:dyDescent="0.3">
      <c r="A781" s="185" t="s">
        <v>27</v>
      </c>
      <c r="B781" s="180"/>
      <c r="C781" s="180"/>
      <c r="D781" s="180"/>
      <c r="E781" s="180"/>
      <c r="F781" s="186">
        <v>0.30891956521739133</v>
      </c>
      <c r="G781" s="186">
        <v>0.14690869565217388</v>
      </c>
      <c r="H781" s="186">
        <v>-0.14126304347826088</v>
      </c>
      <c r="I781" s="186">
        <v>0.21537826086956524</v>
      </c>
      <c r="J781" s="186">
        <v>-0.21634782608695655</v>
      </c>
      <c r="K781" s="186">
        <v>-0.99138043478260873</v>
      </c>
      <c r="L781" s="186">
        <v>1.7382021739130438</v>
      </c>
      <c r="M781" s="186">
        <v>5.162528260869566</v>
      </c>
      <c r="N781" s="186">
        <v>2.6958739130434783</v>
      </c>
      <c r="O781" s="186">
        <v>12.365513043478263</v>
      </c>
      <c r="P781" s="186">
        <v>7.053862500000001</v>
      </c>
      <c r="Q781" s="186">
        <v>7.2983565217391302</v>
      </c>
      <c r="R781" s="186">
        <v>6.1265543478260858</v>
      </c>
      <c r="T781" s="106"/>
      <c r="U781" s="107"/>
      <c r="V781" s="107"/>
      <c r="W781" s="107"/>
      <c r="X781" s="107"/>
      <c r="Y781" s="107"/>
      <c r="Z781" s="107"/>
      <c r="AA781" s="107"/>
      <c r="AB781" s="107"/>
      <c r="AC781" s="107"/>
      <c r="AD781" s="107"/>
      <c r="AE781" s="107"/>
      <c r="AF781" s="107"/>
      <c r="AG781" s="107"/>
      <c r="AH781" s="107"/>
    </row>
    <row r="782" spans="1:34" x14ac:dyDescent="0.3">
      <c r="A782" s="185" t="s">
        <v>407</v>
      </c>
      <c r="B782" s="180"/>
      <c r="C782" s="180"/>
      <c r="D782" s="180"/>
      <c r="E782" s="180"/>
      <c r="F782" s="186">
        <v>0.30740000000000001</v>
      </c>
      <c r="G782" s="186">
        <v>0.1638</v>
      </c>
      <c r="H782" s="186">
        <v>-0.1295</v>
      </c>
      <c r="I782" s="186">
        <v>0.23854999999999998</v>
      </c>
      <c r="J782" s="186">
        <v>-0.12375</v>
      </c>
      <c r="K782" s="186">
        <v>-0.93820000000000003</v>
      </c>
      <c r="L782" s="186">
        <v>1.5561</v>
      </c>
      <c r="M782" s="186">
        <v>5.2828499999999998</v>
      </c>
      <c r="N782" s="186">
        <v>2.6012</v>
      </c>
      <c r="O782" s="186">
        <v>12.61275</v>
      </c>
      <c r="P782" s="186">
        <v>7.43</v>
      </c>
      <c r="Q782" s="186">
        <v>7.6105</v>
      </c>
      <c r="R782" s="186">
        <v>6.2146999999999997</v>
      </c>
      <c r="T782" s="106"/>
      <c r="U782" s="107"/>
      <c r="V782" s="107"/>
      <c r="W782" s="107"/>
      <c r="X782" s="107"/>
      <c r="Y782" s="107"/>
      <c r="Z782" s="107"/>
      <c r="AA782" s="107"/>
      <c r="AB782" s="107"/>
      <c r="AC782" s="107"/>
      <c r="AD782" s="107"/>
      <c r="AE782" s="107"/>
      <c r="AF782" s="107"/>
      <c r="AG782" s="107"/>
      <c r="AH782" s="107"/>
    </row>
    <row r="783" spans="1:34" x14ac:dyDescent="0.3">
      <c r="D783" s="106"/>
      <c r="E783" s="107"/>
      <c r="F783" s="107"/>
      <c r="G783" s="107"/>
      <c r="H783" s="107"/>
      <c r="I783" s="107"/>
      <c r="J783" s="107"/>
      <c r="K783" s="107"/>
      <c r="L783" s="107"/>
      <c r="M783" s="107"/>
      <c r="N783" s="107"/>
      <c r="O783" s="107"/>
      <c r="P783" s="107"/>
      <c r="Q783" s="107"/>
      <c r="R783" s="107"/>
      <c r="T783" s="106"/>
      <c r="U783" s="107"/>
      <c r="V783" s="107"/>
      <c r="W783" s="107"/>
      <c r="X783" s="107"/>
      <c r="Y783" s="107"/>
      <c r="Z783" s="107"/>
      <c r="AA783" s="107"/>
      <c r="AB783" s="107"/>
      <c r="AC783" s="107"/>
      <c r="AD783" s="107"/>
      <c r="AE783" s="107"/>
      <c r="AF783" s="107"/>
      <c r="AG783" s="107"/>
      <c r="AH783" s="107"/>
    </row>
    <row r="784" spans="1:34" x14ac:dyDescent="0.3">
      <c r="A784" s="182" t="s">
        <v>1538</v>
      </c>
      <c r="B784" s="182"/>
      <c r="C784" s="182"/>
      <c r="D784" s="182"/>
      <c r="E784" s="182"/>
      <c r="F784" s="182"/>
      <c r="G784" s="182"/>
      <c r="H784" s="182"/>
      <c r="I784" s="182"/>
      <c r="J784" s="182"/>
      <c r="K784" s="182"/>
      <c r="L784" s="182"/>
      <c r="M784" s="182"/>
      <c r="N784" s="182"/>
      <c r="O784" s="182"/>
      <c r="P784" s="182"/>
      <c r="Q784" s="182"/>
      <c r="R784" s="182"/>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0" t="s">
        <v>1539</v>
      </c>
      <c r="B785" s="180" t="s">
        <v>1562</v>
      </c>
      <c r="C785" s="180">
        <v>103166</v>
      </c>
      <c r="D785" s="183">
        <v>45014</v>
      </c>
      <c r="E785" s="184">
        <v>1073.57</v>
      </c>
      <c r="F785" s="184">
        <v>0.93259999999999998</v>
      </c>
      <c r="G785" s="184">
        <v>0.62050000000000005</v>
      </c>
      <c r="H785" s="184">
        <v>-0.7268</v>
      </c>
      <c r="I785" s="184">
        <v>0.20910000000000001</v>
      </c>
      <c r="J785" s="184">
        <v>-1.5778000000000001</v>
      </c>
      <c r="K785" s="184">
        <v>-6.0678000000000001</v>
      </c>
      <c r="L785" s="184">
        <v>-0.46539999999999998</v>
      </c>
      <c r="M785" s="184">
        <v>7.5495000000000001</v>
      </c>
      <c r="N785" s="184">
        <v>-4.7967000000000004</v>
      </c>
      <c r="O785" s="184">
        <v>25.478400000000001</v>
      </c>
      <c r="P785" s="184">
        <v>9.2841000000000005</v>
      </c>
      <c r="Q785" s="184">
        <v>20.933</v>
      </c>
      <c r="R785" s="184">
        <v>7.7187999999999999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80" t="s">
        <v>1539</v>
      </c>
      <c r="B786" s="180" t="s">
        <v>1563</v>
      </c>
      <c r="C786" s="180">
        <v>120564</v>
      </c>
      <c r="D786" s="183">
        <v>45014</v>
      </c>
      <c r="E786" s="184">
        <v>1177.75</v>
      </c>
      <c r="F786" s="184">
        <v>0.93330000000000002</v>
      </c>
      <c r="G786" s="184">
        <v>0.628</v>
      </c>
      <c r="H786" s="184">
        <v>-0.7157</v>
      </c>
      <c r="I786" s="184">
        <v>0.23319999999999999</v>
      </c>
      <c r="J786" s="184">
        <v>-1.5193000000000001</v>
      </c>
      <c r="K786" s="184">
        <v>-5.8681000000000001</v>
      </c>
      <c r="L786" s="184">
        <v>-5.0900000000000001E-2</v>
      </c>
      <c r="M786" s="184">
        <v>8.2311999999999994</v>
      </c>
      <c r="N786" s="184">
        <v>-3.9779</v>
      </c>
      <c r="O786" s="184">
        <v>26.570499999999999</v>
      </c>
      <c r="P786" s="184">
        <v>10.272</v>
      </c>
      <c r="Q786" s="184">
        <v>15.1122</v>
      </c>
      <c r="R786" s="184">
        <v>8.6454000000000004</v>
      </c>
    </row>
    <row r="787" spans="1:34" x14ac:dyDescent="0.3">
      <c r="A787" s="180" t="s">
        <v>1539</v>
      </c>
      <c r="B787" s="180" t="s">
        <v>1564</v>
      </c>
      <c r="C787" s="180">
        <v>141925</v>
      </c>
      <c r="D787" s="183">
        <v>45014</v>
      </c>
      <c r="E787" s="184">
        <v>17.809999999999999</v>
      </c>
      <c r="F787" s="184">
        <v>0.73529999999999995</v>
      </c>
      <c r="G787" s="184">
        <v>0.33800000000000002</v>
      </c>
      <c r="H787" s="184">
        <v>-0.61380000000000001</v>
      </c>
      <c r="I787" s="184">
        <v>0.28149999999999997</v>
      </c>
      <c r="J787" s="184">
        <v>-2.3574999999999999</v>
      </c>
      <c r="K787" s="184">
        <v>-7.4324000000000003</v>
      </c>
      <c r="L787" s="184">
        <v>-5.9661999999999997</v>
      </c>
      <c r="M787" s="184">
        <v>4.2130000000000001</v>
      </c>
      <c r="N787" s="184">
        <v>-8.8070000000000004</v>
      </c>
      <c r="O787" s="184">
        <v>17.890999999999998</v>
      </c>
      <c r="P787" s="184">
        <v>12.0213</v>
      </c>
      <c r="Q787" s="184">
        <v>11.359500000000001</v>
      </c>
      <c r="R787" s="184">
        <v>5.0574000000000003</v>
      </c>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1565</v>
      </c>
      <c r="C788" s="180">
        <v>141927</v>
      </c>
      <c r="D788" s="183">
        <v>45014</v>
      </c>
      <c r="E788" s="184">
        <v>16.52</v>
      </c>
      <c r="F788" s="184">
        <v>0.79320000000000002</v>
      </c>
      <c r="G788" s="184">
        <v>0.36449999999999999</v>
      </c>
      <c r="H788" s="184">
        <v>-0.60170000000000001</v>
      </c>
      <c r="I788" s="184">
        <v>0.30359999999999998</v>
      </c>
      <c r="J788" s="184">
        <v>-2.4217</v>
      </c>
      <c r="K788" s="184">
        <v>-7.6578999999999997</v>
      </c>
      <c r="L788" s="184">
        <v>-6.4553000000000003</v>
      </c>
      <c r="M788" s="184">
        <v>3.3792</v>
      </c>
      <c r="N788" s="184">
        <v>-9.8253000000000004</v>
      </c>
      <c r="O788" s="184">
        <v>16.422999999999998</v>
      </c>
      <c r="P788" s="184">
        <v>10.482699999999999</v>
      </c>
      <c r="Q788" s="184">
        <v>9.8095999999999997</v>
      </c>
      <c r="R788" s="184">
        <v>3.8266</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2042</v>
      </c>
      <c r="C789" s="180">
        <v>118424</v>
      </c>
      <c r="D789" s="183">
        <v>45014</v>
      </c>
      <c r="E789" s="184">
        <v>138.11699999999999</v>
      </c>
      <c r="F789" s="184">
        <v>0.9708</v>
      </c>
      <c r="G789" s="184">
        <v>0.55989999999999995</v>
      </c>
      <c r="H789" s="184">
        <v>-0.53939999999999999</v>
      </c>
      <c r="I789" s="184">
        <v>9.2799999999999994E-2</v>
      </c>
      <c r="J789" s="184">
        <v>-2.6131000000000002</v>
      </c>
      <c r="K789" s="184">
        <v>-7.0682999999999998</v>
      </c>
      <c r="L789" s="184">
        <v>-4.0094000000000003</v>
      </c>
      <c r="M789" s="184">
        <v>7.6180000000000003</v>
      </c>
      <c r="N789" s="184">
        <v>-3.32</v>
      </c>
      <c r="O789" s="184">
        <v>22.457100000000001</v>
      </c>
      <c r="P789" s="184">
        <v>8.0587</v>
      </c>
      <c r="Q789" s="184">
        <v>12.738799999999999</v>
      </c>
      <c r="R789" s="184">
        <v>8.3507999999999996</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2043</v>
      </c>
      <c r="C790" s="180">
        <v>108594</v>
      </c>
      <c r="D790" s="183">
        <v>45014</v>
      </c>
      <c r="E790" s="184">
        <v>128.42599999999999</v>
      </c>
      <c r="F790" s="184">
        <v>0.96779999999999999</v>
      </c>
      <c r="G790" s="184">
        <v>0.54959999999999998</v>
      </c>
      <c r="H790" s="184">
        <v>-0.55369999999999997</v>
      </c>
      <c r="I790" s="184">
        <v>6.5500000000000003E-2</v>
      </c>
      <c r="J790" s="184">
        <v>-2.6684999999999999</v>
      </c>
      <c r="K790" s="184">
        <v>-7.2355</v>
      </c>
      <c r="L790" s="184">
        <v>-4.3581000000000003</v>
      </c>
      <c r="M790" s="184">
        <v>7.0305999999999997</v>
      </c>
      <c r="N790" s="184">
        <v>-4.0164</v>
      </c>
      <c r="O790" s="184">
        <v>21.593699999999998</v>
      </c>
      <c r="P790" s="184">
        <v>7.3</v>
      </c>
      <c r="Q790" s="184">
        <v>15.695600000000001</v>
      </c>
      <c r="R790" s="184">
        <v>7.5845000000000002</v>
      </c>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1897</v>
      </c>
      <c r="C791" s="180">
        <v>148404</v>
      </c>
      <c r="D791" s="183">
        <v>45014</v>
      </c>
      <c r="E791" s="184">
        <v>19.57</v>
      </c>
      <c r="F791" s="184">
        <v>1.7152000000000001</v>
      </c>
      <c r="G791" s="184">
        <v>1.2416</v>
      </c>
      <c r="H791" s="184">
        <v>-0.45779999999999998</v>
      </c>
      <c r="I791" s="184">
        <v>-0.45779999999999998</v>
      </c>
      <c r="J791" s="184">
        <v>-0.81089999999999995</v>
      </c>
      <c r="K791" s="184">
        <v>-6.0490000000000004</v>
      </c>
      <c r="L791" s="184">
        <v>0.1023</v>
      </c>
      <c r="M791" s="184">
        <v>11.067</v>
      </c>
      <c r="N791" s="184">
        <v>-1.6583000000000001</v>
      </c>
      <c r="O791" s="184"/>
      <c r="P791" s="184"/>
      <c r="Q791" s="184">
        <v>27.6769</v>
      </c>
      <c r="R791" s="184">
        <v>15.0029</v>
      </c>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1898</v>
      </c>
      <c r="C792" s="180">
        <v>148405</v>
      </c>
      <c r="D792" s="183">
        <v>45014</v>
      </c>
      <c r="E792" s="184">
        <v>18.68</v>
      </c>
      <c r="F792" s="184">
        <v>1.7428999999999999</v>
      </c>
      <c r="G792" s="184">
        <v>1.2465999999999999</v>
      </c>
      <c r="H792" s="184">
        <v>-0.47949999999999998</v>
      </c>
      <c r="I792" s="184">
        <v>-0.4264</v>
      </c>
      <c r="J792" s="184">
        <v>-0.84930000000000005</v>
      </c>
      <c r="K792" s="184">
        <v>-6.2720000000000002</v>
      </c>
      <c r="L792" s="184">
        <v>-0.69110000000000005</v>
      </c>
      <c r="M792" s="184">
        <v>9.6243999999999996</v>
      </c>
      <c r="N792" s="184">
        <v>-3.3126000000000002</v>
      </c>
      <c r="O792" s="184"/>
      <c r="P792" s="184"/>
      <c r="Q792" s="184">
        <v>25.532499999999999</v>
      </c>
      <c r="R792" s="184">
        <v>13.1717</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1581</v>
      </c>
      <c r="C793" s="180">
        <v>118275</v>
      </c>
      <c r="D793" s="183">
        <v>45014</v>
      </c>
      <c r="E793" s="184">
        <v>233.2</v>
      </c>
      <c r="F793" s="184">
        <v>0.93930000000000002</v>
      </c>
      <c r="G793" s="184">
        <v>0.74739999999999995</v>
      </c>
      <c r="H793" s="184">
        <v>-0.2737</v>
      </c>
      <c r="I793" s="184">
        <v>0.41339999999999999</v>
      </c>
      <c r="J793" s="184">
        <v>-1.7071000000000001</v>
      </c>
      <c r="K793" s="184">
        <v>-5.2533000000000003</v>
      </c>
      <c r="L793" s="184">
        <v>-0.1883</v>
      </c>
      <c r="M793" s="184">
        <v>8.3592999999999993</v>
      </c>
      <c r="N793" s="184">
        <v>-1.7071000000000001</v>
      </c>
      <c r="O793" s="184">
        <v>25.4434</v>
      </c>
      <c r="P793" s="184">
        <v>13.6532</v>
      </c>
      <c r="Q793" s="184">
        <v>13.4657</v>
      </c>
      <c r="R793" s="184">
        <v>10.0246</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1582</v>
      </c>
      <c r="C794" s="180">
        <v>101922</v>
      </c>
      <c r="D794" s="183">
        <v>45014</v>
      </c>
      <c r="E794" s="184">
        <v>213.54</v>
      </c>
      <c r="F794" s="184">
        <v>0.93110000000000004</v>
      </c>
      <c r="G794" s="184">
        <v>0.73119999999999996</v>
      </c>
      <c r="H794" s="184">
        <v>-0.29880000000000001</v>
      </c>
      <c r="I794" s="184">
        <v>0.3619</v>
      </c>
      <c r="J794" s="184">
        <v>-1.8026</v>
      </c>
      <c r="K794" s="184">
        <v>-5.5425000000000004</v>
      </c>
      <c r="L794" s="184">
        <v>-0.82210000000000005</v>
      </c>
      <c r="M794" s="184">
        <v>7.3064999999999998</v>
      </c>
      <c r="N794" s="184">
        <v>-2.9937</v>
      </c>
      <c r="O794" s="184">
        <v>23.774799999999999</v>
      </c>
      <c r="P794" s="184">
        <v>12.349399999999999</v>
      </c>
      <c r="Q794" s="184">
        <v>16.955500000000001</v>
      </c>
      <c r="R794" s="184">
        <v>8.5630000000000006</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1622</v>
      </c>
      <c r="C795" s="180">
        <v>119076</v>
      </c>
      <c r="D795" s="183">
        <v>45014</v>
      </c>
      <c r="E795" s="184">
        <v>66.506</v>
      </c>
      <c r="F795" s="184">
        <v>1.1436999999999999</v>
      </c>
      <c r="G795" s="184">
        <v>0.46379999999999999</v>
      </c>
      <c r="H795" s="184">
        <v>-0.65429999999999999</v>
      </c>
      <c r="I795" s="184">
        <v>-9.4600000000000004E-2</v>
      </c>
      <c r="J795" s="184">
        <v>-2.9350000000000001</v>
      </c>
      <c r="K795" s="184">
        <v>-4.5441000000000003</v>
      </c>
      <c r="L795" s="184">
        <v>-0.90439999999999998</v>
      </c>
      <c r="M795" s="184">
        <v>10.5688</v>
      </c>
      <c r="N795" s="184">
        <v>-0.43269999999999997</v>
      </c>
      <c r="O795" s="184">
        <v>24.573</v>
      </c>
      <c r="P795" s="184">
        <v>11.933</v>
      </c>
      <c r="Q795" s="184">
        <v>13.706</v>
      </c>
      <c r="R795" s="184">
        <v>7.6002999999999998</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1712</v>
      </c>
      <c r="C796" s="180">
        <v>119077</v>
      </c>
      <c r="D796" s="183">
        <v>45014</v>
      </c>
      <c r="E796" s="184">
        <v>183.78137460268599</v>
      </c>
      <c r="F796" s="184">
        <v>1.1444000000000001</v>
      </c>
      <c r="G796" s="184">
        <v>0.46389999999999998</v>
      </c>
      <c r="H796" s="184">
        <v>-0.65429999999999999</v>
      </c>
      <c r="I796" s="184">
        <v>-9.5100000000000004E-2</v>
      </c>
      <c r="J796" s="184">
        <v>-2.9344000000000001</v>
      </c>
      <c r="K796" s="184">
        <v>-4.5441000000000003</v>
      </c>
      <c r="L796" s="184">
        <v>-0.9042</v>
      </c>
      <c r="M796" s="184">
        <v>10.568199999999999</v>
      </c>
      <c r="N796" s="184">
        <v>-0.4335</v>
      </c>
      <c r="O796" s="184">
        <v>24.573599999999999</v>
      </c>
      <c r="P796" s="184">
        <v>11.321999999999999</v>
      </c>
      <c r="Q796" s="184">
        <v>13.4049</v>
      </c>
      <c r="R796" s="184">
        <v>7.6006</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1623</v>
      </c>
      <c r="C797" s="180">
        <v>105875</v>
      </c>
      <c r="D797" s="183">
        <v>45014</v>
      </c>
      <c r="E797" s="184">
        <v>61.259</v>
      </c>
      <c r="F797" s="184">
        <v>1.1425000000000001</v>
      </c>
      <c r="G797" s="184">
        <v>0.4526</v>
      </c>
      <c r="H797" s="184">
        <v>-0.67130000000000001</v>
      </c>
      <c r="I797" s="184">
        <v>-0.1321</v>
      </c>
      <c r="J797" s="184">
        <v>-3.0129000000000001</v>
      </c>
      <c r="K797" s="184">
        <v>-4.7885999999999997</v>
      </c>
      <c r="L797" s="184">
        <v>-1.4240999999999999</v>
      </c>
      <c r="M797" s="184">
        <v>9.6730999999999998</v>
      </c>
      <c r="N797" s="184">
        <v>-1.5239</v>
      </c>
      <c r="O797" s="184">
        <v>23.240200000000002</v>
      </c>
      <c r="P797" s="184">
        <v>10.8483</v>
      </c>
      <c r="Q797" s="184">
        <v>12.14</v>
      </c>
      <c r="R797" s="184">
        <v>6.4161999999999999</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1713</v>
      </c>
      <c r="C798" s="180">
        <v>100080</v>
      </c>
      <c r="D798" s="183">
        <v>45014</v>
      </c>
      <c r="E798" s="184">
        <v>764.02013641006999</v>
      </c>
      <c r="F798" s="184">
        <v>1.1436999999999999</v>
      </c>
      <c r="G798" s="184">
        <v>0.45350000000000001</v>
      </c>
      <c r="H798" s="184">
        <v>-0.6704</v>
      </c>
      <c r="I798" s="184">
        <v>-0.13170000000000001</v>
      </c>
      <c r="J798" s="184">
        <v>-3.0131000000000001</v>
      </c>
      <c r="K798" s="184">
        <v>-4.7884000000000002</v>
      </c>
      <c r="L798" s="184">
        <v>-1.4248000000000001</v>
      </c>
      <c r="M798" s="184">
        <v>9.6720000000000006</v>
      </c>
      <c r="N798" s="184">
        <v>-1.5246</v>
      </c>
      <c r="O798" s="184">
        <v>23.241499999999998</v>
      </c>
      <c r="P798" s="184">
        <v>10.238</v>
      </c>
      <c r="Q798" s="184">
        <v>18.200299999999999</v>
      </c>
      <c r="R798" s="184">
        <v>6.4160000000000004</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1548</v>
      </c>
      <c r="C799" s="180">
        <v>140353</v>
      </c>
      <c r="D799" s="183">
        <v>45014</v>
      </c>
      <c r="E799" s="184">
        <v>25.027999999999999</v>
      </c>
      <c r="F799" s="184">
        <v>0.94779999999999998</v>
      </c>
      <c r="G799" s="184">
        <v>0.67169999999999996</v>
      </c>
      <c r="H799" s="184">
        <v>-0.29480000000000001</v>
      </c>
      <c r="I799" s="184">
        <v>0.44950000000000001</v>
      </c>
      <c r="J799" s="184">
        <v>-1.0907</v>
      </c>
      <c r="K799" s="184">
        <v>-3.9527000000000001</v>
      </c>
      <c r="L799" s="184">
        <v>1.3156000000000001</v>
      </c>
      <c r="M799" s="184">
        <v>11.0726</v>
      </c>
      <c r="N799" s="184">
        <v>0.73660000000000003</v>
      </c>
      <c r="O799" s="184">
        <v>28.679500000000001</v>
      </c>
      <c r="P799" s="184">
        <v>11.8927</v>
      </c>
      <c r="Q799" s="184">
        <v>11.9093</v>
      </c>
      <c r="R799" s="184">
        <v>12.0829</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1549</v>
      </c>
      <c r="C800" s="180">
        <v>140355</v>
      </c>
      <c r="D800" s="183">
        <v>45014</v>
      </c>
      <c r="E800" s="184">
        <v>22.428999999999998</v>
      </c>
      <c r="F800" s="184">
        <v>0.94510000000000005</v>
      </c>
      <c r="G800" s="184">
        <v>0.65069999999999995</v>
      </c>
      <c r="H800" s="184">
        <v>-0.32440000000000002</v>
      </c>
      <c r="I800" s="184">
        <v>0.38940000000000002</v>
      </c>
      <c r="J800" s="184">
        <v>-1.2156</v>
      </c>
      <c r="K800" s="184">
        <v>-4.3376000000000001</v>
      </c>
      <c r="L800" s="184">
        <v>0.4793</v>
      </c>
      <c r="M800" s="184">
        <v>9.6773000000000007</v>
      </c>
      <c r="N800" s="184">
        <v>-0.96260000000000001</v>
      </c>
      <c r="O800" s="184">
        <v>26.460899999999999</v>
      </c>
      <c r="P800" s="184">
        <v>10.0085</v>
      </c>
      <c r="Q800" s="184">
        <v>10.4145</v>
      </c>
      <c r="R800" s="184">
        <v>10.1655</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1553</v>
      </c>
      <c r="C801" s="180">
        <v>100520</v>
      </c>
      <c r="D801" s="183">
        <v>45014</v>
      </c>
      <c r="E801" s="184">
        <v>951.34799999999996</v>
      </c>
      <c r="F801" s="184">
        <v>0.70079999999999998</v>
      </c>
      <c r="G801" s="184">
        <v>0.1002</v>
      </c>
      <c r="H801" s="184">
        <v>-1.1292</v>
      </c>
      <c r="I801" s="184">
        <v>3.95E-2</v>
      </c>
      <c r="J801" s="184">
        <v>-1.0538000000000001</v>
      </c>
      <c r="K801" s="184">
        <v>-6.3598999999999997</v>
      </c>
      <c r="L801" s="184">
        <v>0.30099999999999999</v>
      </c>
      <c r="M801" s="184">
        <v>10.5444</v>
      </c>
      <c r="N801" s="184">
        <v>1.4984999999999999</v>
      </c>
      <c r="O801" s="184">
        <v>31.848800000000001</v>
      </c>
      <c r="P801" s="184">
        <v>11.032299999999999</v>
      </c>
      <c r="Q801" s="184">
        <v>17.3218</v>
      </c>
      <c r="R801" s="184">
        <v>11.785299999999999</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1554</v>
      </c>
      <c r="C802" s="180">
        <v>118535</v>
      </c>
      <c r="D802" s="183">
        <v>45014</v>
      </c>
      <c r="E802" s="184">
        <v>1040.0024000000001</v>
      </c>
      <c r="F802" s="184">
        <v>0.70269999999999999</v>
      </c>
      <c r="G802" s="184">
        <v>0.1101</v>
      </c>
      <c r="H802" s="184">
        <v>-1.1154999999999999</v>
      </c>
      <c r="I802" s="184">
        <v>6.7100000000000007E-2</v>
      </c>
      <c r="J802" s="184">
        <v>-0.99719999999999998</v>
      </c>
      <c r="K802" s="184">
        <v>-6.1885000000000003</v>
      </c>
      <c r="L802" s="184">
        <v>0.66420000000000001</v>
      </c>
      <c r="M802" s="184">
        <v>11.1439</v>
      </c>
      <c r="N802" s="184">
        <v>2.2315999999999998</v>
      </c>
      <c r="O802" s="184">
        <v>32.811599999999999</v>
      </c>
      <c r="P802" s="184">
        <v>11.9132</v>
      </c>
      <c r="Q802" s="184">
        <v>14.766299999999999</v>
      </c>
      <c r="R802" s="184">
        <v>12.589499999999999</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1555</v>
      </c>
      <c r="C803" s="180">
        <v>101762</v>
      </c>
      <c r="D803" s="183">
        <v>45014</v>
      </c>
      <c r="E803" s="184">
        <v>1106.0920000000001</v>
      </c>
      <c r="F803" s="184">
        <v>0.93910000000000005</v>
      </c>
      <c r="G803" s="184">
        <v>0.59819999999999995</v>
      </c>
      <c r="H803" s="184">
        <v>-0.42030000000000001</v>
      </c>
      <c r="I803" s="184">
        <v>0.29980000000000001</v>
      </c>
      <c r="J803" s="184">
        <v>-0.76680000000000004</v>
      </c>
      <c r="K803" s="184">
        <v>-4.5221999999999998</v>
      </c>
      <c r="L803" s="184">
        <v>5.0434000000000001</v>
      </c>
      <c r="M803" s="184">
        <v>15.261100000000001</v>
      </c>
      <c r="N803" s="184">
        <v>10.1305</v>
      </c>
      <c r="O803" s="184">
        <v>34.718499999999999</v>
      </c>
      <c r="P803" s="184">
        <v>13.317600000000001</v>
      </c>
      <c r="Q803" s="184">
        <v>18.121099999999998</v>
      </c>
      <c r="R803" s="184">
        <v>18.405799999999999</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1556</v>
      </c>
      <c r="C804" s="180">
        <v>118955</v>
      </c>
      <c r="D804" s="183">
        <v>45014</v>
      </c>
      <c r="E804" s="184">
        <v>1191.1489999999999</v>
      </c>
      <c r="F804" s="184">
        <v>0.94089999999999996</v>
      </c>
      <c r="G804" s="184">
        <v>0.60709999999999997</v>
      </c>
      <c r="H804" s="184">
        <v>-0.40789999999999998</v>
      </c>
      <c r="I804" s="184">
        <v>0.32479999999999998</v>
      </c>
      <c r="J804" s="184">
        <v>-0.71579999999999999</v>
      </c>
      <c r="K804" s="184">
        <v>-4.3573000000000004</v>
      </c>
      <c r="L804" s="184">
        <v>5.3997999999999999</v>
      </c>
      <c r="M804" s="184">
        <v>15.8421</v>
      </c>
      <c r="N804" s="184">
        <v>10.8721</v>
      </c>
      <c r="O804" s="184">
        <v>35.565300000000001</v>
      </c>
      <c r="P804" s="184">
        <v>14.066000000000001</v>
      </c>
      <c r="Q804" s="184">
        <v>14.6525</v>
      </c>
      <c r="R804" s="184">
        <v>19.1784</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1550</v>
      </c>
      <c r="C805" s="180">
        <v>120046</v>
      </c>
      <c r="D805" s="183">
        <v>45014</v>
      </c>
      <c r="E805" s="184">
        <v>137.95150000000001</v>
      </c>
      <c r="F805" s="184">
        <v>0.96879999999999999</v>
      </c>
      <c r="G805" s="184">
        <v>0.55710000000000004</v>
      </c>
      <c r="H805" s="184">
        <v>-0.28289999999999998</v>
      </c>
      <c r="I805" s="184">
        <v>0.5454</v>
      </c>
      <c r="J805" s="184">
        <v>-1.0012000000000001</v>
      </c>
      <c r="K805" s="184">
        <v>-2.6728999999999998</v>
      </c>
      <c r="L805" s="184">
        <v>2.4975999999999998</v>
      </c>
      <c r="M805" s="184">
        <v>11.3233</v>
      </c>
      <c r="N805" s="184">
        <v>-1.6385000000000001</v>
      </c>
      <c r="O805" s="184">
        <v>26.983499999999999</v>
      </c>
      <c r="P805" s="184">
        <v>9.3651999999999997</v>
      </c>
      <c r="Q805" s="184">
        <v>13.3355</v>
      </c>
      <c r="R805" s="184">
        <v>10.323499999999999</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1982</v>
      </c>
      <c r="C806" s="180">
        <v>102252</v>
      </c>
      <c r="D806" s="183">
        <v>45014</v>
      </c>
      <c r="E806" s="184">
        <v>125.8698</v>
      </c>
      <c r="F806" s="184">
        <v>0.96630000000000005</v>
      </c>
      <c r="G806" s="184">
        <v>0.54459999999999997</v>
      </c>
      <c r="H806" s="184">
        <v>-0.30030000000000001</v>
      </c>
      <c r="I806" s="184">
        <v>0.50990000000000002</v>
      </c>
      <c r="J806" s="184">
        <v>-1.0705</v>
      </c>
      <c r="K806" s="184">
        <v>-2.8755000000000002</v>
      </c>
      <c r="L806" s="184">
        <v>1.992</v>
      </c>
      <c r="M806" s="184">
        <v>10.4414</v>
      </c>
      <c r="N806" s="184">
        <v>-2.7117</v>
      </c>
      <c r="O806" s="184">
        <v>25.540199999999999</v>
      </c>
      <c r="P806" s="184">
        <v>8.2195</v>
      </c>
      <c r="Q806" s="184">
        <v>14.1761</v>
      </c>
      <c r="R806" s="184">
        <v>9.0768000000000004</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1557</v>
      </c>
      <c r="C807" s="180">
        <v>128235</v>
      </c>
      <c r="D807" s="183">
        <v>45014</v>
      </c>
      <c r="E807" s="184">
        <v>32.92</v>
      </c>
      <c r="F807" s="184">
        <v>0.85780000000000001</v>
      </c>
      <c r="G807" s="184">
        <v>0.61119999999999997</v>
      </c>
      <c r="H807" s="184">
        <v>-0.57379999999999998</v>
      </c>
      <c r="I807" s="184">
        <v>0.61119999999999997</v>
      </c>
      <c r="J807" s="184">
        <v>-1.3189</v>
      </c>
      <c r="K807" s="184">
        <v>-5.6193</v>
      </c>
      <c r="L807" s="184">
        <v>-3.7145000000000001</v>
      </c>
      <c r="M807" s="184">
        <v>7.9344000000000001</v>
      </c>
      <c r="N807" s="184">
        <v>-3.6863999999999999</v>
      </c>
      <c r="O807" s="184">
        <v>24.9863</v>
      </c>
      <c r="P807" s="184">
        <v>9.8074999999999992</v>
      </c>
      <c r="Q807" s="184">
        <v>14.141400000000001</v>
      </c>
      <c r="R807" s="184">
        <v>11.3238</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1558</v>
      </c>
      <c r="C808" s="180">
        <v>128236</v>
      </c>
      <c r="D808" s="183">
        <v>45014</v>
      </c>
      <c r="E808" s="184">
        <v>37</v>
      </c>
      <c r="F808" s="184">
        <v>0.87239999999999995</v>
      </c>
      <c r="G808" s="184">
        <v>0.62549999999999994</v>
      </c>
      <c r="H808" s="184">
        <v>-0.53759999999999997</v>
      </c>
      <c r="I808" s="184">
        <v>0.68030000000000002</v>
      </c>
      <c r="J808" s="184">
        <v>-1.2806999999999999</v>
      </c>
      <c r="K808" s="184">
        <v>-5.3708</v>
      </c>
      <c r="L808" s="184">
        <v>-3.1160000000000001</v>
      </c>
      <c r="M808" s="184">
        <v>8.9838000000000005</v>
      </c>
      <c r="N808" s="184">
        <v>-2.4775999999999998</v>
      </c>
      <c r="O808" s="184">
        <v>26.579699999999999</v>
      </c>
      <c r="P808" s="184">
        <v>11.414</v>
      </c>
      <c r="Q808" s="184">
        <v>15.631399999999999</v>
      </c>
      <c r="R808" s="184">
        <v>12.7623</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1559</v>
      </c>
      <c r="C809" s="180">
        <v>120492</v>
      </c>
      <c r="D809" s="183">
        <v>45014</v>
      </c>
      <c r="E809" s="184">
        <v>58.676900000000003</v>
      </c>
      <c r="F809" s="184">
        <v>1.1682999999999999</v>
      </c>
      <c r="G809" s="184">
        <v>0.63219999999999998</v>
      </c>
      <c r="H809" s="184">
        <v>-0.76070000000000004</v>
      </c>
      <c r="I809" s="184">
        <v>-0.51090000000000002</v>
      </c>
      <c r="J809" s="184">
        <v>-1.3781000000000001</v>
      </c>
      <c r="K809" s="184">
        <v>-4.593</v>
      </c>
      <c r="L809" s="184">
        <v>3.9779</v>
      </c>
      <c r="M809" s="184">
        <v>13.388400000000001</v>
      </c>
      <c r="N809" s="184">
        <v>5.5153999999999996</v>
      </c>
      <c r="O809" s="184">
        <v>27.342300000000002</v>
      </c>
      <c r="P809" s="184">
        <v>13.4978</v>
      </c>
      <c r="Q809" s="184">
        <v>15.230499999999999</v>
      </c>
      <c r="R809" s="184">
        <v>13.454000000000001</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1878</v>
      </c>
      <c r="C810" s="180">
        <v>109522</v>
      </c>
      <c r="D810" s="183">
        <v>45014</v>
      </c>
      <c r="E810" s="184">
        <v>53.183</v>
      </c>
      <c r="F810" s="184">
        <v>1.1657</v>
      </c>
      <c r="G810" s="184">
        <v>0.61919999999999997</v>
      </c>
      <c r="H810" s="184">
        <v>-0.77869999999999995</v>
      </c>
      <c r="I810" s="184">
        <v>-0.54659999999999997</v>
      </c>
      <c r="J810" s="184">
        <v>-1.4516</v>
      </c>
      <c r="K810" s="184">
        <v>-4.8037999999999998</v>
      </c>
      <c r="L810" s="184">
        <v>3.5432000000000001</v>
      </c>
      <c r="M810" s="184">
        <v>12.678699999999999</v>
      </c>
      <c r="N810" s="184">
        <v>4.6524000000000001</v>
      </c>
      <c r="O810" s="184">
        <v>26.339500000000001</v>
      </c>
      <c r="P810" s="184">
        <v>12.609299999999999</v>
      </c>
      <c r="Q810" s="184">
        <v>12.1973</v>
      </c>
      <c r="R810" s="184">
        <v>12.5547</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1566</v>
      </c>
      <c r="C811" s="180">
        <v>112090</v>
      </c>
      <c r="D811" s="183">
        <v>45014</v>
      </c>
      <c r="E811" s="184">
        <v>52.149000000000001</v>
      </c>
      <c r="F811" s="184">
        <v>0.84899999999999998</v>
      </c>
      <c r="G811" s="184">
        <v>0.50880000000000003</v>
      </c>
      <c r="H811" s="184">
        <v>-0.6421</v>
      </c>
      <c r="I811" s="184">
        <v>0.62129999999999996</v>
      </c>
      <c r="J811" s="184">
        <v>-0.72909999999999997</v>
      </c>
      <c r="K811" s="184">
        <v>-5.4055</v>
      </c>
      <c r="L811" s="184">
        <v>1.6014999999999999</v>
      </c>
      <c r="M811" s="184">
        <v>10.546099999999999</v>
      </c>
      <c r="N811" s="184">
        <v>1.6034999999999999</v>
      </c>
      <c r="O811" s="184">
        <v>24.6829</v>
      </c>
      <c r="P811" s="184">
        <v>10.3749</v>
      </c>
      <c r="Q811" s="184">
        <v>12.9588</v>
      </c>
      <c r="R811" s="184">
        <v>8.5507000000000009</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1567</v>
      </c>
      <c r="C812" s="180">
        <v>120166</v>
      </c>
      <c r="D812" s="183">
        <v>45014</v>
      </c>
      <c r="E812" s="184">
        <v>57.588999999999999</v>
      </c>
      <c r="F812" s="184">
        <v>0.85289999999999999</v>
      </c>
      <c r="G812" s="184">
        <v>0.52190000000000003</v>
      </c>
      <c r="H812" s="184">
        <v>-0.62470000000000003</v>
      </c>
      <c r="I812" s="184">
        <v>0.65720000000000001</v>
      </c>
      <c r="J812" s="184">
        <v>-0.65720000000000001</v>
      </c>
      <c r="K812" s="184">
        <v>-5.1924000000000001</v>
      </c>
      <c r="L812" s="184">
        <v>2.0629</v>
      </c>
      <c r="M812" s="184">
        <v>11.306800000000001</v>
      </c>
      <c r="N812" s="184">
        <v>2.5499999999999998</v>
      </c>
      <c r="O812" s="184">
        <v>25.871400000000001</v>
      </c>
      <c r="P812" s="184">
        <v>11.4467</v>
      </c>
      <c r="Q812" s="184">
        <v>15.3125</v>
      </c>
      <c r="R812" s="184">
        <v>9.5751000000000008</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1578</v>
      </c>
      <c r="C813" s="180">
        <v>119291</v>
      </c>
      <c r="D813" s="183"/>
      <c r="E813" s="184"/>
      <c r="F813" s="184"/>
      <c r="G813" s="184"/>
      <c r="H813" s="184"/>
      <c r="I813" s="184"/>
      <c r="J813" s="184"/>
      <c r="K813" s="184"/>
      <c r="L813" s="184"/>
      <c r="M813" s="184"/>
      <c r="N813" s="184"/>
      <c r="O813" s="184"/>
      <c r="P813" s="184"/>
      <c r="Q813" s="184"/>
      <c r="R813" s="184"/>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1579</v>
      </c>
      <c r="C814" s="180">
        <v>118043</v>
      </c>
      <c r="D814" s="183"/>
      <c r="E814" s="184"/>
      <c r="F814" s="184"/>
      <c r="G814" s="184"/>
      <c r="H814" s="184"/>
      <c r="I814" s="184"/>
      <c r="J814" s="184"/>
      <c r="K814" s="184"/>
      <c r="L814" s="184"/>
      <c r="M814" s="184"/>
      <c r="N814" s="184"/>
      <c r="O814" s="184"/>
      <c r="P814" s="184"/>
      <c r="Q814" s="184"/>
      <c r="R814" s="184"/>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1580</v>
      </c>
      <c r="C815" s="180">
        <v>120264</v>
      </c>
      <c r="D815" s="183">
        <v>45014</v>
      </c>
      <c r="E815" s="184">
        <v>67.924300000000002</v>
      </c>
      <c r="F815" s="184">
        <v>1.2971999999999999</v>
      </c>
      <c r="G815" s="184">
        <v>0.70020000000000004</v>
      </c>
      <c r="H815" s="184">
        <v>-0.1822</v>
      </c>
      <c r="I815" s="184">
        <v>0.59509999999999996</v>
      </c>
      <c r="J815" s="184">
        <v>-1.3906000000000001</v>
      </c>
      <c r="K815" s="184">
        <v>-3.8975</v>
      </c>
      <c r="L815" s="184">
        <v>-2.2572000000000001</v>
      </c>
      <c r="M815" s="184">
        <v>7.3819999999999997</v>
      </c>
      <c r="N815" s="184">
        <v>-0.78859999999999997</v>
      </c>
      <c r="O815" s="184">
        <v>18.5</v>
      </c>
      <c r="P815" s="184">
        <v>8.6915999999999993</v>
      </c>
      <c r="Q815" s="184">
        <v>9.2382000000000009</v>
      </c>
      <c r="R815" s="184">
        <v>6.6173999999999999</v>
      </c>
      <c r="T815" s="106"/>
      <c r="U815" s="107"/>
      <c r="V815" s="107"/>
      <c r="W815" s="107"/>
      <c r="X815" s="107"/>
      <c r="Y815" s="107"/>
      <c r="Z815" s="107"/>
      <c r="AA815" s="107"/>
      <c r="AB815" s="107"/>
      <c r="AC815" s="107"/>
      <c r="AD815" s="107"/>
      <c r="AE815" s="107"/>
      <c r="AF815" s="107"/>
      <c r="AG815" s="107"/>
      <c r="AH815" s="107"/>
    </row>
    <row r="816" spans="1:34" x14ac:dyDescent="0.3">
      <c r="A816" s="180" t="s">
        <v>1539</v>
      </c>
      <c r="B816" s="180" t="s">
        <v>1756</v>
      </c>
      <c r="C816" s="180">
        <v>100313</v>
      </c>
      <c r="D816" s="183">
        <v>45014</v>
      </c>
      <c r="E816" s="184">
        <v>62.951099999999997</v>
      </c>
      <c r="F816" s="184">
        <v>1.2948</v>
      </c>
      <c r="G816" s="184">
        <v>0.68910000000000005</v>
      </c>
      <c r="H816" s="184">
        <v>-0.19769999999999999</v>
      </c>
      <c r="I816" s="184">
        <v>0.56410000000000005</v>
      </c>
      <c r="J816" s="184">
        <v>-1.4213</v>
      </c>
      <c r="K816" s="184">
        <v>-4.0576999999999996</v>
      </c>
      <c r="L816" s="184">
        <v>-2.6181999999999999</v>
      </c>
      <c r="M816" s="184">
        <v>6.7666000000000004</v>
      </c>
      <c r="N816" s="184">
        <v>-1.5771999999999999</v>
      </c>
      <c r="O816" s="184">
        <v>17.446400000000001</v>
      </c>
      <c r="P816" s="184">
        <v>7.7645</v>
      </c>
      <c r="Q816" s="184">
        <v>8.5330999999999992</v>
      </c>
      <c r="R816" s="184">
        <v>5.6767000000000003</v>
      </c>
      <c r="T816" s="106"/>
      <c r="U816" s="107"/>
      <c r="V816" s="107"/>
      <c r="W816" s="107"/>
      <c r="X816" s="107"/>
      <c r="Y816" s="107"/>
      <c r="Z816" s="107"/>
      <c r="AA816" s="107"/>
      <c r="AB816" s="107"/>
      <c r="AC816" s="107"/>
      <c r="AD816" s="107"/>
      <c r="AE816" s="107"/>
      <c r="AF816" s="107"/>
      <c r="AG816" s="107"/>
      <c r="AH816" s="107"/>
    </row>
    <row r="817" spans="1:34" x14ac:dyDescent="0.3">
      <c r="A817" s="180" t="s">
        <v>1539</v>
      </c>
      <c r="B817" s="180" t="s">
        <v>1576</v>
      </c>
      <c r="C817" s="180">
        <v>129046</v>
      </c>
      <c r="D817" s="183">
        <v>45014</v>
      </c>
      <c r="E817" s="184">
        <v>33.506399999999999</v>
      </c>
      <c r="F817" s="184">
        <v>0.97219999999999995</v>
      </c>
      <c r="G817" s="184">
        <v>0.39579999999999999</v>
      </c>
      <c r="H817" s="184">
        <v>-0.97699999999999998</v>
      </c>
      <c r="I817" s="184">
        <v>-1.0150999999999999</v>
      </c>
      <c r="J817" s="184">
        <v>-3.0043000000000002</v>
      </c>
      <c r="K817" s="184">
        <v>-7.8132000000000001</v>
      </c>
      <c r="L817" s="184">
        <v>-6.6619000000000002</v>
      </c>
      <c r="M817" s="184">
        <v>4.2808999999999999</v>
      </c>
      <c r="N817" s="184">
        <v>-2.4295</v>
      </c>
      <c r="O817" s="184">
        <v>17.088100000000001</v>
      </c>
      <c r="P817" s="184">
        <v>4.1582999999999997</v>
      </c>
      <c r="Q817" s="184">
        <v>14.5115</v>
      </c>
      <c r="R817" s="184">
        <v>0.47160000000000002</v>
      </c>
      <c r="T817" s="106"/>
      <c r="U817" s="107"/>
      <c r="V817" s="107"/>
      <c r="W817" s="107"/>
      <c r="X817" s="107"/>
      <c r="Y817" s="107"/>
      <c r="Z817" s="107"/>
      <c r="AA817" s="107"/>
      <c r="AB817" s="107"/>
      <c r="AC817" s="107"/>
      <c r="AD817" s="107"/>
      <c r="AE817" s="107"/>
      <c r="AF817" s="107"/>
      <c r="AG817" s="107"/>
      <c r="AH817" s="107"/>
    </row>
    <row r="818" spans="1:34" x14ac:dyDescent="0.3">
      <c r="A818" s="180" t="s">
        <v>1539</v>
      </c>
      <c r="B818" s="180" t="s">
        <v>1577</v>
      </c>
      <c r="C818" s="180">
        <v>129048</v>
      </c>
      <c r="D818" s="183">
        <v>45014</v>
      </c>
      <c r="E818" s="184">
        <v>30.832000000000001</v>
      </c>
      <c r="F818" s="184">
        <v>0.96970000000000001</v>
      </c>
      <c r="G818" s="184">
        <v>0.38450000000000001</v>
      </c>
      <c r="H818" s="184">
        <v>-0.9929</v>
      </c>
      <c r="I818" s="184">
        <v>-1.0463</v>
      </c>
      <c r="J818" s="184">
        <v>-3.0678000000000001</v>
      </c>
      <c r="K818" s="184">
        <v>-8.0089000000000006</v>
      </c>
      <c r="L818" s="184">
        <v>-7.0591999999999997</v>
      </c>
      <c r="M818" s="184">
        <v>3.6185</v>
      </c>
      <c r="N818" s="184">
        <v>-3.2652000000000001</v>
      </c>
      <c r="O818" s="184">
        <v>16.034800000000001</v>
      </c>
      <c r="P818" s="184">
        <v>3.2244000000000002</v>
      </c>
      <c r="Q818" s="184">
        <v>13.449</v>
      </c>
      <c r="R818" s="184">
        <v>-0.40899999999999997</v>
      </c>
      <c r="T818" s="106"/>
      <c r="U818" s="107"/>
      <c r="V818" s="107"/>
      <c r="W818" s="107"/>
      <c r="X818" s="107"/>
      <c r="Y818" s="107"/>
      <c r="Z818" s="107"/>
      <c r="AA818" s="107"/>
      <c r="AB818" s="107"/>
      <c r="AC818" s="107"/>
      <c r="AD818" s="107"/>
      <c r="AE818" s="107"/>
      <c r="AF818" s="107"/>
      <c r="AG818" s="107"/>
      <c r="AH818" s="107"/>
    </row>
    <row r="819" spans="1:34" x14ac:dyDescent="0.3">
      <c r="A819" s="180" t="s">
        <v>1539</v>
      </c>
      <c r="B819" s="180" t="s">
        <v>1741</v>
      </c>
      <c r="C819" s="180">
        <v>143793</v>
      </c>
      <c r="D819" s="183">
        <v>45014</v>
      </c>
      <c r="E819" s="184">
        <v>16.976700000000001</v>
      </c>
      <c r="F819" s="184">
        <v>0.98809999999999998</v>
      </c>
      <c r="G819" s="184">
        <v>0.50619999999999998</v>
      </c>
      <c r="H819" s="184">
        <v>-0.57279999999999998</v>
      </c>
      <c r="I819" s="184">
        <v>0.52759999999999996</v>
      </c>
      <c r="J819" s="184">
        <v>-2.1042000000000001</v>
      </c>
      <c r="K819" s="184">
        <v>-4.9749999999999996</v>
      </c>
      <c r="L819" s="184">
        <v>0.49609999999999999</v>
      </c>
      <c r="M819" s="184">
        <v>10.1296</v>
      </c>
      <c r="N819" s="184">
        <v>1.3789</v>
      </c>
      <c r="O819" s="184">
        <v>26.665400000000002</v>
      </c>
      <c r="P819" s="184"/>
      <c r="Q819" s="184">
        <v>11.857200000000001</v>
      </c>
      <c r="R819" s="184">
        <v>12.307399999999999</v>
      </c>
      <c r="T819" s="106"/>
      <c r="U819" s="107"/>
      <c r="V819" s="107"/>
      <c r="W819" s="107"/>
      <c r="X819" s="107"/>
      <c r="Y819" s="107"/>
      <c r="Z819" s="107"/>
      <c r="AA819" s="107"/>
      <c r="AB819" s="107"/>
      <c r="AC819" s="107"/>
      <c r="AD819" s="107"/>
      <c r="AE819" s="107"/>
      <c r="AF819" s="107"/>
      <c r="AG819" s="107"/>
      <c r="AH819" s="107"/>
    </row>
    <row r="820" spans="1:34" x14ac:dyDescent="0.3">
      <c r="A820" s="180" t="s">
        <v>1539</v>
      </c>
      <c r="B820" s="180" t="s">
        <v>1742</v>
      </c>
      <c r="C820" s="180">
        <v>143787</v>
      </c>
      <c r="D820" s="183">
        <v>45014</v>
      </c>
      <c r="E820" s="184">
        <v>15.419600000000001</v>
      </c>
      <c r="F820" s="184">
        <v>0.98299999999999998</v>
      </c>
      <c r="G820" s="184">
        <v>0.49859999999999999</v>
      </c>
      <c r="H820" s="184">
        <v>-0.59119999999999995</v>
      </c>
      <c r="I820" s="184">
        <v>0.47370000000000001</v>
      </c>
      <c r="J820" s="184">
        <v>-2.2319</v>
      </c>
      <c r="K820" s="184">
        <v>-5.4005999999999998</v>
      </c>
      <c r="L820" s="184">
        <v>-0.42880000000000001</v>
      </c>
      <c r="M820" s="184">
        <v>8.6094000000000008</v>
      </c>
      <c r="N820" s="184">
        <v>-0.55979999999999996</v>
      </c>
      <c r="O820" s="184">
        <v>24.1724</v>
      </c>
      <c r="P820" s="184"/>
      <c r="Q820" s="184">
        <v>9.6019000000000005</v>
      </c>
      <c r="R820" s="184">
        <v>10.1534</v>
      </c>
      <c r="T820" s="106"/>
      <c r="U820" s="107"/>
      <c r="V820" s="107"/>
      <c r="W820" s="107"/>
      <c r="X820" s="107"/>
      <c r="Y820" s="107"/>
      <c r="Z820" s="107"/>
      <c r="AA820" s="107"/>
      <c r="AB820" s="107"/>
      <c r="AC820" s="107"/>
      <c r="AD820" s="107"/>
      <c r="AE820" s="107"/>
      <c r="AF820" s="107"/>
      <c r="AG820" s="107"/>
      <c r="AH820" s="107"/>
    </row>
    <row r="821" spans="1:34" x14ac:dyDescent="0.3">
      <c r="A821" s="180" t="s">
        <v>1539</v>
      </c>
      <c r="B821" s="180" t="s">
        <v>1541</v>
      </c>
      <c r="C821" s="180">
        <v>122639</v>
      </c>
      <c r="D821" s="183">
        <v>45014</v>
      </c>
      <c r="E821" s="184">
        <v>52.369500000000002</v>
      </c>
      <c r="F821" s="184">
        <v>0.2316</v>
      </c>
      <c r="G821" s="184">
        <v>-0.34370000000000001</v>
      </c>
      <c r="H821" s="184">
        <v>-1.0378000000000001</v>
      </c>
      <c r="I821" s="184">
        <v>0.38969999999999999</v>
      </c>
      <c r="J821" s="184">
        <v>0.74429999999999996</v>
      </c>
      <c r="K821" s="184">
        <v>2.6617000000000002</v>
      </c>
      <c r="L821" s="184">
        <v>5.3010999999999999</v>
      </c>
      <c r="M821" s="184">
        <v>12.104200000000001</v>
      </c>
      <c r="N821" s="184">
        <v>0.2072</v>
      </c>
      <c r="O821" s="184">
        <v>33.746299999999998</v>
      </c>
      <c r="P821" s="184">
        <v>17.943999999999999</v>
      </c>
      <c r="Q821" s="184">
        <v>18.323899999999998</v>
      </c>
      <c r="R821" s="184">
        <v>15.170500000000001</v>
      </c>
      <c r="T821" s="106"/>
      <c r="U821" s="107"/>
      <c r="V821" s="107"/>
      <c r="W821" s="107"/>
      <c r="X821" s="107"/>
      <c r="Y821" s="107"/>
      <c r="Z821" s="107"/>
      <c r="AA821" s="107"/>
      <c r="AB821" s="107"/>
      <c r="AC821" s="107"/>
      <c r="AD821" s="107"/>
      <c r="AE821" s="107"/>
      <c r="AF821" s="107"/>
      <c r="AG821" s="107"/>
      <c r="AH821" s="107"/>
    </row>
    <row r="822" spans="1:34" x14ac:dyDescent="0.3">
      <c r="A822" s="180" t="s">
        <v>1539</v>
      </c>
      <c r="B822" s="180" t="s">
        <v>1540</v>
      </c>
      <c r="C822" s="180">
        <v>122640</v>
      </c>
      <c r="D822" s="183">
        <v>45014</v>
      </c>
      <c r="E822" s="184">
        <v>48.860399999999998</v>
      </c>
      <c r="F822" s="184">
        <v>0.2293</v>
      </c>
      <c r="G822" s="184">
        <v>-0.35460000000000003</v>
      </c>
      <c r="H822" s="184">
        <v>-1.0535000000000001</v>
      </c>
      <c r="I822" s="184">
        <v>0.35820000000000002</v>
      </c>
      <c r="J822" s="184">
        <v>0.67920000000000003</v>
      </c>
      <c r="K822" s="184">
        <v>2.4497</v>
      </c>
      <c r="L822" s="184">
        <v>4.8524000000000003</v>
      </c>
      <c r="M822" s="184">
        <v>11.324400000000001</v>
      </c>
      <c r="N822" s="184">
        <v>-0.77090000000000003</v>
      </c>
      <c r="O822" s="184">
        <v>32.434899999999999</v>
      </c>
      <c r="P822" s="184">
        <v>16.911000000000001</v>
      </c>
      <c r="Q822" s="184">
        <v>17.492999999999999</v>
      </c>
      <c r="R822" s="184">
        <v>14.028499999999999</v>
      </c>
      <c r="T822" s="106"/>
      <c r="U822" s="107"/>
      <c r="V822" s="107"/>
      <c r="W822" s="107"/>
      <c r="X822" s="107"/>
      <c r="Y822" s="107"/>
      <c r="Z822" s="107"/>
      <c r="AA822" s="107"/>
      <c r="AB822" s="107"/>
      <c r="AC822" s="107"/>
      <c r="AD822" s="107"/>
      <c r="AE822" s="107"/>
      <c r="AF822" s="107"/>
      <c r="AG822" s="107"/>
      <c r="AH822" s="107"/>
    </row>
    <row r="823" spans="1:34" x14ac:dyDescent="0.3">
      <c r="A823" s="180" t="s">
        <v>1539</v>
      </c>
      <c r="B823" s="180" t="s">
        <v>1568</v>
      </c>
      <c r="C823" s="180">
        <v>133839</v>
      </c>
      <c r="D823" s="183">
        <v>45014</v>
      </c>
      <c r="E823" s="184">
        <v>27.48</v>
      </c>
      <c r="F823" s="184">
        <v>0.95520000000000005</v>
      </c>
      <c r="G823" s="184">
        <v>0.77010000000000001</v>
      </c>
      <c r="H823" s="184">
        <v>-0.25409999999999999</v>
      </c>
      <c r="I823" s="184">
        <v>0.5121</v>
      </c>
      <c r="J823" s="184">
        <v>-0.75839999999999996</v>
      </c>
      <c r="K823" s="184">
        <v>-4.3841000000000001</v>
      </c>
      <c r="L823" s="184">
        <v>-0.14530000000000001</v>
      </c>
      <c r="M823" s="184">
        <v>8.6594999999999995</v>
      </c>
      <c r="N823" s="184">
        <v>-3.1711999999999998</v>
      </c>
      <c r="O823" s="184">
        <v>35.164299999999997</v>
      </c>
      <c r="P823" s="184">
        <v>15.758599999999999</v>
      </c>
      <c r="Q823" s="184">
        <v>13.3377</v>
      </c>
      <c r="R823" s="184">
        <v>12.1442</v>
      </c>
      <c r="T823" s="106"/>
      <c r="U823" s="107"/>
      <c r="V823" s="107"/>
      <c r="W823" s="107"/>
      <c r="X823" s="107"/>
      <c r="Y823" s="107"/>
      <c r="Z823" s="107"/>
      <c r="AA823" s="107"/>
      <c r="AB823" s="107"/>
      <c r="AC823" s="107"/>
      <c r="AD823" s="107"/>
      <c r="AE823" s="107"/>
      <c r="AF823" s="107"/>
      <c r="AG823" s="107"/>
      <c r="AH823" s="107"/>
    </row>
    <row r="824" spans="1:34" x14ac:dyDescent="0.3">
      <c r="A824" s="180" t="s">
        <v>1539</v>
      </c>
      <c r="B824" s="180" t="s">
        <v>1569</v>
      </c>
      <c r="C824" s="180">
        <v>133836</v>
      </c>
      <c r="D824" s="183">
        <v>45014</v>
      </c>
      <c r="E824" s="184">
        <v>24.26</v>
      </c>
      <c r="F824" s="184">
        <v>0.95709999999999995</v>
      </c>
      <c r="G824" s="184">
        <v>0.70569999999999999</v>
      </c>
      <c r="H824" s="184">
        <v>-0.32869999999999999</v>
      </c>
      <c r="I824" s="184">
        <v>0.45550000000000002</v>
      </c>
      <c r="J824" s="184">
        <v>-0.89870000000000005</v>
      </c>
      <c r="K824" s="184">
        <v>-4.7507000000000001</v>
      </c>
      <c r="L824" s="184">
        <v>-0.93920000000000003</v>
      </c>
      <c r="M824" s="184">
        <v>7.3451000000000004</v>
      </c>
      <c r="N824" s="184">
        <v>-4.7133000000000003</v>
      </c>
      <c r="O824" s="184">
        <v>32.682299999999998</v>
      </c>
      <c r="P824" s="184">
        <v>13.607699999999999</v>
      </c>
      <c r="Q824" s="184">
        <v>11.601599999999999</v>
      </c>
      <c r="R824" s="184">
        <v>10.1751</v>
      </c>
      <c r="T824" s="106"/>
      <c r="U824" s="107"/>
      <c r="V824" s="107"/>
      <c r="W824" s="107"/>
      <c r="X824" s="107"/>
      <c r="Y824" s="107"/>
      <c r="Z824" s="107"/>
      <c r="AA824" s="107"/>
      <c r="AB824" s="107"/>
      <c r="AC824" s="107"/>
      <c r="AD824" s="107"/>
      <c r="AE824" s="107"/>
      <c r="AF824" s="107"/>
      <c r="AG824" s="107"/>
      <c r="AH824" s="107"/>
    </row>
    <row r="825" spans="1:34" x14ac:dyDescent="0.3">
      <c r="A825" s="180" t="s">
        <v>1539</v>
      </c>
      <c r="B825" s="180" t="s">
        <v>1570</v>
      </c>
      <c r="C825" s="180">
        <v>119718</v>
      </c>
      <c r="D825" s="183">
        <v>45014</v>
      </c>
      <c r="E825" s="184">
        <v>79.757900000000006</v>
      </c>
      <c r="F825" s="184">
        <v>0.87639999999999996</v>
      </c>
      <c r="G825" s="184">
        <v>0.2893</v>
      </c>
      <c r="H825" s="184">
        <v>-0.92569999999999997</v>
      </c>
      <c r="I825" s="184">
        <v>7.4300000000000005E-2</v>
      </c>
      <c r="J825" s="184">
        <v>-0.90490000000000004</v>
      </c>
      <c r="K825" s="184">
        <v>-4.6797000000000004</v>
      </c>
      <c r="L825" s="184">
        <v>-0.68569999999999998</v>
      </c>
      <c r="M825" s="184">
        <v>6.7267000000000001</v>
      </c>
      <c r="N825" s="184">
        <v>-3.0560999999999998</v>
      </c>
      <c r="O825" s="184">
        <v>26.6</v>
      </c>
      <c r="P825" s="184">
        <v>10.6829</v>
      </c>
      <c r="Q825" s="184">
        <v>15.033200000000001</v>
      </c>
      <c r="R825" s="184">
        <v>9.3438999999999997</v>
      </c>
      <c r="T825" s="106"/>
      <c r="U825" s="107"/>
      <c r="V825" s="107"/>
      <c r="W825" s="107"/>
      <c r="X825" s="107"/>
      <c r="Y825" s="107"/>
      <c r="Z825" s="107"/>
      <c r="AA825" s="107"/>
      <c r="AB825" s="107"/>
      <c r="AC825" s="107"/>
      <c r="AD825" s="107"/>
      <c r="AE825" s="107"/>
      <c r="AF825" s="107"/>
      <c r="AG825" s="107"/>
      <c r="AH825" s="107"/>
    </row>
    <row r="826" spans="1:34" x14ac:dyDescent="0.3">
      <c r="A826" s="180" t="s">
        <v>1539</v>
      </c>
      <c r="B826" s="180" t="s">
        <v>1571</v>
      </c>
      <c r="C826" s="180">
        <v>103215</v>
      </c>
      <c r="D826" s="183">
        <v>45014</v>
      </c>
      <c r="E826" s="184">
        <v>72.811999999999998</v>
      </c>
      <c r="F826" s="184">
        <v>0.87419999999999998</v>
      </c>
      <c r="G826" s="184">
        <v>0.27779999999999999</v>
      </c>
      <c r="H826" s="184">
        <v>-0.94169999999999998</v>
      </c>
      <c r="I826" s="184">
        <v>4.1799999999999997E-2</v>
      </c>
      <c r="J826" s="184">
        <v>-0.9738</v>
      </c>
      <c r="K826" s="184">
        <v>-4.8807</v>
      </c>
      <c r="L826" s="184">
        <v>-1.1208</v>
      </c>
      <c r="M826" s="184">
        <v>6.0274000000000001</v>
      </c>
      <c r="N826" s="184">
        <v>-3.9035000000000002</v>
      </c>
      <c r="O826" s="184">
        <v>25.422899999999998</v>
      </c>
      <c r="P826" s="184">
        <v>9.6295999999999999</v>
      </c>
      <c r="Q826" s="184">
        <v>11.9823</v>
      </c>
      <c r="R826" s="184">
        <v>8.3391999999999999</v>
      </c>
      <c r="T826" s="106"/>
      <c r="U826" s="107"/>
      <c r="V826" s="107"/>
      <c r="W826" s="107"/>
      <c r="X826" s="107"/>
      <c r="Y826" s="107"/>
      <c r="Z826" s="107"/>
      <c r="AA826" s="107"/>
      <c r="AB826" s="107"/>
      <c r="AC826" s="107"/>
      <c r="AD826" s="107"/>
      <c r="AE826" s="107"/>
      <c r="AF826" s="107"/>
      <c r="AG826" s="107"/>
      <c r="AH826" s="107"/>
    </row>
    <row r="827" spans="1:34" x14ac:dyDescent="0.3">
      <c r="A827" s="180" t="s">
        <v>1539</v>
      </c>
      <c r="B827" s="180" t="s">
        <v>1572</v>
      </c>
      <c r="C827" s="180">
        <v>144905</v>
      </c>
      <c r="D827" s="183">
        <v>45014</v>
      </c>
      <c r="E827" s="184">
        <v>15.283799999999999</v>
      </c>
      <c r="F827" s="184">
        <v>0.78010000000000002</v>
      </c>
      <c r="G827" s="184">
        <v>0.21179999999999999</v>
      </c>
      <c r="H827" s="184">
        <v>-0.80479999999999996</v>
      </c>
      <c r="I827" s="184">
        <v>-0.1366</v>
      </c>
      <c r="J827" s="184">
        <v>-2.0106000000000002</v>
      </c>
      <c r="K827" s="184">
        <v>-5.7039</v>
      </c>
      <c r="L827" s="184">
        <v>-1.2527999999999999</v>
      </c>
      <c r="M827" s="184">
        <v>9.1341000000000001</v>
      </c>
      <c r="N827" s="184">
        <v>0.48449999999999999</v>
      </c>
      <c r="O827" s="184">
        <v>21.6645</v>
      </c>
      <c r="P827" s="184"/>
      <c r="Q827" s="184">
        <v>9.8823000000000008</v>
      </c>
      <c r="R827" s="184">
        <v>8.8544999999999998</v>
      </c>
      <c r="T827" s="106"/>
      <c r="U827" s="107"/>
      <c r="V827" s="107"/>
      <c r="W827" s="107"/>
      <c r="X827" s="107"/>
      <c r="Y827" s="107"/>
      <c r="Z827" s="107"/>
      <c r="AA827" s="107"/>
      <c r="AB827" s="107"/>
      <c r="AC827" s="107"/>
      <c r="AD827" s="107"/>
      <c r="AE827" s="107"/>
      <c r="AF827" s="107"/>
      <c r="AG827" s="107"/>
      <c r="AH827" s="107"/>
    </row>
    <row r="828" spans="1:34" x14ac:dyDescent="0.3">
      <c r="A828" s="180" t="s">
        <v>1539</v>
      </c>
      <c r="B828" s="180" t="s">
        <v>1573</v>
      </c>
      <c r="C828" s="180">
        <v>144902</v>
      </c>
      <c r="D828" s="183">
        <v>45014</v>
      </c>
      <c r="E828" s="184">
        <v>14.082100000000001</v>
      </c>
      <c r="F828" s="184">
        <v>0.77569999999999995</v>
      </c>
      <c r="G828" s="184">
        <v>0.18779999999999999</v>
      </c>
      <c r="H828" s="184">
        <v>-0.8387</v>
      </c>
      <c r="I828" s="184">
        <v>-0.20480000000000001</v>
      </c>
      <c r="J828" s="184">
        <v>-2.1511999999999998</v>
      </c>
      <c r="K828" s="184">
        <v>-6.1292999999999997</v>
      </c>
      <c r="L828" s="184">
        <v>-2.1499000000000001</v>
      </c>
      <c r="M828" s="184">
        <v>7.6432000000000002</v>
      </c>
      <c r="N828" s="184">
        <v>-1.3403</v>
      </c>
      <c r="O828" s="184">
        <v>19.473600000000001</v>
      </c>
      <c r="P828" s="184"/>
      <c r="Q828" s="184">
        <v>7.9013999999999998</v>
      </c>
      <c r="R828" s="184">
        <v>6.8798000000000004</v>
      </c>
      <c r="T828" s="106"/>
      <c r="U828" s="107"/>
      <c r="V828" s="107"/>
      <c r="W828" s="107"/>
      <c r="X828" s="107"/>
      <c r="Y828" s="107"/>
      <c r="Z828" s="107"/>
      <c r="AA828" s="107"/>
      <c r="AB828" s="107"/>
      <c r="AC828" s="107"/>
      <c r="AD828" s="107"/>
      <c r="AE828" s="107"/>
      <c r="AF828" s="107"/>
      <c r="AG828" s="107"/>
      <c r="AH828" s="107"/>
    </row>
    <row r="829" spans="1:34" x14ac:dyDescent="0.3">
      <c r="A829" s="180" t="s">
        <v>1539</v>
      </c>
      <c r="B829" s="180" t="s">
        <v>1551</v>
      </c>
      <c r="C829" s="180">
        <v>144546</v>
      </c>
      <c r="D829" s="183">
        <v>45014</v>
      </c>
      <c r="E829" s="184">
        <v>15.8726</v>
      </c>
      <c r="F829" s="184">
        <v>1.0085999999999999</v>
      </c>
      <c r="G829" s="184">
        <v>0.29449999999999998</v>
      </c>
      <c r="H829" s="184">
        <v>-0.72489999999999999</v>
      </c>
      <c r="I829" s="184">
        <v>0.2495</v>
      </c>
      <c r="J829" s="184">
        <v>-1.8555999999999999</v>
      </c>
      <c r="K829" s="184">
        <v>-5.9257</v>
      </c>
      <c r="L829" s="184">
        <v>-4.0148000000000001</v>
      </c>
      <c r="M829" s="184">
        <v>4.7026000000000003</v>
      </c>
      <c r="N829" s="184">
        <v>-3.0095000000000001</v>
      </c>
      <c r="O829" s="184">
        <v>21.776</v>
      </c>
      <c r="P829" s="184"/>
      <c r="Q829" s="184">
        <v>10.658799999999999</v>
      </c>
      <c r="R829" s="184">
        <v>6.9786000000000001</v>
      </c>
      <c r="T829" s="106"/>
      <c r="U829" s="107"/>
      <c r="V829" s="107"/>
      <c r="W829" s="107"/>
      <c r="X829" s="107"/>
      <c r="Y829" s="107"/>
      <c r="Z829" s="107"/>
      <c r="AA829" s="107"/>
      <c r="AB829" s="107"/>
      <c r="AC829" s="107"/>
      <c r="AD829" s="107"/>
      <c r="AE829" s="107"/>
      <c r="AF829" s="107"/>
      <c r="AG829" s="107"/>
      <c r="AH829" s="107"/>
    </row>
    <row r="830" spans="1:34" x14ac:dyDescent="0.3">
      <c r="A830" s="180" t="s">
        <v>1539</v>
      </c>
      <c r="B830" s="180" t="s">
        <v>1552</v>
      </c>
      <c r="C830" s="180">
        <v>144548</v>
      </c>
      <c r="D830" s="183">
        <v>45014</v>
      </c>
      <c r="E830" s="184">
        <v>14.720800000000001</v>
      </c>
      <c r="F830" s="184">
        <v>1.0052000000000001</v>
      </c>
      <c r="G830" s="184">
        <v>0.2772</v>
      </c>
      <c r="H830" s="184">
        <v>-0.74909999999999999</v>
      </c>
      <c r="I830" s="184">
        <v>0.20219999999999999</v>
      </c>
      <c r="J830" s="184">
        <v>-1.9625999999999999</v>
      </c>
      <c r="K830" s="184">
        <v>-6.2470999999999997</v>
      </c>
      <c r="L830" s="184">
        <v>-4.6684999999999999</v>
      </c>
      <c r="M830" s="184">
        <v>3.6282000000000001</v>
      </c>
      <c r="N830" s="184">
        <v>-4.3414000000000001</v>
      </c>
      <c r="O830" s="184">
        <v>19.9497</v>
      </c>
      <c r="P830" s="184"/>
      <c r="Q830" s="184">
        <v>8.8462999999999994</v>
      </c>
      <c r="R830" s="184">
        <v>5.5091999999999999</v>
      </c>
      <c r="T830" s="106"/>
      <c r="U830" s="107"/>
      <c r="V830" s="107"/>
      <c r="W830" s="107"/>
      <c r="X830" s="107"/>
      <c r="Y830" s="107"/>
      <c r="Z830" s="107"/>
      <c r="AA830" s="107"/>
      <c r="AB830" s="107"/>
      <c r="AC830" s="107"/>
      <c r="AD830" s="107"/>
      <c r="AE830" s="107"/>
      <c r="AF830" s="107"/>
      <c r="AG830" s="107"/>
      <c r="AH830" s="107"/>
    </row>
    <row r="831" spans="1:34" x14ac:dyDescent="0.3">
      <c r="A831" s="180" t="s">
        <v>1539</v>
      </c>
      <c r="B831" s="180" t="s">
        <v>1574</v>
      </c>
      <c r="C831" s="180">
        <v>118883</v>
      </c>
      <c r="D831" s="183">
        <v>45014</v>
      </c>
      <c r="E831" s="184">
        <v>145.44999999999999</v>
      </c>
      <c r="F831" s="184">
        <v>1.9985999999999999</v>
      </c>
      <c r="G831" s="184">
        <v>0.33800000000000002</v>
      </c>
      <c r="H831" s="184">
        <v>-1.4633</v>
      </c>
      <c r="I831" s="184">
        <v>-1.3564000000000001</v>
      </c>
      <c r="J831" s="184">
        <v>-0.1716</v>
      </c>
      <c r="K831" s="184">
        <v>-8.4298999999999999</v>
      </c>
      <c r="L831" s="184">
        <v>-6.2821999999999996</v>
      </c>
      <c r="M831" s="184">
        <v>5.8357000000000001</v>
      </c>
      <c r="N831" s="184">
        <v>-6.3365</v>
      </c>
      <c r="O831" s="184">
        <v>20.540600000000001</v>
      </c>
      <c r="P831" s="184">
        <v>5.032</v>
      </c>
      <c r="Q831" s="184">
        <v>8.3407</v>
      </c>
      <c r="R831" s="184">
        <v>6.3723999999999998</v>
      </c>
      <c r="T831" s="106"/>
      <c r="U831" s="107"/>
      <c r="V831" s="107"/>
      <c r="W831" s="107"/>
      <c r="X831" s="107"/>
      <c r="Y831" s="107"/>
      <c r="Z831" s="107"/>
      <c r="AA831" s="107"/>
      <c r="AB831" s="107"/>
      <c r="AC831" s="107"/>
      <c r="AD831" s="107"/>
      <c r="AE831" s="107"/>
      <c r="AF831" s="107"/>
      <c r="AG831" s="107"/>
      <c r="AH831" s="107"/>
    </row>
    <row r="832" spans="1:34" x14ac:dyDescent="0.3">
      <c r="A832" s="180" t="s">
        <v>1539</v>
      </c>
      <c r="B832" s="180" t="s">
        <v>1575</v>
      </c>
      <c r="C832" s="180">
        <v>100476</v>
      </c>
      <c r="D832" s="183">
        <v>45014</v>
      </c>
      <c r="E832" s="184">
        <v>139.99</v>
      </c>
      <c r="F832" s="184">
        <v>1.9964</v>
      </c>
      <c r="G832" s="184">
        <v>0.33689999999999998</v>
      </c>
      <c r="H832" s="184">
        <v>-1.4641</v>
      </c>
      <c r="I832" s="184">
        <v>-1.3599000000000001</v>
      </c>
      <c r="J832" s="184">
        <v>-0.17829999999999999</v>
      </c>
      <c r="K832" s="184">
        <v>-8.4434000000000005</v>
      </c>
      <c r="L832" s="184">
        <v>-6.3048000000000002</v>
      </c>
      <c r="M832" s="184">
        <v>5.7965999999999998</v>
      </c>
      <c r="N832" s="184">
        <v>-6.3737000000000004</v>
      </c>
      <c r="O832" s="184">
        <v>20.458300000000001</v>
      </c>
      <c r="P832" s="184">
        <v>4.9382000000000001</v>
      </c>
      <c r="Q832" s="184">
        <v>9.4650999999999996</v>
      </c>
      <c r="R832" s="184">
        <v>6.3239999999999998</v>
      </c>
      <c r="T832" s="106"/>
      <c r="U832" s="107"/>
      <c r="V832" s="107"/>
      <c r="W832" s="107"/>
      <c r="X832" s="107"/>
      <c r="Y832" s="107"/>
      <c r="Z832" s="107"/>
      <c r="AA832" s="107"/>
      <c r="AB832" s="107"/>
      <c r="AC832" s="107"/>
      <c r="AD832" s="107"/>
      <c r="AE832" s="107"/>
      <c r="AF832" s="107"/>
      <c r="AG832" s="107"/>
      <c r="AH832" s="107"/>
    </row>
    <row r="833" spans="1:34" x14ac:dyDescent="0.3">
      <c r="A833" s="180" t="s">
        <v>1539</v>
      </c>
      <c r="B833" s="180" t="s">
        <v>1560</v>
      </c>
      <c r="C833" s="180">
        <v>119292</v>
      </c>
      <c r="D833" s="183">
        <v>45014</v>
      </c>
      <c r="E833" s="184">
        <v>34.4</v>
      </c>
      <c r="F833" s="184">
        <v>0.64370000000000005</v>
      </c>
      <c r="G833" s="184">
        <v>0.14560000000000001</v>
      </c>
      <c r="H833" s="184">
        <v>-0.95020000000000004</v>
      </c>
      <c r="I833" s="184">
        <v>-8.7099999999999997E-2</v>
      </c>
      <c r="J833" s="184">
        <v>-2.4113000000000002</v>
      </c>
      <c r="K833" s="184">
        <v>-6.5724999999999998</v>
      </c>
      <c r="L833" s="184">
        <v>-1.4044000000000001</v>
      </c>
      <c r="M833" s="184">
        <v>8.0062999999999995</v>
      </c>
      <c r="N833" s="184">
        <v>-1.2628999999999999</v>
      </c>
      <c r="O833" s="184">
        <v>28.159099999999999</v>
      </c>
      <c r="P833" s="184">
        <v>12.6981</v>
      </c>
      <c r="Q833" s="184">
        <v>11.882999999999999</v>
      </c>
      <c r="R833" s="184">
        <v>10.637</v>
      </c>
      <c r="T833" s="106"/>
      <c r="U833" s="107"/>
      <c r="V833" s="107"/>
      <c r="W833" s="107"/>
      <c r="X833" s="107"/>
      <c r="Y833" s="107"/>
      <c r="Z833" s="107"/>
      <c r="AA833" s="107"/>
      <c r="AB833" s="107"/>
      <c r="AC833" s="107"/>
      <c r="AD833" s="107"/>
      <c r="AE833" s="107"/>
      <c r="AF833" s="107"/>
      <c r="AG833" s="107"/>
      <c r="AH833" s="107"/>
    </row>
    <row r="834" spans="1:34" x14ac:dyDescent="0.3">
      <c r="A834" s="180" t="s">
        <v>1539</v>
      </c>
      <c r="B834" s="180" t="s">
        <v>1561</v>
      </c>
      <c r="C834" s="180">
        <v>115270</v>
      </c>
      <c r="D834" s="183">
        <v>45014</v>
      </c>
      <c r="E834" s="184">
        <v>31.72</v>
      </c>
      <c r="F834" s="184">
        <v>0.60260000000000002</v>
      </c>
      <c r="G834" s="184">
        <v>0.1263</v>
      </c>
      <c r="H834" s="184">
        <v>-0.96779999999999999</v>
      </c>
      <c r="I834" s="184">
        <v>-0.12590000000000001</v>
      </c>
      <c r="J834" s="184">
        <v>-2.4900000000000002</v>
      </c>
      <c r="K834" s="184">
        <v>-6.8429000000000002</v>
      </c>
      <c r="L834" s="184">
        <v>-1.9778</v>
      </c>
      <c r="M834" s="184">
        <v>7.0175000000000001</v>
      </c>
      <c r="N834" s="184">
        <v>-2.46</v>
      </c>
      <c r="O834" s="184">
        <v>26.932099999999998</v>
      </c>
      <c r="P834" s="184">
        <v>11.7622</v>
      </c>
      <c r="Q834" s="184">
        <v>10.2697</v>
      </c>
      <c r="R834" s="184">
        <v>9.4487000000000005</v>
      </c>
      <c r="T834" s="106"/>
      <c r="U834" s="107"/>
      <c r="V834" s="107"/>
      <c r="W834" s="107"/>
      <c r="X834" s="107"/>
      <c r="Y834" s="107"/>
      <c r="Z834" s="107"/>
      <c r="AA834" s="107"/>
      <c r="AB834" s="107"/>
      <c r="AC834" s="107"/>
      <c r="AD834" s="107"/>
      <c r="AE834" s="107"/>
      <c r="AF834" s="107"/>
      <c r="AG834" s="107"/>
      <c r="AH834" s="107"/>
    </row>
    <row r="835" spans="1:34" x14ac:dyDescent="0.3">
      <c r="A835" s="180" t="s">
        <v>1539</v>
      </c>
      <c r="B835" s="180" t="s">
        <v>1624</v>
      </c>
      <c r="C835" s="180">
        <v>120662</v>
      </c>
      <c r="D835" s="183">
        <v>45014</v>
      </c>
      <c r="E835" s="184">
        <v>229.07159999999999</v>
      </c>
      <c r="F835" s="184">
        <v>0.74639999999999995</v>
      </c>
      <c r="G835" s="184">
        <v>0.31740000000000002</v>
      </c>
      <c r="H835" s="184">
        <v>-0.75829999999999997</v>
      </c>
      <c r="I835" s="184">
        <v>-6.4999999999999997E-3</v>
      </c>
      <c r="J835" s="184">
        <v>-2.8616999999999999</v>
      </c>
      <c r="K835" s="184">
        <v>-6.7419000000000002</v>
      </c>
      <c r="L835" s="184">
        <v>-7.5000999999999998</v>
      </c>
      <c r="M835" s="184">
        <v>2.0318000000000001</v>
      </c>
      <c r="N835" s="184">
        <v>-9.4497</v>
      </c>
      <c r="O835" s="184">
        <v>23.540299999999998</v>
      </c>
      <c r="P835" s="184">
        <v>11.800599999999999</v>
      </c>
      <c r="Q835" s="184">
        <v>13.369199999999999</v>
      </c>
      <c r="R835" s="184">
        <v>2.6553</v>
      </c>
      <c r="T835" s="106"/>
      <c r="U835" s="107"/>
      <c r="V835" s="107"/>
      <c r="W835" s="107"/>
      <c r="X835" s="107"/>
      <c r="Y835" s="107"/>
      <c r="Z835" s="107"/>
      <c r="AA835" s="107"/>
      <c r="AB835" s="107"/>
      <c r="AC835" s="107"/>
      <c r="AD835" s="107"/>
      <c r="AE835" s="107"/>
      <c r="AF835" s="107"/>
      <c r="AG835" s="107"/>
      <c r="AH835" s="107"/>
    </row>
    <row r="836" spans="1:34" x14ac:dyDescent="0.3">
      <c r="A836" s="180" t="s">
        <v>1539</v>
      </c>
      <c r="B836" s="180" t="s">
        <v>1714</v>
      </c>
      <c r="C836" s="180">
        <v>120663</v>
      </c>
      <c r="D836" s="183">
        <v>45014</v>
      </c>
      <c r="E836" s="184">
        <v>201.132970353188</v>
      </c>
      <c r="F836" s="184">
        <v>0.74650000000000005</v>
      </c>
      <c r="G836" s="184">
        <v>0.31740000000000002</v>
      </c>
      <c r="H836" s="184">
        <v>-0.75829999999999997</v>
      </c>
      <c r="I836" s="184">
        <v>-6.4999999999999997E-3</v>
      </c>
      <c r="J836" s="184">
        <v>-2.8616999999999999</v>
      </c>
      <c r="K836" s="184">
        <v>-6.7419000000000002</v>
      </c>
      <c r="L836" s="184">
        <v>-7.5002000000000004</v>
      </c>
      <c r="M836" s="184">
        <v>2.0318000000000001</v>
      </c>
      <c r="N836" s="184">
        <v>-9.4497999999999998</v>
      </c>
      <c r="O836" s="184">
        <v>23.541799999999999</v>
      </c>
      <c r="P836" s="184">
        <v>11.653600000000001</v>
      </c>
      <c r="Q836" s="184">
        <v>13.290100000000001</v>
      </c>
      <c r="R836" s="184">
        <v>2.6570999999999998</v>
      </c>
      <c r="T836" s="106"/>
      <c r="U836" s="107"/>
      <c r="V836" s="107"/>
      <c r="W836" s="107"/>
      <c r="X836" s="107"/>
      <c r="Y836" s="107"/>
      <c r="Z836" s="107"/>
      <c r="AA836" s="107"/>
      <c r="AB836" s="107"/>
      <c r="AC836" s="107"/>
      <c r="AD836" s="107"/>
      <c r="AE836" s="107"/>
      <c r="AF836" s="107"/>
      <c r="AG836" s="107"/>
      <c r="AH836" s="107"/>
    </row>
    <row r="837" spans="1:34" x14ac:dyDescent="0.3">
      <c r="A837" s="180" t="s">
        <v>1539</v>
      </c>
      <c r="B837" s="180" t="s">
        <v>1625</v>
      </c>
      <c r="C837" s="180">
        <v>100669</v>
      </c>
      <c r="D837" s="183">
        <v>45014</v>
      </c>
      <c r="E837" s="184">
        <v>217.06979999999999</v>
      </c>
      <c r="F837" s="184">
        <v>0.74450000000000005</v>
      </c>
      <c r="G837" s="184">
        <v>0.30740000000000001</v>
      </c>
      <c r="H837" s="184">
        <v>-0.77210000000000001</v>
      </c>
      <c r="I837" s="184">
        <v>-3.4200000000000001E-2</v>
      </c>
      <c r="J837" s="184">
        <v>-2.9186999999999999</v>
      </c>
      <c r="K837" s="184">
        <v>-6.9249999999999998</v>
      </c>
      <c r="L837" s="184">
        <v>-7.8674999999999997</v>
      </c>
      <c r="M837" s="184">
        <v>1.4171</v>
      </c>
      <c r="N837" s="184">
        <v>-10.1907</v>
      </c>
      <c r="O837" s="184">
        <v>22.5884</v>
      </c>
      <c r="P837" s="184">
        <v>11.0426</v>
      </c>
      <c r="Q837" s="184">
        <v>13.9513</v>
      </c>
      <c r="R837" s="184">
        <v>1.8241000000000001</v>
      </c>
      <c r="T837" s="106"/>
      <c r="U837" s="107"/>
      <c r="V837" s="107"/>
      <c r="W837" s="107"/>
      <c r="X837" s="107"/>
      <c r="Y837" s="107"/>
      <c r="Z837" s="107"/>
      <c r="AA837" s="107"/>
      <c r="AB837" s="107"/>
      <c r="AC837" s="107"/>
      <c r="AD837" s="107"/>
      <c r="AE837" s="107"/>
      <c r="AF837" s="107"/>
      <c r="AG837" s="107"/>
      <c r="AH837" s="107"/>
    </row>
    <row r="838" spans="1:34" x14ac:dyDescent="0.3">
      <c r="A838" s="180" t="s">
        <v>1539</v>
      </c>
      <c r="B838" s="180" t="s">
        <v>1715</v>
      </c>
      <c r="C838" s="180">
        <v>100668</v>
      </c>
      <c r="D838" s="183">
        <v>45014</v>
      </c>
      <c r="E838" s="184">
        <v>347.56425538144703</v>
      </c>
      <c r="F838" s="184">
        <v>0.74450000000000005</v>
      </c>
      <c r="G838" s="184">
        <v>0.30740000000000001</v>
      </c>
      <c r="H838" s="184">
        <v>-0.7722</v>
      </c>
      <c r="I838" s="184">
        <v>-3.4299999999999997E-2</v>
      </c>
      <c r="J838" s="184">
        <v>-2.9186999999999999</v>
      </c>
      <c r="K838" s="184">
        <v>-6.9250999999999996</v>
      </c>
      <c r="L838" s="184">
        <v>-7.8674999999999997</v>
      </c>
      <c r="M838" s="184">
        <v>1.4172</v>
      </c>
      <c r="N838" s="184">
        <v>-10.1907</v>
      </c>
      <c r="O838" s="184">
        <v>22.588200000000001</v>
      </c>
      <c r="P838" s="184">
        <v>10.8917</v>
      </c>
      <c r="Q838" s="184">
        <v>12.1761</v>
      </c>
      <c r="R838" s="184">
        <v>1.8239000000000001</v>
      </c>
      <c r="T838" s="106"/>
      <c r="U838" s="107"/>
      <c r="V838" s="107"/>
      <c r="W838" s="107"/>
      <c r="X838" s="107"/>
      <c r="Y838" s="107"/>
      <c r="Z838" s="107"/>
      <c r="AA838" s="107"/>
      <c r="AB838" s="107"/>
      <c r="AC838" s="107"/>
      <c r="AD838" s="107"/>
      <c r="AE838" s="107"/>
      <c r="AF838" s="107"/>
      <c r="AG838" s="107"/>
      <c r="AH838" s="107"/>
    </row>
    <row r="839" spans="1:34" x14ac:dyDescent="0.3">
      <c r="A839" s="185" t="s">
        <v>27</v>
      </c>
      <c r="B839" s="180"/>
      <c r="C839" s="180"/>
      <c r="D839" s="180"/>
      <c r="E839" s="180"/>
      <c r="F839" s="186">
        <v>0.97182692307692342</v>
      </c>
      <c r="G839" s="186">
        <v>0.45973653846153845</v>
      </c>
      <c r="H839" s="186">
        <v>-0.67659999999999998</v>
      </c>
      <c r="I839" s="186">
        <v>7.2911538461538514E-2</v>
      </c>
      <c r="J839" s="186">
        <v>-1.6360538461538459</v>
      </c>
      <c r="K839" s="186">
        <v>-5.360167307692306</v>
      </c>
      <c r="L839" s="186">
        <v>-1.4532942307692309</v>
      </c>
      <c r="M839" s="186">
        <v>8.204644230769226</v>
      </c>
      <c r="N839" s="186">
        <v>-2.0497269230769226</v>
      </c>
      <c r="O839" s="186">
        <v>25.016820000000003</v>
      </c>
      <c r="P839" s="186">
        <v>10.793625</v>
      </c>
      <c r="Q839" s="186">
        <v>13.690309615384617</v>
      </c>
      <c r="R839" s="186">
        <v>8.880588461538462</v>
      </c>
      <c r="T839" s="106"/>
      <c r="U839" s="107"/>
      <c r="V839" s="107"/>
      <c r="W839" s="107"/>
      <c r="X839" s="107"/>
      <c r="Y839" s="107"/>
      <c r="Z839" s="107"/>
      <c r="AA839" s="107"/>
      <c r="AB839" s="107"/>
      <c r="AC839" s="107"/>
      <c r="AD839" s="107"/>
      <c r="AE839" s="107"/>
      <c r="AF839" s="107"/>
      <c r="AG839" s="107"/>
      <c r="AH839" s="107"/>
    </row>
    <row r="840" spans="1:34" x14ac:dyDescent="0.3">
      <c r="A840" s="185" t="s">
        <v>407</v>
      </c>
      <c r="B840" s="180"/>
      <c r="C840" s="180"/>
      <c r="D840" s="180"/>
      <c r="E840" s="180"/>
      <c r="F840" s="186">
        <v>0.94300000000000006</v>
      </c>
      <c r="G840" s="186">
        <v>0.48124999999999996</v>
      </c>
      <c r="H840" s="186">
        <v>-0.66234999999999999</v>
      </c>
      <c r="I840" s="186">
        <v>0.14749999999999999</v>
      </c>
      <c r="J840" s="186">
        <v>-1.4854500000000002</v>
      </c>
      <c r="K840" s="186">
        <v>-5.4740000000000002</v>
      </c>
      <c r="L840" s="186">
        <v>-0.92179999999999995</v>
      </c>
      <c r="M840" s="186">
        <v>8.2952499999999993</v>
      </c>
      <c r="N840" s="186">
        <v>-2.0682999999999998</v>
      </c>
      <c r="O840" s="186">
        <v>24.834600000000002</v>
      </c>
      <c r="P840" s="186">
        <v>11.03745</v>
      </c>
      <c r="Q840" s="186">
        <v>13.353449999999999</v>
      </c>
      <c r="R840" s="186">
        <v>8.7499500000000001</v>
      </c>
      <c r="T840" s="106"/>
      <c r="U840" s="107"/>
      <c r="V840" s="107"/>
      <c r="W840" s="107"/>
      <c r="X840" s="107"/>
      <c r="Y840" s="107"/>
      <c r="Z840" s="107"/>
      <c r="AA840" s="107"/>
      <c r="AB840" s="107"/>
      <c r="AC840" s="107"/>
      <c r="AD840" s="107"/>
      <c r="AE840" s="107"/>
      <c r="AF840" s="107"/>
      <c r="AG840" s="107"/>
      <c r="AH840" s="107"/>
    </row>
    <row r="841" spans="1:34" x14ac:dyDescent="0.3">
      <c r="D841" s="106"/>
      <c r="E841" s="107"/>
      <c r="F841" s="107"/>
      <c r="G841" s="107"/>
      <c r="H841" s="107"/>
      <c r="I841" s="107"/>
      <c r="J841" s="107"/>
      <c r="K841" s="107"/>
      <c r="L841" s="107"/>
      <c r="M841" s="107"/>
      <c r="N841" s="107"/>
      <c r="O841" s="107"/>
      <c r="P841" s="107"/>
      <c r="Q841" s="107"/>
      <c r="R841" s="107"/>
      <c r="T841" s="106"/>
      <c r="U841" s="107"/>
      <c r="V841" s="107"/>
      <c r="W841" s="107"/>
      <c r="X841" s="107"/>
      <c r="Y841" s="107"/>
      <c r="Z841" s="107"/>
      <c r="AA841" s="107"/>
      <c r="AB841" s="107"/>
      <c r="AC841" s="107"/>
      <c r="AD841" s="107"/>
      <c r="AE841" s="107"/>
      <c r="AF841" s="107"/>
      <c r="AG841" s="107"/>
      <c r="AH841" s="107"/>
    </row>
    <row r="842" spans="1:34" x14ac:dyDescent="0.3">
      <c r="A842" s="182" t="s">
        <v>736</v>
      </c>
      <c r="B842" s="182"/>
      <c r="C842" s="182"/>
      <c r="D842" s="182"/>
      <c r="E842" s="182"/>
      <c r="F842" s="182"/>
      <c r="G842" s="182"/>
      <c r="H842" s="182"/>
      <c r="I842" s="182"/>
      <c r="J842" s="182"/>
      <c r="K842" s="182"/>
      <c r="L842" s="182"/>
      <c r="M842" s="182"/>
      <c r="N842" s="182"/>
      <c r="O842" s="182"/>
      <c r="P842" s="182"/>
      <c r="Q842" s="182"/>
      <c r="R842" s="182"/>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0" t="s">
        <v>737</v>
      </c>
      <c r="B843" s="180" t="s">
        <v>738</v>
      </c>
      <c r="C843" s="180">
        <v>122644</v>
      </c>
      <c r="D843" s="183">
        <v>45014</v>
      </c>
      <c r="E843" s="184">
        <v>292.58370000000002</v>
      </c>
      <c r="F843" s="184">
        <v>27.203399999999998</v>
      </c>
      <c r="G843" s="184">
        <v>7.9527999999999999</v>
      </c>
      <c r="H843" s="184">
        <v>8.3234999999999992</v>
      </c>
      <c r="I843" s="184">
        <v>7.8230000000000004</v>
      </c>
      <c r="J843" s="184">
        <v>8.1797000000000004</v>
      </c>
      <c r="K843" s="184">
        <v>6.8737000000000004</v>
      </c>
      <c r="L843" s="184">
        <v>6.7465000000000002</v>
      </c>
      <c r="M843" s="184">
        <v>6.4865000000000004</v>
      </c>
      <c r="N843" s="184">
        <v>5.3586</v>
      </c>
      <c r="O843" s="184">
        <v>5.7</v>
      </c>
      <c r="P843" s="184">
        <v>6.5862999999999996</v>
      </c>
      <c r="Q843" s="184">
        <v>7.9572000000000003</v>
      </c>
      <c r="R843" s="184">
        <v>4.9728000000000003</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80" t="s">
        <v>737</v>
      </c>
      <c r="B844" s="180" t="s">
        <v>739</v>
      </c>
      <c r="C844" s="180">
        <v>122646</v>
      </c>
      <c r="D844" s="183">
        <v>45014</v>
      </c>
      <c r="E844" s="184">
        <v>299.21249999999998</v>
      </c>
      <c r="F844" s="184">
        <v>27.418800000000001</v>
      </c>
      <c r="G844" s="184">
        <v>8.1774000000000004</v>
      </c>
      <c r="H844" s="184">
        <v>8.5489999999999995</v>
      </c>
      <c r="I844" s="184">
        <v>8.048</v>
      </c>
      <c r="J844" s="184">
        <v>8.4060000000000006</v>
      </c>
      <c r="K844" s="184">
        <v>7.1025</v>
      </c>
      <c r="L844" s="184">
        <v>6.9791999999999996</v>
      </c>
      <c r="M844" s="184">
        <v>6.7248999999999999</v>
      </c>
      <c r="N844" s="184">
        <v>5.6056999999999997</v>
      </c>
      <c r="O844" s="184">
        <v>5.9108000000000001</v>
      </c>
      <c r="P844" s="184">
        <v>6.8087</v>
      </c>
      <c r="Q844" s="184">
        <v>7.9603999999999999</v>
      </c>
      <c r="R844" s="184">
        <v>5.1966000000000001</v>
      </c>
    </row>
    <row r="845" spans="1:34" x14ac:dyDescent="0.3">
      <c r="A845" s="180" t="s">
        <v>737</v>
      </c>
      <c r="B845" s="180" t="s">
        <v>2044</v>
      </c>
      <c r="C845" s="180">
        <v>148711</v>
      </c>
      <c r="D845" s="183">
        <v>45014</v>
      </c>
      <c r="E845" s="184">
        <v>10.972899999999999</v>
      </c>
      <c r="F845" s="184">
        <v>30.961500000000001</v>
      </c>
      <c r="G845" s="184">
        <v>7.5919999999999996</v>
      </c>
      <c r="H845" s="184">
        <v>8.7902000000000005</v>
      </c>
      <c r="I845" s="184">
        <v>8.8687000000000005</v>
      </c>
      <c r="J845" s="184">
        <v>9.6161999999999992</v>
      </c>
      <c r="K845" s="184">
        <v>6.8324999999999996</v>
      </c>
      <c r="L845" s="184">
        <v>6.7755999999999998</v>
      </c>
      <c r="M845" s="184">
        <v>6.2013999999999996</v>
      </c>
      <c r="N845" s="184">
        <v>4.8452999999999999</v>
      </c>
      <c r="O845" s="184"/>
      <c r="P845" s="184"/>
      <c r="Q845" s="184">
        <v>4.5053000000000001</v>
      </c>
      <c r="R845" s="184">
        <v>4.5895999999999999</v>
      </c>
      <c r="S845" s="105"/>
      <c r="T845" s="105"/>
      <c r="U845" s="105"/>
      <c r="V845" s="105"/>
      <c r="W845" s="105"/>
      <c r="X845" s="105"/>
      <c r="Y845" s="105"/>
      <c r="Z845" s="105"/>
      <c r="AA845" s="105"/>
      <c r="AB845" s="105"/>
      <c r="AC845" s="105"/>
      <c r="AD845" s="105"/>
      <c r="AE845" s="105"/>
      <c r="AF845" s="105"/>
      <c r="AG845" s="105"/>
      <c r="AH845" s="105"/>
    </row>
    <row r="846" spans="1:34" x14ac:dyDescent="0.3">
      <c r="A846" s="180" t="s">
        <v>737</v>
      </c>
      <c r="B846" s="180" t="s">
        <v>2045</v>
      </c>
      <c r="C846" s="180">
        <v>148705</v>
      </c>
      <c r="D846" s="183">
        <v>45014</v>
      </c>
      <c r="E846" s="184">
        <v>10.861499999999999</v>
      </c>
      <c r="F846" s="184">
        <v>30.606100000000001</v>
      </c>
      <c r="G846" s="184">
        <v>7.0639000000000003</v>
      </c>
      <c r="H846" s="184">
        <v>8.2903000000000002</v>
      </c>
      <c r="I846" s="184">
        <v>8.3801000000000005</v>
      </c>
      <c r="J846" s="184">
        <v>9.1274999999999995</v>
      </c>
      <c r="K846" s="184">
        <v>6.3407</v>
      </c>
      <c r="L846" s="184">
        <v>6.2832999999999997</v>
      </c>
      <c r="M846" s="184">
        <v>5.7023999999999999</v>
      </c>
      <c r="N846" s="184">
        <v>4.3432000000000004</v>
      </c>
      <c r="O846" s="184"/>
      <c r="P846" s="184"/>
      <c r="Q846" s="184">
        <v>4.0004</v>
      </c>
      <c r="R846" s="184">
        <v>4.0849000000000002</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737</v>
      </c>
      <c r="B847" s="180" t="s">
        <v>1626</v>
      </c>
      <c r="C847" s="180">
        <v>148771</v>
      </c>
      <c r="D847" s="183">
        <v>45014</v>
      </c>
      <c r="E847" s="184">
        <v>10.976000000000001</v>
      </c>
      <c r="F847" s="184">
        <v>31.285900000000002</v>
      </c>
      <c r="G847" s="184">
        <v>7.3898999999999999</v>
      </c>
      <c r="H847" s="184">
        <v>9.7477</v>
      </c>
      <c r="I847" s="184">
        <v>8.8901000000000003</v>
      </c>
      <c r="J847" s="184">
        <v>8.0784000000000002</v>
      </c>
      <c r="K847" s="184">
        <v>6.9756999999999998</v>
      </c>
      <c r="L847" s="184">
        <v>6.9169999999999998</v>
      </c>
      <c r="M847" s="184">
        <v>6.2542999999999997</v>
      </c>
      <c r="N847" s="184">
        <v>4.5820999999999996</v>
      </c>
      <c r="O847" s="184"/>
      <c r="P847" s="184"/>
      <c r="Q847" s="184">
        <v>4.7004999999999999</v>
      </c>
      <c r="R847" s="184">
        <v>4.3879000000000001</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737</v>
      </c>
      <c r="B848" s="180" t="s">
        <v>1627</v>
      </c>
      <c r="C848" s="180">
        <v>148768</v>
      </c>
      <c r="D848" s="183">
        <v>45014</v>
      </c>
      <c r="E848" s="184">
        <v>10.9154</v>
      </c>
      <c r="F848" s="184">
        <v>30.7898</v>
      </c>
      <c r="G848" s="184">
        <v>7.1630000000000003</v>
      </c>
      <c r="H848" s="184">
        <v>9.5081000000000007</v>
      </c>
      <c r="I848" s="184">
        <v>8.6510999999999996</v>
      </c>
      <c r="J848" s="184">
        <v>7.8433000000000002</v>
      </c>
      <c r="K848" s="184">
        <v>6.7192999999999996</v>
      </c>
      <c r="L848" s="184">
        <v>6.6487999999999996</v>
      </c>
      <c r="M848" s="184">
        <v>5.9798</v>
      </c>
      <c r="N848" s="184">
        <v>4.3079000000000001</v>
      </c>
      <c r="O848" s="184"/>
      <c r="P848" s="184"/>
      <c r="Q848" s="184">
        <v>4.415</v>
      </c>
      <c r="R848" s="184">
        <v>4.1036000000000001</v>
      </c>
      <c r="T848" s="106"/>
      <c r="U848" s="107"/>
      <c r="V848" s="107"/>
      <c r="W848" s="107"/>
      <c r="X848" s="107"/>
      <c r="Y848" s="107"/>
      <c r="Z848" s="107"/>
      <c r="AA848" s="107"/>
      <c r="AB848" s="107"/>
      <c r="AC848" s="107"/>
      <c r="AD848" s="107"/>
      <c r="AE848" s="107"/>
      <c r="AF848" s="107"/>
      <c r="AG848" s="107"/>
      <c r="AH848" s="107"/>
    </row>
    <row r="849" spans="1:34" x14ac:dyDescent="0.3">
      <c r="A849" s="180" t="s">
        <v>737</v>
      </c>
      <c r="B849" s="180" t="s">
        <v>740</v>
      </c>
      <c r="C849" s="180">
        <v>101048</v>
      </c>
      <c r="D849" s="183">
        <v>45014</v>
      </c>
      <c r="E849" s="184">
        <v>34.0839</v>
      </c>
      <c r="F849" s="184">
        <v>26.6846</v>
      </c>
      <c r="G849" s="184">
        <v>6.7099000000000002</v>
      </c>
      <c r="H849" s="184">
        <v>6.9983000000000004</v>
      </c>
      <c r="I849" s="184">
        <v>6.9409000000000001</v>
      </c>
      <c r="J849" s="184">
        <v>7.8102999999999998</v>
      </c>
      <c r="K849" s="184">
        <v>6.3273999999999999</v>
      </c>
      <c r="L849" s="184">
        <v>6.5465999999999998</v>
      </c>
      <c r="M849" s="184">
        <v>6.5509000000000004</v>
      </c>
      <c r="N849" s="184">
        <v>5.0879000000000003</v>
      </c>
      <c r="O849" s="184">
        <v>4.5437000000000003</v>
      </c>
      <c r="P849" s="184">
        <v>5.5270000000000001</v>
      </c>
      <c r="Q849" s="184">
        <v>5.7468000000000004</v>
      </c>
      <c r="R849" s="184">
        <v>4.2419000000000002</v>
      </c>
      <c r="T849" s="106"/>
      <c r="U849" s="107"/>
      <c r="V849" s="107"/>
      <c r="W849" s="107"/>
      <c r="X849" s="107"/>
      <c r="Y849" s="107"/>
      <c r="Z849" s="107"/>
      <c r="AA849" s="107"/>
      <c r="AB849" s="107"/>
      <c r="AC849" s="107"/>
      <c r="AD849" s="107"/>
      <c r="AE849" s="107"/>
      <c r="AF849" s="107"/>
      <c r="AG849" s="107"/>
      <c r="AH849" s="107"/>
    </row>
    <row r="850" spans="1:34" x14ac:dyDescent="0.3">
      <c r="A850" s="180" t="s">
        <v>737</v>
      </c>
      <c r="B850" s="180" t="s">
        <v>741</v>
      </c>
      <c r="C850" s="180">
        <v>118508</v>
      </c>
      <c r="D850" s="183">
        <v>45014</v>
      </c>
      <c r="E850" s="184">
        <v>36.607599999999998</v>
      </c>
      <c r="F850" s="184">
        <v>27.439800000000002</v>
      </c>
      <c r="G850" s="184">
        <v>7.5056000000000003</v>
      </c>
      <c r="H850" s="184">
        <v>7.8029000000000002</v>
      </c>
      <c r="I850" s="184">
        <v>7.7502000000000004</v>
      </c>
      <c r="J850" s="184">
        <v>8.6265999999999998</v>
      </c>
      <c r="K850" s="184">
        <v>7.1246</v>
      </c>
      <c r="L850" s="184">
        <v>7.3219000000000003</v>
      </c>
      <c r="M850" s="184">
        <v>7.3208000000000002</v>
      </c>
      <c r="N850" s="184">
        <v>5.85</v>
      </c>
      <c r="O850" s="184">
        <v>5.2816999999999998</v>
      </c>
      <c r="P850" s="184">
        <v>6.1961000000000004</v>
      </c>
      <c r="Q850" s="184">
        <v>6.7316000000000003</v>
      </c>
      <c r="R850" s="184">
        <v>4.9675000000000002</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737</v>
      </c>
      <c r="B851" s="180" t="s">
        <v>742</v>
      </c>
      <c r="C851" s="180">
        <v>106841</v>
      </c>
      <c r="D851" s="183">
        <v>45014</v>
      </c>
      <c r="E851" s="184">
        <v>41.707999999999998</v>
      </c>
      <c r="F851" s="184">
        <v>37.1434</v>
      </c>
      <c r="G851" s="184">
        <v>12.0617</v>
      </c>
      <c r="H851" s="184">
        <v>9.1304999999999996</v>
      </c>
      <c r="I851" s="184">
        <v>6.6742999999999997</v>
      </c>
      <c r="J851" s="184">
        <v>7.9562999999999997</v>
      </c>
      <c r="K851" s="184">
        <v>6.6313000000000004</v>
      </c>
      <c r="L851" s="184">
        <v>6.4733000000000001</v>
      </c>
      <c r="M851" s="184">
        <v>7.0944000000000003</v>
      </c>
      <c r="N851" s="184">
        <v>5.4086999999999996</v>
      </c>
      <c r="O851" s="184">
        <v>5.9532999999999996</v>
      </c>
      <c r="P851" s="184">
        <v>6.6435000000000004</v>
      </c>
      <c r="Q851" s="184">
        <v>7.7447999999999997</v>
      </c>
      <c r="R851" s="184">
        <v>4.9029999999999996</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737</v>
      </c>
      <c r="B852" s="180" t="s">
        <v>743</v>
      </c>
      <c r="C852" s="180">
        <v>118961</v>
      </c>
      <c r="D852" s="183">
        <v>45014</v>
      </c>
      <c r="E852" s="184">
        <v>42.324800000000003</v>
      </c>
      <c r="F852" s="184">
        <v>37.2928</v>
      </c>
      <c r="G852" s="184">
        <v>12.266400000000001</v>
      </c>
      <c r="H852" s="184">
        <v>9.3436000000000003</v>
      </c>
      <c r="I852" s="184">
        <v>6.8925999999999998</v>
      </c>
      <c r="J852" s="184">
        <v>8.1769999999999996</v>
      </c>
      <c r="K852" s="184">
        <v>6.8548999999999998</v>
      </c>
      <c r="L852" s="184">
        <v>6.7009999999999996</v>
      </c>
      <c r="M852" s="184">
        <v>7.3285</v>
      </c>
      <c r="N852" s="184">
        <v>5.6456</v>
      </c>
      <c r="O852" s="184">
        <v>6.2018000000000004</v>
      </c>
      <c r="P852" s="184">
        <v>6.8593000000000002</v>
      </c>
      <c r="Q852" s="184">
        <v>7.7885999999999997</v>
      </c>
      <c r="R852" s="184">
        <v>5.1521999999999997</v>
      </c>
      <c r="T852" s="106"/>
      <c r="U852" s="107"/>
      <c r="V852" s="107"/>
      <c r="W852" s="107"/>
      <c r="X852" s="107"/>
      <c r="Y852" s="107"/>
      <c r="Z852" s="107"/>
      <c r="AA852" s="107"/>
      <c r="AB852" s="107"/>
      <c r="AC852" s="107"/>
      <c r="AD852" s="107"/>
      <c r="AE852" s="107"/>
      <c r="AF852" s="107"/>
      <c r="AG852" s="107"/>
      <c r="AH852" s="107"/>
    </row>
    <row r="853" spans="1:34" x14ac:dyDescent="0.3">
      <c r="A853" s="180" t="s">
        <v>737</v>
      </c>
      <c r="B853" s="180" t="s">
        <v>744</v>
      </c>
      <c r="C853" s="180">
        <v>101802</v>
      </c>
      <c r="D853" s="183">
        <v>45014</v>
      </c>
      <c r="E853" s="184">
        <v>355.68430000000001</v>
      </c>
      <c r="F853" s="184">
        <v>39.5717</v>
      </c>
      <c r="G853" s="184">
        <v>17.9861</v>
      </c>
      <c r="H853" s="184">
        <v>10.554399999999999</v>
      </c>
      <c r="I853" s="184">
        <v>6.6548999999999996</v>
      </c>
      <c r="J853" s="184">
        <v>7.7215999999999996</v>
      </c>
      <c r="K853" s="184">
        <v>6.4379999999999997</v>
      </c>
      <c r="L853" s="184">
        <v>6.1901999999999999</v>
      </c>
      <c r="M853" s="184">
        <v>8.4133999999999993</v>
      </c>
      <c r="N853" s="184">
        <v>5.6356000000000002</v>
      </c>
      <c r="O853" s="184">
        <v>5.8750999999999998</v>
      </c>
      <c r="P853" s="184">
        <v>6.4391999999999996</v>
      </c>
      <c r="Q853" s="184">
        <v>7.5772000000000004</v>
      </c>
      <c r="R853" s="184">
        <v>4.6616999999999997</v>
      </c>
      <c r="T853" s="106"/>
      <c r="U853" s="107"/>
      <c r="V853" s="107"/>
      <c r="W853" s="107"/>
      <c r="X853" s="107"/>
      <c r="Y853" s="107"/>
      <c r="Z853" s="107"/>
      <c r="AA853" s="107"/>
      <c r="AB853" s="107"/>
      <c r="AC853" s="107"/>
      <c r="AD853" s="107"/>
      <c r="AE853" s="107"/>
      <c r="AF853" s="107"/>
      <c r="AG853" s="107"/>
      <c r="AH853" s="107"/>
    </row>
    <row r="854" spans="1:34" x14ac:dyDescent="0.3">
      <c r="A854" s="180" t="s">
        <v>737</v>
      </c>
      <c r="B854" s="180" t="s">
        <v>745</v>
      </c>
      <c r="C854" s="180">
        <v>120425</v>
      </c>
      <c r="D854" s="183">
        <v>45014</v>
      </c>
      <c r="E854" s="184">
        <v>382.90449999999998</v>
      </c>
      <c r="F854" s="184">
        <v>40.232900000000001</v>
      </c>
      <c r="G854" s="184">
        <v>18.647099999999998</v>
      </c>
      <c r="H854" s="184">
        <v>11.216200000000001</v>
      </c>
      <c r="I854" s="184">
        <v>7.3169000000000004</v>
      </c>
      <c r="J854" s="184">
        <v>8.3857999999999997</v>
      </c>
      <c r="K854" s="184">
        <v>7.1092000000000004</v>
      </c>
      <c r="L854" s="184">
        <v>6.8884999999999996</v>
      </c>
      <c r="M854" s="184">
        <v>9.1426999999999996</v>
      </c>
      <c r="N854" s="184">
        <v>6.3689</v>
      </c>
      <c r="O854" s="184">
        <v>6.6307999999999998</v>
      </c>
      <c r="P854" s="184">
        <v>7.2153</v>
      </c>
      <c r="Q854" s="184">
        <v>8.2126000000000001</v>
      </c>
      <c r="R854" s="184">
        <v>5.4032</v>
      </c>
      <c r="T854" s="106"/>
      <c r="U854" s="107"/>
      <c r="V854" s="107"/>
      <c r="W854" s="107"/>
      <c r="X854" s="107"/>
      <c r="Y854" s="107"/>
      <c r="Z854" s="107"/>
      <c r="AA854" s="107"/>
      <c r="AB854" s="107"/>
      <c r="AC854" s="107"/>
      <c r="AD854" s="107"/>
      <c r="AE854" s="107"/>
      <c r="AF854" s="107"/>
      <c r="AG854" s="107"/>
      <c r="AH854" s="107"/>
    </row>
    <row r="855" spans="1:34" x14ac:dyDescent="0.3">
      <c r="A855" s="180" t="s">
        <v>737</v>
      </c>
      <c r="B855" s="180" t="s">
        <v>746</v>
      </c>
      <c r="C855" s="180">
        <v>147269</v>
      </c>
      <c r="D855" s="183">
        <v>45014</v>
      </c>
      <c r="E855" s="184">
        <v>1282.3281999999999</v>
      </c>
      <c r="F855" s="184">
        <v>33.142099999999999</v>
      </c>
      <c r="G855" s="184">
        <v>9.1318000000000001</v>
      </c>
      <c r="H855" s="184">
        <v>9.2752999999999997</v>
      </c>
      <c r="I855" s="184">
        <v>6.6698000000000004</v>
      </c>
      <c r="J855" s="184">
        <v>8.2657000000000007</v>
      </c>
      <c r="K855" s="184">
        <v>6.4965999999999999</v>
      </c>
      <c r="L855" s="184">
        <v>6.6721000000000004</v>
      </c>
      <c r="M855" s="184">
        <v>6.8807</v>
      </c>
      <c r="N855" s="184">
        <v>4.5998999999999999</v>
      </c>
      <c r="O855" s="184">
        <v>6.4797000000000002</v>
      </c>
      <c r="P855" s="184"/>
      <c r="Q855" s="184">
        <v>6.6249000000000002</v>
      </c>
      <c r="R855" s="184">
        <v>5.335</v>
      </c>
      <c r="T855" s="106"/>
      <c r="U855" s="107"/>
      <c r="V855" s="107"/>
      <c r="W855" s="107"/>
      <c r="X855" s="107"/>
      <c r="Y855" s="107"/>
      <c r="Z855" s="107"/>
      <c r="AA855" s="107"/>
      <c r="AB855" s="107"/>
      <c r="AC855" s="107"/>
      <c r="AD855" s="107"/>
      <c r="AE855" s="107"/>
      <c r="AF855" s="107"/>
      <c r="AG855" s="107"/>
      <c r="AH855" s="107"/>
    </row>
    <row r="856" spans="1:34" x14ac:dyDescent="0.3">
      <c r="A856" s="180" t="s">
        <v>737</v>
      </c>
      <c r="B856" s="180" t="s">
        <v>747</v>
      </c>
      <c r="C856" s="180">
        <v>147266</v>
      </c>
      <c r="D856" s="183">
        <v>45014</v>
      </c>
      <c r="E856" s="184">
        <v>1264.1824999999999</v>
      </c>
      <c r="F856" s="184">
        <v>32.730200000000004</v>
      </c>
      <c r="G856" s="184">
        <v>8.7234999999999996</v>
      </c>
      <c r="H856" s="184">
        <v>8.8651</v>
      </c>
      <c r="I856" s="184">
        <v>6.2591000000000001</v>
      </c>
      <c r="J856" s="184">
        <v>7.8531000000000004</v>
      </c>
      <c r="K856" s="184">
        <v>6.0819000000000001</v>
      </c>
      <c r="L856" s="184">
        <v>6.2535999999999996</v>
      </c>
      <c r="M856" s="184">
        <v>6.4568000000000003</v>
      </c>
      <c r="N856" s="184">
        <v>4.1794000000000002</v>
      </c>
      <c r="O856" s="184">
        <v>6.0533999999999999</v>
      </c>
      <c r="P856" s="184"/>
      <c r="Q856" s="184">
        <v>6.2336</v>
      </c>
      <c r="R856" s="184">
        <v>4.9131999999999998</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737</v>
      </c>
      <c r="B857" s="180" t="s">
        <v>748</v>
      </c>
      <c r="C857" s="180">
        <v>102673</v>
      </c>
      <c r="D857" s="183">
        <v>45014</v>
      </c>
      <c r="E857" s="184">
        <v>37.761299999999999</v>
      </c>
      <c r="F857" s="184">
        <v>46.843400000000003</v>
      </c>
      <c r="G857" s="184">
        <v>6.1914999999999996</v>
      </c>
      <c r="H857" s="184">
        <v>8.8009000000000004</v>
      </c>
      <c r="I857" s="184">
        <v>8.4643999999999995</v>
      </c>
      <c r="J857" s="184">
        <v>8.0404999999999998</v>
      </c>
      <c r="K857" s="184">
        <v>5.7996999999999996</v>
      </c>
      <c r="L857" s="184">
        <v>6.2275</v>
      </c>
      <c r="M857" s="184">
        <v>5.6852</v>
      </c>
      <c r="N857" s="184">
        <v>4.2663000000000002</v>
      </c>
      <c r="O857" s="184">
        <v>5.9473000000000003</v>
      </c>
      <c r="P857" s="184">
        <v>6.6258999999999997</v>
      </c>
      <c r="Q857" s="184">
        <v>7.4127999999999998</v>
      </c>
      <c r="R857" s="184">
        <v>4.4452999999999996</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737</v>
      </c>
      <c r="B858" s="180" t="s">
        <v>749</v>
      </c>
      <c r="C858" s="180">
        <v>118656</v>
      </c>
      <c r="D858" s="183">
        <v>45014</v>
      </c>
      <c r="E858" s="184">
        <v>39.469299999999997</v>
      </c>
      <c r="F858" s="184">
        <v>47.224299999999999</v>
      </c>
      <c r="G858" s="184">
        <v>6.5347</v>
      </c>
      <c r="H858" s="184">
        <v>9.1387999999999998</v>
      </c>
      <c r="I858" s="184">
        <v>8.8017000000000003</v>
      </c>
      <c r="J858" s="184">
        <v>8.3719000000000001</v>
      </c>
      <c r="K858" s="184">
        <v>6.1353</v>
      </c>
      <c r="L858" s="184">
        <v>6.5682</v>
      </c>
      <c r="M858" s="184">
        <v>6.0297000000000001</v>
      </c>
      <c r="N858" s="184">
        <v>4.6109999999999998</v>
      </c>
      <c r="O858" s="184">
        <v>6.3028000000000004</v>
      </c>
      <c r="P858" s="184">
        <v>7.0311000000000003</v>
      </c>
      <c r="Q858" s="184">
        <v>7.8898999999999999</v>
      </c>
      <c r="R858" s="184">
        <v>4.7906000000000004</v>
      </c>
      <c r="T858" s="106"/>
      <c r="U858" s="107"/>
      <c r="V858" s="107"/>
      <c r="W858" s="107"/>
      <c r="X858" s="107"/>
      <c r="Y858" s="107"/>
      <c r="Z858" s="107"/>
      <c r="AA858" s="107"/>
      <c r="AB858" s="107"/>
      <c r="AC858" s="107"/>
      <c r="AD858" s="107"/>
      <c r="AE858" s="107"/>
      <c r="AF858" s="107"/>
      <c r="AG858" s="107"/>
      <c r="AH858" s="107"/>
    </row>
    <row r="859" spans="1:34" x14ac:dyDescent="0.3">
      <c r="A859" s="180" t="s">
        <v>737</v>
      </c>
      <c r="B859" s="180" t="s">
        <v>1628</v>
      </c>
      <c r="C859" s="180">
        <v>148550</v>
      </c>
      <c r="D859" s="183">
        <v>45014</v>
      </c>
      <c r="E859" s="184">
        <v>11.1839</v>
      </c>
      <c r="F859" s="184">
        <v>19.265499999999999</v>
      </c>
      <c r="G859" s="184">
        <v>8.2989999999999995</v>
      </c>
      <c r="H859" s="184">
        <v>7.8871000000000002</v>
      </c>
      <c r="I859" s="184">
        <v>7.6920999999999999</v>
      </c>
      <c r="J859" s="184">
        <v>7.4375</v>
      </c>
      <c r="K859" s="184">
        <v>6.2560000000000002</v>
      </c>
      <c r="L859" s="184">
        <v>6.6338999999999997</v>
      </c>
      <c r="M859" s="184">
        <v>6.1249000000000002</v>
      </c>
      <c r="N859" s="184">
        <v>5.0753000000000004</v>
      </c>
      <c r="O859" s="184"/>
      <c r="P859" s="184"/>
      <c r="Q859" s="184">
        <v>4.7337999999999996</v>
      </c>
      <c r="R859" s="184">
        <v>4.6509</v>
      </c>
      <c r="T859" s="106"/>
      <c r="U859" s="107"/>
      <c r="V859" s="107"/>
      <c r="W859" s="107"/>
      <c r="X859" s="107"/>
      <c r="Y859" s="107"/>
      <c r="Z859" s="107"/>
      <c r="AA859" s="107"/>
      <c r="AB859" s="107"/>
      <c r="AC859" s="107"/>
      <c r="AD859" s="107"/>
      <c r="AE859" s="107"/>
      <c r="AF859" s="107"/>
      <c r="AG859" s="107"/>
      <c r="AH859" s="107"/>
    </row>
    <row r="860" spans="1:34" x14ac:dyDescent="0.3">
      <c r="A860" s="180" t="s">
        <v>737</v>
      </c>
      <c r="B860" s="180" t="s">
        <v>1629</v>
      </c>
      <c r="C860" s="180">
        <v>148543</v>
      </c>
      <c r="D860" s="183">
        <v>45014</v>
      </c>
      <c r="E860" s="184">
        <v>11.129200000000001</v>
      </c>
      <c r="F860" s="184">
        <v>19.360299999999999</v>
      </c>
      <c r="G860" s="184">
        <v>8.0769000000000002</v>
      </c>
      <c r="H860" s="184">
        <v>7.6791</v>
      </c>
      <c r="I860" s="184">
        <v>7.4943999999999997</v>
      </c>
      <c r="J860" s="184">
        <v>7.2454000000000001</v>
      </c>
      <c r="K860" s="184">
        <v>6.0544000000000002</v>
      </c>
      <c r="L860" s="184">
        <v>6.4280999999999997</v>
      </c>
      <c r="M860" s="184">
        <v>5.9161999999999999</v>
      </c>
      <c r="N860" s="184">
        <v>4.8647999999999998</v>
      </c>
      <c r="O860" s="184"/>
      <c r="P860" s="184"/>
      <c r="Q860" s="184">
        <v>4.5217000000000001</v>
      </c>
      <c r="R860" s="184">
        <v>4.4401000000000002</v>
      </c>
      <c r="T860" s="106"/>
      <c r="U860" s="107"/>
      <c r="V860" s="107"/>
      <c r="W860" s="107"/>
      <c r="X860" s="107"/>
      <c r="Y860" s="107"/>
      <c r="Z860" s="107"/>
      <c r="AA860" s="107"/>
      <c r="AB860" s="107"/>
      <c r="AC860" s="107"/>
      <c r="AD860" s="107"/>
      <c r="AE860" s="107"/>
      <c r="AF860" s="107"/>
      <c r="AG860" s="107"/>
      <c r="AH860" s="107"/>
    </row>
    <row r="861" spans="1:34" x14ac:dyDescent="0.3">
      <c r="A861" s="180" t="s">
        <v>737</v>
      </c>
      <c r="B861" s="180" t="s">
        <v>750</v>
      </c>
      <c r="C861" s="180">
        <v>145295</v>
      </c>
      <c r="D861" s="183">
        <v>45014</v>
      </c>
      <c r="E861" s="184">
        <v>1322.7862</v>
      </c>
      <c r="F861" s="184">
        <v>18.137799999999999</v>
      </c>
      <c r="G861" s="184">
        <v>7.6795999999999998</v>
      </c>
      <c r="H861" s="184">
        <v>7.6135999999999999</v>
      </c>
      <c r="I861" s="184">
        <v>7.8818999999999999</v>
      </c>
      <c r="J861" s="184">
        <v>7.8005000000000004</v>
      </c>
      <c r="K861" s="184">
        <v>6.7114000000000003</v>
      </c>
      <c r="L861" s="184">
        <v>6.5621999999999998</v>
      </c>
      <c r="M861" s="184">
        <v>6.2153999999999998</v>
      </c>
      <c r="N861" s="184">
        <v>5.1909999999999998</v>
      </c>
      <c r="O861" s="184">
        <v>5.5166000000000004</v>
      </c>
      <c r="P861" s="184"/>
      <c r="Q861" s="184">
        <v>6.5431999999999997</v>
      </c>
      <c r="R861" s="184">
        <v>4.6035000000000004</v>
      </c>
      <c r="T861" s="106"/>
      <c r="U861" s="107"/>
      <c r="V861" s="107"/>
      <c r="W861" s="107"/>
      <c r="X861" s="107"/>
      <c r="Y861" s="107"/>
      <c r="Z861" s="107"/>
      <c r="AA861" s="107"/>
      <c r="AB861" s="107"/>
      <c r="AC861" s="107"/>
      <c r="AD861" s="107"/>
      <c r="AE861" s="107"/>
      <c r="AF861" s="107"/>
      <c r="AG861" s="107"/>
      <c r="AH861" s="107"/>
    </row>
    <row r="862" spans="1:34" x14ac:dyDescent="0.3">
      <c r="A862" s="180" t="s">
        <v>737</v>
      </c>
      <c r="B862" s="180" t="s">
        <v>751</v>
      </c>
      <c r="C862" s="180">
        <v>145287</v>
      </c>
      <c r="D862" s="183">
        <v>45014</v>
      </c>
      <c r="E862" s="184">
        <v>1277.4038</v>
      </c>
      <c r="F862" s="184">
        <v>17.6356</v>
      </c>
      <c r="G862" s="184">
        <v>7.1790000000000003</v>
      </c>
      <c r="H862" s="184">
        <v>7.1127000000000002</v>
      </c>
      <c r="I862" s="184">
        <v>7.3806000000000003</v>
      </c>
      <c r="J862" s="184">
        <v>7.2975000000000003</v>
      </c>
      <c r="K862" s="184">
        <v>6.2035</v>
      </c>
      <c r="L862" s="184">
        <v>6.0465999999999998</v>
      </c>
      <c r="M862" s="184">
        <v>5.6931000000000003</v>
      </c>
      <c r="N862" s="184">
        <v>4.6664000000000003</v>
      </c>
      <c r="O862" s="184">
        <v>4.7888000000000002</v>
      </c>
      <c r="P862" s="184"/>
      <c r="Q862" s="184">
        <v>5.7038000000000002</v>
      </c>
      <c r="R862" s="184">
        <v>4.0011000000000001</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5" t="s">
        <v>27</v>
      </c>
      <c r="B863" s="180"/>
      <c r="C863" s="180"/>
      <c r="D863" s="180"/>
      <c r="E863" s="180"/>
      <c r="F863" s="186">
        <v>31.048494999999996</v>
      </c>
      <c r="G863" s="186">
        <v>9.1165899999999986</v>
      </c>
      <c r="H863" s="186">
        <v>8.7313650000000003</v>
      </c>
      <c r="I863" s="186">
        <v>7.6767400000000006</v>
      </c>
      <c r="J863" s="186">
        <v>8.1120400000000004</v>
      </c>
      <c r="K863" s="186">
        <v>6.5534300000000005</v>
      </c>
      <c r="L863" s="186">
        <v>6.5932050000000002</v>
      </c>
      <c r="M863" s="186">
        <v>6.6101000000000001</v>
      </c>
      <c r="N863" s="186">
        <v>5.02468</v>
      </c>
      <c r="O863" s="186">
        <v>5.7989857142857142</v>
      </c>
      <c r="P863" s="186">
        <v>6.5932399999999998</v>
      </c>
      <c r="Q863" s="186">
        <v>6.350204999999999</v>
      </c>
      <c r="R863" s="186">
        <v>4.6922300000000003</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5" t="s">
        <v>407</v>
      </c>
      <c r="B864" s="180"/>
      <c r="C864" s="180"/>
      <c r="D864" s="180"/>
      <c r="E864" s="180"/>
      <c r="F864" s="186">
        <v>30.87565</v>
      </c>
      <c r="G864" s="186">
        <v>7.8162000000000003</v>
      </c>
      <c r="H864" s="186">
        <v>8.7955500000000004</v>
      </c>
      <c r="I864" s="186">
        <v>7.7211499999999997</v>
      </c>
      <c r="J864" s="186">
        <v>8.05945</v>
      </c>
      <c r="K864" s="186">
        <v>6.5639500000000002</v>
      </c>
      <c r="L864" s="186">
        <v>6.6010499999999999</v>
      </c>
      <c r="M864" s="186">
        <v>6.35555</v>
      </c>
      <c r="N864" s="186">
        <v>4.9700500000000005</v>
      </c>
      <c r="O864" s="186">
        <v>5.9290500000000002</v>
      </c>
      <c r="P864" s="186">
        <v>6.6347000000000005</v>
      </c>
      <c r="Q864" s="186">
        <v>6.5840499999999995</v>
      </c>
      <c r="R864" s="186">
        <v>4.6562999999999999</v>
      </c>
      <c r="T864" s="106"/>
      <c r="U864" s="107"/>
      <c r="V864" s="107"/>
      <c r="W864" s="107"/>
      <c r="X864" s="107"/>
      <c r="Y864" s="107"/>
      <c r="Z864" s="107"/>
      <c r="AA864" s="107"/>
      <c r="AB864" s="107"/>
      <c r="AC864" s="107"/>
      <c r="AD864" s="107"/>
      <c r="AE864" s="107"/>
      <c r="AF864" s="107"/>
      <c r="AG864" s="107"/>
      <c r="AH864" s="107"/>
    </row>
    <row r="865" spans="1:34" x14ac:dyDescent="0.3">
      <c r="D865" s="106"/>
      <c r="E865" s="107"/>
      <c r="F865" s="107"/>
      <c r="G865" s="107"/>
      <c r="H865" s="107"/>
      <c r="I865" s="107"/>
      <c r="J865" s="107"/>
      <c r="K865" s="107"/>
      <c r="L865" s="107"/>
      <c r="M865" s="107"/>
      <c r="N865" s="107"/>
      <c r="O865" s="107"/>
      <c r="P865" s="107"/>
      <c r="Q865" s="107"/>
      <c r="R865" s="107"/>
      <c r="T865" s="106"/>
      <c r="U865" s="107"/>
      <c r="V865" s="107"/>
      <c r="W865" s="107"/>
      <c r="X865" s="107"/>
      <c r="Y865" s="107"/>
      <c r="Z865" s="107"/>
      <c r="AA865" s="107"/>
      <c r="AB865" s="107"/>
      <c r="AC865" s="107"/>
      <c r="AD865" s="107"/>
      <c r="AE865" s="107"/>
      <c r="AF865" s="107"/>
      <c r="AG865" s="107"/>
      <c r="AH865" s="107"/>
    </row>
    <row r="866" spans="1:34" x14ac:dyDescent="0.3">
      <c r="A866" s="182" t="s">
        <v>752</v>
      </c>
      <c r="B866" s="182"/>
      <c r="C866" s="182"/>
      <c r="D866" s="182"/>
      <c r="E866" s="182"/>
      <c r="F866" s="182"/>
      <c r="G866" s="182"/>
      <c r="H866" s="182"/>
      <c r="I866" s="182"/>
      <c r="J866" s="182"/>
      <c r="K866" s="182"/>
      <c r="L866" s="182"/>
      <c r="M866" s="182"/>
      <c r="N866" s="182"/>
      <c r="O866" s="182"/>
      <c r="P866" s="182"/>
      <c r="Q866" s="182"/>
      <c r="R866" s="182"/>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0" t="s">
        <v>753</v>
      </c>
      <c r="B867" s="180" t="s">
        <v>754</v>
      </c>
      <c r="C867" s="180">
        <v>103309</v>
      </c>
      <c r="D867" s="183">
        <v>45014</v>
      </c>
      <c r="E867" s="184">
        <v>86.775000000000006</v>
      </c>
      <c r="F867" s="184">
        <v>0.76690000000000003</v>
      </c>
      <c r="G867" s="184">
        <v>0.18010000000000001</v>
      </c>
      <c r="H867" s="184">
        <v>-1.0061</v>
      </c>
      <c r="I867" s="184">
        <v>0.3322</v>
      </c>
      <c r="J867" s="184">
        <v>-2.4195000000000002</v>
      </c>
      <c r="K867" s="184">
        <v>-6.9634</v>
      </c>
      <c r="L867" s="184">
        <v>-1.0104</v>
      </c>
      <c r="M867" s="184">
        <v>5.6676000000000002</v>
      </c>
      <c r="N867" s="184">
        <v>-3.2294999999999998</v>
      </c>
      <c r="O867" s="184">
        <v>23.391400000000001</v>
      </c>
      <c r="P867" s="184">
        <v>9.5795999999999992</v>
      </c>
      <c r="Q867" s="184">
        <v>13.1911</v>
      </c>
      <c r="R867" s="184">
        <v>7.6970999999999998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80" t="s">
        <v>753</v>
      </c>
      <c r="B868" s="180" t="s">
        <v>755</v>
      </c>
      <c r="C868" s="180">
        <v>119564</v>
      </c>
      <c r="D868" s="183">
        <v>45014</v>
      </c>
      <c r="E868" s="184">
        <v>95.645600000000002</v>
      </c>
      <c r="F868" s="184">
        <v>0.76890000000000003</v>
      </c>
      <c r="G868" s="184">
        <v>0.19</v>
      </c>
      <c r="H868" s="184">
        <v>-0.9919</v>
      </c>
      <c r="I868" s="184">
        <v>0.36249999999999999</v>
      </c>
      <c r="J868" s="184">
        <v>-2.3565999999999998</v>
      </c>
      <c r="K868" s="184">
        <v>-6.7629000000000001</v>
      </c>
      <c r="L868" s="184">
        <v>-0.52700000000000002</v>
      </c>
      <c r="M868" s="184">
        <v>6.4837999999999996</v>
      </c>
      <c r="N868" s="184">
        <v>-2.2494999999999998</v>
      </c>
      <c r="O868" s="184">
        <v>24.5502</v>
      </c>
      <c r="P868" s="184">
        <v>10.607699999999999</v>
      </c>
      <c r="Q868" s="184">
        <v>13.4628</v>
      </c>
      <c r="R868" s="184">
        <v>8.7185000000000006</v>
      </c>
    </row>
    <row r="869" spans="1:34" x14ac:dyDescent="0.3">
      <c r="A869" s="180" t="s">
        <v>753</v>
      </c>
      <c r="B869" s="180" t="s">
        <v>756</v>
      </c>
      <c r="C869" s="180">
        <v>120468</v>
      </c>
      <c r="D869" s="183">
        <v>45014</v>
      </c>
      <c r="E869" s="184">
        <v>40.64</v>
      </c>
      <c r="F869" s="184">
        <v>0.84370000000000001</v>
      </c>
      <c r="G869" s="184">
        <v>0.54430000000000001</v>
      </c>
      <c r="H869" s="184">
        <v>-0.63570000000000004</v>
      </c>
      <c r="I869" s="184">
        <v>0.27139999999999997</v>
      </c>
      <c r="J869" s="184">
        <v>-2.6120000000000001</v>
      </c>
      <c r="K869" s="184">
        <v>-8.9605999999999995</v>
      </c>
      <c r="L869" s="184">
        <v>-9.3666</v>
      </c>
      <c r="M869" s="184">
        <v>-0.99880000000000002</v>
      </c>
      <c r="N869" s="184">
        <v>-14.8901</v>
      </c>
      <c r="O869" s="184">
        <v>15.8744</v>
      </c>
      <c r="P869" s="184">
        <v>8.6816999999999993</v>
      </c>
      <c r="Q869" s="184">
        <v>12.9626</v>
      </c>
      <c r="R869" s="184">
        <v>-0.55889999999999995</v>
      </c>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757</v>
      </c>
      <c r="C870" s="180">
        <v>117560</v>
      </c>
      <c r="D870" s="183">
        <v>45014</v>
      </c>
      <c r="E870" s="184">
        <v>35.99</v>
      </c>
      <c r="F870" s="184">
        <v>0.86880000000000002</v>
      </c>
      <c r="G870" s="184">
        <v>0.55879999999999996</v>
      </c>
      <c r="H870" s="184">
        <v>-0.63500000000000001</v>
      </c>
      <c r="I870" s="184">
        <v>0.27860000000000001</v>
      </c>
      <c r="J870" s="184">
        <v>-2.6507999999999998</v>
      </c>
      <c r="K870" s="184">
        <v>-9.1620000000000008</v>
      </c>
      <c r="L870" s="184">
        <v>-9.7768999999999995</v>
      </c>
      <c r="M870" s="184">
        <v>-1.7472000000000001</v>
      </c>
      <c r="N870" s="184">
        <v>-15.7735</v>
      </c>
      <c r="O870" s="184">
        <v>14.591699999999999</v>
      </c>
      <c r="P870" s="184">
        <v>7.4223999999999997</v>
      </c>
      <c r="Q870" s="184">
        <v>12.647500000000001</v>
      </c>
      <c r="R870" s="184">
        <v>-1.6331</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2046</v>
      </c>
      <c r="C871" s="180">
        <v>118421</v>
      </c>
      <c r="D871" s="183">
        <v>45014</v>
      </c>
      <c r="E871" s="184">
        <v>57.121000000000002</v>
      </c>
      <c r="F871" s="184">
        <v>1.0632999999999999</v>
      </c>
      <c r="G871" s="184">
        <v>0.98470000000000002</v>
      </c>
      <c r="H871" s="184">
        <v>-7.6999999999999999E-2</v>
      </c>
      <c r="I871" s="184">
        <v>1.4006000000000001</v>
      </c>
      <c r="J871" s="184">
        <v>-0.49469999999999997</v>
      </c>
      <c r="K871" s="184">
        <v>-4.2958999999999996</v>
      </c>
      <c r="L871" s="184">
        <v>-2.8174000000000001</v>
      </c>
      <c r="M871" s="184">
        <v>6.0349000000000004</v>
      </c>
      <c r="N871" s="184">
        <v>-4.2878999999999996</v>
      </c>
      <c r="O871" s="184">
        <v>21.1876</v>
      </c>
      <c r="P871" s="184">
        <v>6.8567999999999998</v>
      </c>
      <c r="Q871" s="184">
        <v>10.7981</v>
      </c>
      <c r="R871" s="184">
        <v>6.1908000000000003</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2047</v>
      </c>
      <c r="C872" s="180">
        <v>108592</v>
      </c>
      <c r="D872" s="183">
        <v>45014</v>
      </c>
      <c r="E872" s="184">
        <v>49.972000000000001</v>
      </c>
      <c r="F872" s="184">
        <v>1.0577000000000001</v>
      </c>
      <c r="G872" s="184">
        <v>0.96579999999999999</v>
      </c>
      <c r="H872" s="184">
        <v>-0.10199999999999999</v>
      </c>
      <c r="I872" s="184">
        <v>1.3507</v>
      </c>
      <c r="J872" s="184">
        <v>-0.59279999999999999</v>
      </c>
      <c r="K872" s="184">
        <v>-4.5990000000000002</v>
      </c>
      <c r="L872" s="184">
        <v>-3.4487999999999999</v>
      </c>
      <c r="M872" s="184">
        <v>5.0053000000000001</v>
      </c>
      <c r="N872" s="184">
        <v>-5.5528000000000004</v>
      </c>
      <c r="O872" s="184">
        <v>19.5611</v>
      </c>
      <c r="P872" s="184">
        <v>5.4101999999999997</v>
      </c>
      <c r="Q872" s="184">
        <v>9.8978999999999999</v>
      </c>
      <c r="R872" s="184">
        <v>4.7675999999999998</v>
      </c>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1841</v>
      </c>
      <c r="C873" s="180">
        <v>150264</v>
      </c>
      <c r="D873" s="183">
        <v>45014</v>
      </c>
      <c r="E873" s="184">
        <v>15.256500000000001</v>
      </c>
      <c r="F873" s="184">
        <v>0.94679999999999997</v>
      </c>
      <c r="G873" s="184">
        <v>0.72160000000000002</v>
      </c>
      <c r="H873" s="184">
        <v>-0.5968</v>
      </c>
      <c r="I873" s="184">
        <v>-0.51580000000000004</v>
      </c>
      <c r="J873" s="184">
        <v>-2.4439000000000002</v>
      </c>
      <c r="K873" s="184">
        <v>-4.7046000000000001</v>
      </c>
      <c r="L873" s="184">
        <v>-0.99229999999999996</v>
      </c>
      <c r="M873" s="184">
        <v>6.9242999999999997</v>
      </c>
      <c r="N873" s="184">
        <v>-0.64410000000000001</v>
      </c>
      <c r="O873" s="184">
        <v>23.061499999999999</v>
      </c>
      <c r="P873" s="184">
        <v>9.7674000000000003</v>
      </c>
      <c r="Q873" s="184">
        <v>8.0140999999999991</v>
      </c>
      <c r="R873" s="184">
        <v>10.020899999999999</v>
      </c>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1842</v>
      </c>
      <c r="C874" s="180">
        <v>150263</v>
      </c>
      <c r="D874" s="183">
        <v>45014</v>
      </c>
      <c r="E874" s="184">
        <v>14.048299999999999</v>
      </c>
      <c r="F874" s="184">
        <v>0.94130000000000003</v>
      </c>
      <c r="G874" s="184">
        <v>0.69599999999999995</v>
      </c>
      <c r="H874" s="184">
        <v>-0.63239999999999996</v>
      </c>
      <c r="I874" s="184">
        <v>-0.58520000000000005</v>
      </c>
      <c r="J874" s="184">
        <v>-2.5844</v>
      </c>
      <c r="K874" s="184">
        <v>-5.1219999999999999</v>
      </c>
      <c r="L874" s="184">
        <v>-1.8501000000000001</v>
      </c>
      <c r="M874" s="184">
        <v>5.5018000000000002</v>
      </c>
      <c r="N874" s="184">
        <v>-2.3725000000000001</v>
      </c>
      <c r="O874" s="184">
        <v>21.094799999999999</v>
      </c>
      <c r="P874" s="184">
        <v>8.1359999999999992</v>
      </c>
      <c r="Q874" s="184">
        <v>6.3998999999999997</v>
      </c>
      <c r="R874" s="184">
        <v>8.1725999999999992</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758</v>
      </c>
      <c r="C875" s="180">
        <v>119096</v>
      </c>
      <c r="D875" s="183">
        <v>45014</v>
      </c>
      <c r="E875" s="184">
        <v>33.871000000000002</v>
      </c>
      <c r="F875" s="184">
        <v>0.95679999999999998</v>
      </c>
      <c r="G875" s="184">
        <v>0.15079999999999999</v>
      </c>
      <c r="H875" s="184">
        <v>-1.1585000000000001</v>
      </c>
      <c r="I875" s="184">
        <v>-0.28560000000000002</v>
      </c>
      <c r="J875" s="184">
        <v>-3.7345000000000002</v>
      </c>
      <c r="K875" s="184">
        <v>-5.2241</v>
      </c>
      <c r="L875" s="184">
        <v>-5.8956</v>
      </c>
      <c r="M875" s="184">
        <v>6.9733999999999998</v>
      </c>
      <c r="N875" s="184">
        <v>-3.3003</v>
      </c>
      <c r="O875" s="184">
        <v>21.762799999999999</v>
      </c>
      <c r="P875" s="184">
        <v>8.3855000000000004</v>
      </c>
      <c r="Q875" s="184">
        <v>11.5329</v>
      </c>
      <c r="R875" s="184">
        <v>4.7027999999999999</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759</v>
      </c>
      <c r="C876" s="180">
        <v>112901</v>
      </c>
      <c r="D876" s="183">
        <v>45014</v>
      </c>
      <c r="E876" s="184">
        <v>31.076000000000001</v>
      </c>
      <c r="F876" s="184">
        <v>0.95509999999999995</v>
      </c>
      <c r="G876" s="184">
        <v>0.1386</v>
      </c>
      <c r="H876" s="184">
        <v>-1.1766000000000001</v>
      </c>
      <c r="I876" s="184">
        <v>-0.32719999999999999</v>
      </c>
      <c r="J876" s="184">
        <v>-3.8132999999999999</v>
      </c>
      <c r="K876" s="184">
        <v>-5.4722</v>
      </c>
      <c r="L876" s="184">
        <v>-6.3891</v>
      </c>
      <c r="M876" s="184">
        <v>6.1230000000000002</v>
      </c>
      <c r="N876" s="184">
        <v>-4.3285999999999998</v>
      </c>
      <c r="O876" s="184">
        <v>20.467700000000001</v>
      </c>
      <c r="P876" s="184">
        <v>7.2709000000000001</v>
      </c>
      <c r="Q876" s="184">
        <v>9.2561999999999998</v>
      </c>
      <c r="R876" s="184">
        <v>3.5918000000000001</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760</v>
      </c>
      <c r="C877" s="180">
        <v>105817</v>
      </c>
      <c r="D877" s="183">
        <v>45014</v>
      </c>
      <c r="E877" s="184">
        <v>66.354299999999995</v>
      </c>
      <c r="F877" s="184">
        <v>0.66080000000000005</v>
      </c>
      <c r="G877" s="184">
        <v>0.40639999999999998</v>
      </c>
      <c r="H877" s="184">
        <v>-0.46010000000000001</v>
      </c>
      <c r="I877" s="184">
        <v>-0.23350000000000001</v>
      </c>
      <c r="J877" s="184">
        <v>-1.9065000000000001</v>
      </c>
      <c r="K877" s="184">
        <v>-6.9641000000000002</v>
      </c>
      <c r="L877" s="184">
        <v>-0.58940000000000003</v>
      </c>
      <c r="M877" s="184">
        <v>10.528600000000001</v>
      </c>
      <c r="N877" s="184">
        <v>3.4603999999999999</v>
      </c>
      <c r="O877" s="184">
        <v>32.040900000000001</v>
      </c>
      <c r="P877" s="184">
        <v>11.956799999999999</v>
      </c>
      <c r="Q877" s="184">
        <v>12.8233</v>
      </c>
      <c r="R877" s="184">
        <v>13.0709</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761</v>
      </c>
      <c r="C878" s="180">
        <v>118564</v>
      </c>
      <c r="D878" s="183">
        <v>45014</v>
      </c>
      <c r="E878" s="184">
        <v>73.337999999999994</v>
      </c>
      <c r="F878" s="184">
        <v>0.66300000000000003</v>
      </c>
      <c r="G878" s="184">
        <v>0.41610000000000003</v>
      </c>
      <c r="H878" s="184">
        <v>-0.44669999999999999</v>
      </c>
      <c r="I878" s="184">
        <v>-0.20680000000000001</v>
      </c>
      <c r="J878" s="184">
        <v>-1.8521000000000001</v>
      </c>
      <c r="K878" s="184">
        <v>-6.7842000000000002</v>
      </c>
      <c r="L878" s="184">
        <v>-0.1956</v>
      </c>
      <c r="M878" s="184">
        <v>11.1935</v>
      </c>
      <c r="N878" s="184">
        <v>4.2914000000000003</v>
      </c>
      <c r="O878" s="184">
        <v>33.106400000000001</v>
      </c>
      <c r="P878" s="184">
        <v>12.9491</v>
      </c>
      <c r="Q878" s="184">
        <v>17.051500000000001</v>
      </c>
      <c r="R878" s="184">
        <v>13.9657</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762</v>
      </c>
      <c r="C879" s="180">
        <v>102760</v>
      </c>
      <c r="D879" s="183">
        <v>45014</v>
      </c>
      <c r="E879" s="184">
        <v>129.751</v>
      </c>
      <c r="F879" s="184">
        <v>0.85029999999999994</v>
      </c>
      <c r="G879" s="184">
        <v>0.68520000000000003</v>
      </c>
      <c r="H879" s="184">
        <v>-0.2215</v>
      </c>
      <c r="I879" s="184">
        <v>0.60170000000000001</v>
      </c>
      <c r="J879" s="184">
        <v>-0.48930000000000001</v>
      </c>
      <c r="K879" s="184">
        <v>-3.4569000000000001</v>
      </c>
      <c r="L879" s="184">
        <v>4.1725000000000003</v>
      </c>
      <c r="M879" s="184">
        <v>16.5076</v>
      </c>
      <c r="N879" s="184">
        <v>13.1014</v>
      </c>
      <c r="O879" s="184">
        <v>35.572699999999998</v>
      </c>
      <c r="P879" s="184">
        <v>10.654500000000001</v>
      </c>
      <c r="Q879" s="184">
        <v>14.825699999999999</v>
      </c>
      <c r="R879" s="184">
        <v>21.781700000000001</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763</v>
      </c>
      <c r="C880" s="180">
        <v>118950</v>
      </c>
      <c r="D880" s="183">
        <v>45014</v>
      </c>
      <c r="E880" s="184">
        <v>143.22999999999999</v>
      </c>
      <c r="F880" s="184">
        <v>0.85550000000000004</v>
      </c>
      <c r="G880" s="184">
        <v>0.70879999999999999</v>
      </c>
      <c r="H880" s="184">
        <v>-0.1888</v>
      </c>
      <c r="I880" s="184">
        <v>0.66769999999999996</v>
      </c>
      <c r="J880" s="184">
        <v>-0.3548</v>
      </c>
      <c r="K880" s="184">
        <v>-3.0886999999999998</v>
      </c>
      <c r="L880" s="184">
        <v>4.9196</v>
      </c>
      <c r="M880" s="184">
        <v>17.7288</v>
      </c>
      <c r="N880" s="184">
        <v>14.6822</v>
      </c>
      <c r="O880" s="184">
        <v>37.247</v>
      </c>
      <c r="P880" s="184">
        <v>11.8789</v>
      </c>
      <c r="Q880" s="184">
        <v>13.3178</v>
      </c>
      <c r="R880" s="184">
        <v>23.403500000000001</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1953</v>
      </c>
      <c r="C881" s="180">
        <v>148411</v>
      </c>
      <c r="D881" s="183">
        <v>45014</v>
      </c>
      <c r="E881" s="184">
        <v>15.931900000000001</v>
      </c>
      <c r="F881" s="184">
        <v>0.84760000000000002</v>
      </c>
      <c r="G881" s="184">
        <v>0.72709999999999997</v>
      </c>
      <c r="H881" s="184">
        <v>-0.34150000000000003</v>
      </c>
      <c r="I881" s="184">
        <v>0.82079999999999997</v>
      </c>
      <c r="J881" s="184">
        <v>-1.0649999999999999</v>
      </c>
      <c r="K881" s="184">
        <v>-5.1959999999999997</v>
      </c>
      <c r="L881" s="184">
        <v>0.96199999999999997</v>
      </c>
      <c r="M881" s="184">
        <v>10.4909</v>
      </c>
      <c r="N881" s="184">
        <v>-1.2459</v>
      </c>
      <c r="O881" s="184"/>
      <c r="P881" s="184"/>
      <c r="Q881" s="184">
        <v>18.941800000000001</v>
      </c>
      <c r="R881" s="184">
        <v>9.9349000000000007</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1954</v>
      </c>
      <c r="C882" s="180">
        <v>148409</v>
      </c>
      <c r="D882" s="183">
        <v>45014</v>
      </c>
      <c r="E882" s="184">
        <v>15.2616</v>
      </c>
      <c r="F882" s="184">
        <v>0.84450000000000003</v>
      </c>
      <c r="G882" s="184">
        <v>0.71599999999999997</v>
      </c>
      <c r="H882" s="184">
        <v>-0.35909999999999997</v>
      </c>
      <c r="I882" s="184">
        <v>0.78049999999999997</v>
      </c>
      <c r="J882" s="184">
        <v>-1.1535</v>
      </c>
      <c r="K882" s="184">
        <v>-5.4775</v>
      </c>
      <c r="L882" s="184">
        <v>0.27129999999999999</v>
      </c>
      <c r="M882" s="184">
        <v>9.2759999999999998</v>
      </c>
      <c r="N882" s="184">
        <v>-2.7422</v>
      </c>
      <c r="O882" s="184"/>
      <c r="P882" s="184"/>
      <c r="Q882" s="184">
        <v>17.052800000000001</v>
      </c>
      <c r="R882" s="184">
        <v>8.2070000000000007</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764</v>
      </c>
      <c r="C883" s="180">
        <v>111957</v>
      </c>
      <c r="D883" s="183">
        <v>45014</v>
      </c>
      <c r="E883" s="184">
        <v>49.97</v>
      </c>
      <c r="F883" s="184">
        <v>0.99029999999999996</v>
      </c>
      <c r="G883" s="184">
        <v>0.66479999999999995</v>
      </c>
      <c r="H883" s="184">
        <v>-0.43830000000000002</v>
      </c>
      <c r="I883" s="184">
        <v>1.1948000000000001</v>
      </c>
      <c r="J883" s="184">
        <v>-0.93179999999999996</v>
      </c>
      <c r="K883" s="184">
        <v>-4.7827999999999999</v>
      </c>
      <c r="L883" s="184">
        <v>2.7555000000000001</v>
      </c>
      <c r="M883" s="184">
        <v>10.479799999999999</v>
      </c>
      <c r="N883" s="184">
        <v>3.0522</v>
      </c>
      <c r="O883" s="184">
        <v>30.970300000000002</v>
      </c>
      <c r="P883" s="184">
        <v>12.315899999999999</v>
      </c>
      <c r="Q883" s="184">
        <v>12.323499999999999</v>
      </c>
      <c r="R883" s="184">
        <v>13.223100000000001</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765</v>
      </c>
      <c r="C884" s="180">
        <v>120722</v>
      </c>
      <c r="D884" s="183">
        <v>45014</v>
      </c>
      <c r="E884" s="184">
        <v>55.74</v>
      </c>
      <c r="F884" s="184">
        <v>0.99660000000000004</v>
      </c>
      <c r="G884" s="184">
        <v>0.66820000000000002</v>
      </c>
      <c r="H884" s="184">
        <v>-0.41089999999999999</v>
      </c>
      <c r="I884" s="184">
        <v>1.2350000000000001</v>
      </c>
      <c r="J884" s="184">
        <v>-0.83620000000000005</v>
      </c>
      <c r="K884" s="184">
        <v>-4.4729999999999999</v>
      </c>
      <c r="L884" s="184">
        <v>3.4329000000000001</v>
      </c>
      <c r="M884" s="184">
        <v>11.5916</v>
      </c>
      <c r="N884" s="184">
        <v>4.4406999999999996</v>
      </c>
      <c r="O884" s="184">
        <v>32.619799999999998</v>
      </c>
      <c r="P884" s="184">
        <v>13.6172</v>
      </c>
      <c r="Q884" s="184">
        <v>13.446199999999999</v>
      </c>
      <c r="R884" s="184">
        <v>14.687200000000001</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766</v>
      </c>
      <c r="C885" s="180">
        <v>141920</v>
      </c>
      <c r="D885" s="183">
        <v>45014</v>
      </c>
      <c r="E885" s="184">
        <v>15.87</v>
      </c>
      <c r="F885" s="184">
        <v>0.6341</v>
      </c>
      <c r="G885" s="184">
        <v>0.443</v>
      </c>
      <c r="H885" s="184">
        <v>-0.56389999999999996</v>
      </c>
      <c r="I885" s="184">
        <v>0.50660000000000005</v>
      </c>
      <c r="J885" s="184">
        <v>-2.0369999999999999</v>
      </c>
      <c r="K885" s="184">
        <v>-5.4230999999999998</v>
      </c>
      <c r="L885" s="184">
        <v>0.76190000000000002</v>
      </c>
      <c r="M885" s="184">
        <v>9.0722000000000005</v>
      </c>
      <c r="N885" s="184">
        <v>-1.2445999999999999</v>
      </c>
      <c r="O885" s="184">
        <v>25.285799999999998</v>
      </c>
      <c r="P885" s="184">
        <v>10.109400000000001</v>
      </c>
      <c r="Q885" s="184">
        <v>8.9909999999999997</v>
      </c>
      <c r="R885" s="184">
        <v>10.6555</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767</v>
      </c>
      <c r="C886" s="180">
        <v>141919</v>
      </c>
      <c r="D886" s="183">
        <v>45014</v>
      </c>
      <c r="E886" s="184">
        <v>14.76</v>
      </c>
      <c r="F886" s="184">
        <v>0.68210000000000004</v>
      </c>
      <c r="G886" s="184">
        <v>0.47649999999999998</v>
      </c>
      <c r="H886" s="184">
        <v>-0.53910000000000002</v>
      </c>
      <c r="I886" s="184">
        <v>0.47649999999999998</v>
      </c>
      <c r="J886" s="184">
        <v>-2.0571000000000002</v>
      </c>
      <c r="K886" s="184">
        <v>-5.5662000000000003</v>
      </c>
      <c r="L886" s="184">
        <v>0.40820000000000001</v>
      </c>
      <c r="M886" s="184">
        <v>8.3699999999999992</v>
      </c>
      <c r="N886" s="184">
        <v>-2.0571000000000002</v>
      </c>
      <c r="O886" s="184">
        <v>24.226600000000001</v>
      </c>
      <c r="P886" s="184">
        <v>8.7484000000000002</v>
      </c>
      <c r="Q886" s="184">
        <v>7.5277000000000003</v>
      </c>
      <c r="R886" s="184">
        <v>9.7260000000000009</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768</v>
      </c>
      <c r="C887" s="180">
        <v>131580</v>
      </c>
      <c r="D887" s="183">
        <v>45014</v>
      </c>
      <c r="E887" s="184">
        <v>32.798999999999999</v>
      </c>
      <c r="F887" s="184">
        <v>0.83779999999999999</v>
      </c>
      <c r="G887" s="184">
        <v>4.8800000000000003E-2</v>
      </c>
      <c r="H887" s="184">
        <v>-0.56779999999999997</v>
      </c>
      <c r="I887" s="184">
        <v>7.3800000000000004E-2</v>
      </c>
      <c r="J887" s="184">
        <v>-0.52590000000000003</v>
      </c>
      <c r="K887" s="184">
        <v>-3.0049000000000001</v>
      </c>
      <c r="L887" s="184">
        <v>3.2808000000000002</v>
      </c>
      <c r="M887" s="184">
        <v>14.137499999999999</v>
      </c>
      <c r="N887" s="184">
        <v>3.6194999999999999</v>
      </c>
      <c r="O887" s="184">
        <v>31.303100000000001</v>
      </c>
      <c r="P887" s="184">
        <v>17.783200000000001</v>
      </c>
      <c r="Q887" s="184">
        <v>15.157400000000001</v>
      </c>
      <c r="R887" s="184">
        <v>13.295500000000001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769</v>
      </c>
      <c r="C888" s="180">
        <v>131578</v>
      </c>
      <c r="D888" s="183">
        <v>45014</v>
      </c>
      <c r="E888" s="184">
        <v>29.592300000000002</v>
      </c>
      <c r="F888" s="184">
        <v>0.83520000000000005</v>
      </c>
      <c r="G888" s="184">
        <v>3.4799999999999998E-2</v>
      </c>
      <c r="H888" s="184">
        <v>-0.58720000000000006</v>
      </c>
      <c r="I888" s="184">
        <v>3.4799999999999998E-2</v>
      </c>
      <c r="J888" s="184">
        <v>-0.60629999999999995</v>
      </c>
      <c r="K888" s="184">
        <v>-3.2486000000000002</v>
      </c>
      <c r="L888" s="184">
        <v>2.7578</v>
      </c>
      <c r="M888" s="184">
        <v>13.261100000000001</v>
      </c>
      <c r="N888" s="184">
        <v>2.5495000000000001</v>
      </c>
      <c r="O888" s="184">
        <v>29.831199999999999</v>
      </c>
      <c r="P888" s="184">
        <v>16.287500000000001</v>
      </c>
      <c r="Q888" s="184">
        <v>13.7583</v>
      </c>
      <c r="R888" s="184">
        <v>12.081099999999999</v>
      </c>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1630</v>
      </c>
      <c r="C889" s="180">
        <v>148481</v>
      </c>
      <c r="D889" s="183">
        <v>45014</v>
      </c>
      <c r="E889" s="184">
        <v>14.38</v>
      </c>
      <c r="F889" s="184">
        <v>0.62980000000000003</v>
      </c>
      <c r="G889" s="184">
        <v>0.70030000000000003</v>
      </c>
      <c r="H889" s="184">
        <v>-0.69059999999999999</v>
      </c>
      <c r="I889" s="184">
        <v>-6.9500000000000006E-2</v>
      </c>
      <c r="J889" s="184">
        <v>-1.5743</v>
      </c>
      <c r="K889" s="184">
        <v>-7.8795999999999999</v>
      </c>
      <c r="L889" s="184">
        <v>-3.7483</v>
      </c>
      <c r="M889" s="184">
        <v>3.4531999999999998</v>
      </c>
      <c r="N889" s="184">
        <v>-7.4645999999999999</v>
      </c>
      <c r="O889" s="184"/>
      <c r="P889" s="184"/>
      <c r="Q889" s="184">
        <v>15.666499999999999</v>
      </c>
      <c r="R889" s="184">
        <v>8.1783000000000001</v>
      </c>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1631</v>
      </c>
      <c r="C890" s="180">
        <v>148483</v>
      </c>
      <c r="D890" s="183">
        <v>45014</v>
      </c>
      <c r="E890" s="184">
        <v>13.79</v>
      </c>
      <c r="F890" s="184">
        <v>0.65690000000000004</v>
      </c>
      <c r="G890" s="184">
        <v>0.73050000000000004</v>
      </c>
      <c r="H890" s="184">
        <v>-0.71989999999999998</v>
      </c>
      <c r="I890" s="184">
        <v>-7.2499999999999995E-2</v>
      </c>
      <c r="J890" s="184">
        <v>-1.6405000000000001</v>
      </c>
      <c r="K890" s="184">
        <v>-8.1890999999999998</v>
      </c>
      <c r="L890" s="184">
        <v>-4.4352</v>
      </c>
      <c r="M890" s="184">
        <v>2.2997000000000001</v>
      </c>
      <c r="N890" s="184">
        <v>-8.8566000000000003</v>
      </c>
      <c r="O890" s="184"/>
      <c r="P890" s="184"/>
      <c r="Q890" s="184">
        <v>13.741199999999999</v>
      </c>
      <c r="R890" s="184">
        <v>6.4206000000000003</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1879</v>
      </c>
      <c r="C891" s="180">
        <v>120488</v>
      </c>
      <c r="D891" s="183">
        <v>45014</v>
      </c>
      <c r="E891" s="184">
        <v>13.217000000000001</v>
      </c>
      <c r="F891" s="184">
        <v>1.1348</v>
      </c>
      <c r="G891" s="184">
        <v>0.82079999999999997</v>
      </c>
      <c r="H891" s="184">
        <v>-0.90500000000000003</v>
      </c>
      <c r="I891" s="184">
        <v>-3.6299999999999999E-2</v>
      </c>
      <c r="J891" s="184">
        <v>-1.8527</v>
      </c>
      <c r="K891" s="184">
        <v>-5.7343000000000002</v>
      </c>
      <c r="L891" s="184">
        <v>2.6858</v>
      </c>
      <c r="M891" s="184">
        <v>12.5205</v>
      </c>
      <c r="N891" s="184">
        <v>2.7481</v>
      </c>
      <c r="O891" s="184">
        <v>21.860600000000002</v>
      </c>
      <c r="P891" s="184">
        <v>8.1655999999999995</v>
      </c>
      <c r="Q891" s="184">
        <v>12.6943</v>
      </c>
      <c r="R891" s="184">
        <v>9.4061000000000003</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1880</v>
      </c>
      <c r="C892" s="180">
        <v>107410</v>
      </c>
      <c r="D892" s="183">
        <v>45014</v>
      </c>
      <c r="E892" s="184">
        <v>11.6721</v>
      </c>
      <c r="F892" s="184">
        <v>1.1324000000000001</v>
      </c>
      <c r="G892" s="184">
        <v>0.80840000000000001</v>
      </c>
      <c r="H892" s="184">
        <v>-0.92179999999999995</v>
      </c>
      <c r="I892" s="184">
        <v>-7.0199999999999999E-2</v>
      </c>
      <c r="J892" s="184">
        <v>-1.9225000000000001</v>
      </c>
      <c r="K892" s="184">
        <v>-5.9414999999999996</v>
      </c>
      <c r="L892" s="184">
        <v>2.2559</v>
      </c>
      <c r="M892" s="184">
        <v>11.816700000000001</v>
      </c>
      <c r="N892" s="184">
        <v>1.8872</v>
      </c>
      <c r="O892" s="184">
        <v>20.589400000000001</v>
      </c>
      <c r="P892" s="184">
        <v>6.8038999999999996</v>
      </c>
      <c r="Q892" s="184">
        <v>1.0309999999999999</v>
      </c>
      <c r="R892" s="184">
        <v>8.3844999999999992</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770</v>
      </c>
      <c r="C893" s="180">
        <v>147473</v>
      </c>
      <c r="D893" s="183">
        <v>45014</v>
      </c>
      <c r="E893" s="184">
        <v>16.786000000000001</v>
      </c>
      <c r="F893" s="184">
        <v>0.88349999999999995</v>
      </c>
      <c r="G893" s="184">
        <v>0.59930000000000005</v>
      </c>
      <c r="H893" s="184">
        <v>-0.6099</v>
      </c>
      <c r="I893" s="184">
        <v>0.44879999999999998</v>
      </c>
      <c r="J893" s="184">
        <v>-1.9051</v>
      </c>
      <c r="K893" s="184">
        <v>-5.7072000000000003</v>
      </c>
      <c r="L893" s="184">
        <v>-0.58630000000000004</v>
      </c>
      <c r="M893" s="184">
        <v>8.9222000000000001</v>
      </c>
      <c r="N893" s="184">
        <v>-0.1012</v>
      </c>
      <c r="O893" s="184">
        <v>27.657499999999999</v>
      </c>
      <c r="P893" s="184"/>
      <c r="Q893" s="184">
        <v>15.0083</v>
      </c>
      <c r="R893" s="184">
        <v>10.5288</v>
      </c>
      <c r="T893" s="106"/>
      <c r="U893" s="107"/>
      <c r="V893" s="107"/>
      <c r="W893" s="107"/>
      <c r="X893" s="107"/>
      <c r="Y893" s="107"/>
      <c r="Z893" s="107"/>
      <c r="AA893" s="107"/>
      <c r="AB893" s="107"/>
      <c r="AC893" s="107"/>
      <c r="AD893" s="107"/>
      <c r="AE893" s="107"/>
      <c r="AF893" s="107"/>
      <c r="AG893" s="107"/>
      <c r="AH893" s="107"/>
    </row>
    <row r="894" spans="1:34" x14ac:dyDescent="0.3">
      <c r="A894" s="180" t="s">
        <v>753</v>
      </c>
      <c r="B894" s="180" t="s">
        <v>771</v>
      </c>
      <c r="C894" s="180">
        <v>147477</v>
      </c>
      <c r="D894" s="183">
        <v>45014</v>
      </c>
      <c r="E894" s="184">
        <v>15.771000000000001</v>
      </c>
      <c r="F894" s="184">
        <v>0.87629999999999997</v>
      </c>
      <c r="G894" s="184">
        <v>0.58040000000000003</v>
      </c>
      <c r="H894" s="184">
        <v>-0.63629999999999998</v>
      </c>
      <c r="I894" s="184">
        <v>0.38829999999999998</v>
      </c>
      <c r="J894" s="184">
        <v>-2.0190999999999999</v>
      </c>
      <c r="K894" s="184">
        <v>-6.0635000000000003</v>
      </c>
      <c r="L894" s="184">
        <v>-1.3449</v>
      </c>
      <c r="M894" s="184">
        <v>7.6592000000000002</v>
      </c>
      <c r="N894" s="184">
        <v>-1.6709000000000001</v>
      </c>
      <c r="O894" s="184">
        <v>25.550899999999999</v>
      </c>
      <c r="P894" s="184"/>
      <c r="Q894" s="184">
        <v>13.087899999999999</v>
      </c>
      <c r="R894" s="184">
        <v>8.7583000000000002</v>
      </c>
      <c r="T894" s="106"/>
      <c r="U894" s="107"/>
      <c r="V894" s="107"/>
      <c r="W894" s="107"/>
      <c r="X894" s="107"/>
      <c r="Y894" s="107"/>
      <c r="Z894" s="107"/>
      <c r="AA894" s="107"/>
      <c r="AB894" s="107"/>
      <c r="AC894" s="107"/>
      <c r="AD894" s="107"/>
      <c r="AE894" s="107"/>
      <c r="AF894" s="107"/>
      <c r="AG894" s="107"/>
      <c r="AH894" s="107"/>
    </row>
    <row r="895" spans="1:34" x14ac:dyDescent="0.3">
      <c r="A895" s="180" t="s">
        <v>753</v>
      </c>
      <c r="B895" s="180" t="s">
        <v>772</v>
      </c>
      <c r="C895" s="180">
        <v>145376</v>
      </c>
      <c r="D895" s="183"/>
      <c r="E895" s="184"/>
      <c r="F895" s="184"/>
      <c r="G895" s="184"/>
      <c r="H895" s="184"/>
      <c r="I895" s="184"/>
      <c r="J895" s="184"/>
      <c r="K895" s="184"/>
      <c r="L895" s="184"/>
      <c r="M895" s="184"/>
      <c r="N895" s="184"/>
      <c r="O895" s="184"/>
      <c r="P895" s="184"/>
      <c r="Q895" s="184"/>
      <c r="R895" s="184"/>
      <c r="T895" s="106"/>
      <c r="U895" s="107"/>
      <c r="V895" s="107"/>
      <c r="W895" s="107"/>
      <c r="X895" s="107"/>
      <c r="Y895" s="107"/>
      <c r="Z895" s="107"/>
      <c r="AA895" s="107"/>
      <c r="AB895" s="107"/>
      <c r="AC895" s="107"/>
      <c r="AD895" s="107"/>
      <c r="AE895" s="107"/>
      <c r="AF895" s="107"/>
      <c r="AG895" s="107"/>
      <c r="AH895" s="107"/>
    </row>
    <row r="896" spans="1:34" x14ac:dyDescent="0.3">
      <c r="A896" s="180" t="s">
        <v>753</v>
      </c>
      <c r="B896" s="180" t="s">
        <v>773</v>
      </c>
      <c r="C896" s="180">
        <v>145378</v>
      </c>
      <c r="D896" s="183"/>
      <c r="E896" s="184"/>
      <c r="F896" s="184"/>
      <c r="G896" s="184"/>
      <c r="H896" s="184"/>
      <c r="I896" s="184"/>
      <c r="J896" s="184"/>
      <c r="K896" s="184"/>
      <c r="L896" s="184"/>
      <c r="M896" s="184"/>
      <c r="N896" s="184"/>
      <c r="O896" s="184"/>
      <c r="P896" s="184"/>
      <c r="Q896" s="184"/>
      <c r="R896" s="184"/>
      <c r="T896" s="106"/>
      <c r="U896" s="107"/>
      <c r="V896" s="107"/>
      <c r="W896" s="107"/>
      <c r="X896" s="107"/>
      <c r="Y896" s="107"/>
      <c r="Z896" s="107"/>
      <c r="AA896" s="107"/>
      <c r="AB896" s="107"/>
      <c r="AC896" s="107"/>
      <c r="AD896" s="107"/>
      <c r="AE896" s="107"/>
      <c r="AF896" s="107"/>
      <c r="AG896" s="107"/>
      <c r="AH896" s="107"/>
    </row>
    <row r="897" spans="1:34" x14ac:dyDescent="0.3">
      <c r="A897" s="180" t="s">
        <v>753</v>
      </c>
      <c r="B897" s="180" t="s">
        <v>2000</v>
      </c>
      <c r="C897" s="180">
        <v>148567</v>
      </c>
      <c r="D897" s="183">
        <v>45014</v>
      </c>
      <c r="E897" s="184">
        <v>16.367599999999999</v>
      </c>
      <c r="F897" s="184">
        <v>0.97219999999999995</v>
      </c>
      <c r="G897" s="184">
        <v>0.53990000000000005</v>
      </c>
      <c r="H897" s="184">
        <v>-0.72299999999999998</v>
      </c>
      <c r="I897" s="184">
        <v>0.43940000000000001</v>
      </c>
      <c r="J897" s="184">
        <v>-0.2079</v>
      </c>
      <c r="K897" s="184">
        <v>-4.0007000000000001</v>
      </c>
      <c r="L897" s="184">
        <v>4.5559000000000003</v>
      </c>
      <c r="M897" s="184">
        <v>13.0359</v>
      </c>
      <c r="N897" s="184">
        <v>4.6957000000000004</v>
      </c>
      <c r="O897" s="184"/>
      <c r="P897" s="184"/>
      <c r="Q897" s="184">
        <v>23.199400000000001</v>
      </c>
      <c r="R897" s="184">
        <v>16.872499999999999</v>
      </c>
      <c r="T897" s="106"/>
      <c r="U897" s="107"/>
      <c r="V897" s="107"/>
      <c r="W897" s="107"/>
      <c r="X897" s="107"/>
      <c r="Y897" s="107"/>
      <c r="Z897" s="107"/>
      <c r="AA897" s="107"/>
      <c r="AB897" s="107"/>
      <c r="AC897" s="107"/>
      <c r="AD897" s="107"/>
      <c r="AE897" s="107"/>
      <c r="AF897" s="107"/>
      <c r="AG897" s="107"/>
      <c r="AH897" s="107"/>
    </row>
    <row r="898" spans="1:34" x14ac:dyDescent="0.3">
      <c r="A898" s="180" t="s">
        <v>753</v>
      </c>
      <c r="B898" s="180" t="s">
        <v>2001</v>
      </c>
      <c r="C898" s="180">
        <v>148571</v>
      </c>
      <c r="D898" s="183">
        <v>45014</v>
      </c>
      <c r="E898" s="184">
        <v>15.5664</v>
      </c>
      <c r="F898" s="184">
        <v>0.96709999999999996</v>
      </c>
      <c r="G898" s="184">
        <v>0.51270000000000004</v>
      </c>
      <c r="H898" s="184">
        <v>-0.75990000000000002</v>
      </c>
      <c r="I898" s="184">
        <v>0.36749999999999999</v>
      </c>
      <c r="J898" s="184">
        <v>-0.35460000000000003</v>
      </c>
      <c r="K898" s="184">
        <v>-4.4432</v>
      </c>
      <c r="L898" s="184">
        <v>3.5606</v>
      </c>
      <c r="M898" s="184">
        <v>11.372299999999999</v>
      </c>
      <c r="N898" s="184">
        <v>2.6204999999999998</v>
      </c>
      <c r="O898" s="184"/>
      <c r="P898" s="184"/>
      <c r="Q898" s="184">
        <v>20.608799999999999</v>
      </c>
      <c r="R898" s="184">
        <v>14.4277</v>
      </c>
      <c r="T898" s="106"/>
      <c r="U898" s="107"/>
      <c r="V898" s="107"/>
      <c r="W898" s="107"/>
      <c r="X898" s="107"/>
      <c r="Y898" s="107"/>
      <c r="Z898" s="107"/>
      <c r="AA898" s="107"/>
      <c r="AB898" s="107"/>
      <c r="AC898" s="107"/>
      <c r="AD898" s="107"/>
      <c r="AE898" s="107"/>
      <c r="AF898" s="107"/>
      <c r="AG898" s="107"/>
      <c r="AH898" s="107"/>
    </row>
    <row r="899" spans="1:34" x14ac:dyDescent="0.3">
      <c r="A899" s="180" t="s">
        <v>753</v>
      </c>
      <c r="B899" s="180" t="s">
        <v>774</v>
      </c>
      <c r="C899" s="180">
        <v>147206</v>
      </c>
      <c r="D899" s="183">
        <v>45014</v>
      </c>
      <c r="E899" s="184">
        <v>18.574000000000002</v>
      </c>
      <c r="F899" s="184">
        <v>0.82509999999999994</v>
      </c>
      <c r="G899" s="184">
        <v>0.15640000000000001</v>
      </c>
      <c r="H899" s="184">
        <v>-0.99150000000000005</v>
      </c>
      <c r="I899" s="184">
        <v>-0.39150000000000001</v>
      </c>
      <c r="J899" s="184">
        <v>-3.1646000000000001</v>
      </c>
      <c r="K899" s="184">
        <v>-5.8590999999999998</v>
      </c>
      <c r="L899" s="184">
        <v>-1.4433</v>
      </c>
      <c r="M899" s="184">
        <v>3.2978999999999998</v>
      </c>
      <c r="N899" s="184">
        <v>-5.6391</v>
      </c>
      <c r="O899" s="184">
        <v>29.106100000000001</v>
      </c>
      <c r="P899" s="184"/>
      <c r="Q899" s="184">
        <v>17.317900000000002</v>
      </c>
      <c r="R899" s="184">
        <v>7.6707999999999998</v>
      </c>
      <c r="T899" s="106"/>
      <c r="U899" s="107"/>
      <c r="V899" s="107"/>
      <c r="W899" s="107"/>
      <c r="X899" s="107"/>
      <c r="Y899" s="107"/>
      <c r="Z899" s="107"/>
      <c r="AA899" s="107"/>
      <c r="AB899" s="107"/>
      <c r="AC899" s="107"/>
      <c r="AD899" s="107"/>
      <c r="AE899" s="107"/>
      <c r="AF899" s="107"/>
      <c r="AG899" s="107"/>
      <c r="AH899" s="107"/>
    </row>
    <row r="900" spans="1:34" x14ac:dyDescent="0.3">
      <c r="A900" s="180" t="s">
        <v>753</v>
      </c>
      <c r="B900" s="180" t="s">
        <v>775</v>
      </c>
      <c r="C900" s="180">
        <v>147203</v>
      </c>
      <c r="D900" s="183">
        <v>45014</v>
      </c>
      <c r="E900" s="184">
        <v>17.542000000000002</v>
      </c>
      <c r="F900" s="184">
        <v>0.81610000000000005</v>
      </c>
      <c r="G900" s="184">
        <v>0.13700000000000001</v>
      </c>
      <c r="H900" s="184">
        <v>-1.0157</v>
      </c>
      <c r="I900" s="184">
        <v>-0.437</v>
      </c>
      <c r="J900" s="184">
        <v>-3.2538999999999998</v>
      </c>
      <c r="K900" s="184">
        <v>-6.1372999999999998</v>
      </c>
      <c r="L900" s="184">
        <v>-2.0274000000000001</v>
      </c>
      <c r="M900" s="184">
        <v>2.3573</v>
      </c>
      <c r="N900" s="184">
        <v>-6.7906000000000004</v>
      </c>
      <c r="O900" s="184">
        <v>27.305900000000001</v>
      </c>
      <c r="P900" s="184"/>
      <c r="Q900" s="184">
        <v>15.6007</v>
      </c>
      <c r="R900" s="184">
        <v>6.2609000000000004</v>
      </c>
      <c r="T900" s="106"/>
      <c r="U900" s="107"/>
      <c r="V900" s="107"/>
      <c r="W900" s="107"/>
      <c r="X900" s="107"/>
      <c r="Y900" s="107"/>
      <c r="Z900" s="107"/>
      <c r="AA900" s="107"/>
      <c r="AB900" s="107"/>
      <c r="AC900" s="107"/>
      <c r="AD900" s="107"/>
      <c r="AE900" s="107"/>
      <c r="AF900" s="107"/>
      <c r="AG900" s="107"/>
      <c r="AH900" s="107"/>
    </row>
    <row r="901" spans="1:34" x14ac:dyDescent="0.3">
      <c r="A901" s="180" t="s">
        <v>753</v>
      </c>
      <c r="B901" s="180" t="s">
        <v>1931</v>
      </c>
      <c r="C901" s="180">
        <v>122389</v>
      </c>
      <c r="D901" s="183">
        <v>45014</v>
      </c>
      <c r="E901" s="184">
        <v>35.342599999999997</v>
      </c>
      <c r="F901" s="184">
        <v>1.0755999999999999</v>
      </c>
      <c r="G901" s="184">
        <v>0.74199999999999999</v>
      </c>
      <c r="H901" s="184">
        <v>-0.40410000000000001</v>
      </c>
      <c r="I901" s="184">
        <v>0.91600000000000004</v>
      </c>
      <c r="J901" s="184">
        <v>-1.2139</v>
      </c>
      <c r="K901" s="184">
        <v>-6.7591000000000001</v>
      </c>
      <c r="L901" s="184">
        <v>-2.9295</v>
      </c>
      <c r="M901" s="184">
        <v>6.8007</v>
      </c>
      <c r="N901" s="184">
        <v>2.1772999999999998</v>
      </c>
      <c r="O901" s="184">
        <v>20.268899999999999</v>
      </c>
      <c r="P901" s="184">
        <v>9.9553999999999991</v>
      </c>
      <c r="Q901" s="184">
        <v>13.6275</v>
      </c>
      <c r="R901" s="184">
        <v>4.0327000000000002</v>
      </c>
      <c r="T901" s="106"/>
      <c r="U901" s="107"/>
      <c r="V901" s="107"/>
      <c r="W901" s="107"/>
      <c r="X901" s="107"/>
      <c r="Y901" s="107"/>
      <c r="Z901" s="107"/>
      <c r="AA901" s="107"/>
      <c r="AB901" s="107"/>
      <c r="AC901" s="107"/>
      <c r="AD901" s="107"/>
      <c r="AE901" s="107"/>
      <c r="AF901" s="107"/>
      <c r="AG901" s="107"/>
      <c r="AH901" s="107"/>
    </row>
    <row r="902" spans="1:34" x14ac:dyDescent="0.3">
      <c r="A902" s="180" t="s">
        <v>753</v>
      </c>
      <c r="B902" s="180" t="s">
        <v>1932</v>
      </c>
      <c r="C902" s="180">
        <v>122387</v>
      </c>
      <c r="D902" s="183">
        <v>45014</v>
      </c>
      <c r="E902" s="184">
        <v>31.042400000000001</v>
      </c>
      <c r="F902" s="184">
        <v>1.0725</v>
      </c>
      <c r="G902" s="184">
        <v>0.7268</v>
      </c>
      <c r="H902" s="184">
        <v>-0.42499999999999999</v>
      </c>
      <c r="I902" s="184">
        <v>0.87350000000000005</v>
      </c>
      <c r="J902" s="184">
        <v>-1.3004</v>
      </c>
      <c r="K902" s="184">
        <v>-7.0258000000000003</v>
      </c>
      <c r="L902" s="184">
        <v>-3.4952000000000001</v>
      </c>
      <c r="M902" s="184">
        <v>5.8611000000000004</v>
      </c>
      <c r="N902" s="184">
        <v>0.98570000000000002</v>
      </c>
      <c r="O902" s="184">
        <v>18.811499999999999</v>
      </c>
      <c r="P902" s="184">
        <v>8.6295000000000002</v>
      </c>
      <c r="Q902" s="184">
        <v>12.1455</v>
      </c>
      <c r="R902" s="184">
        <v>2.8022999999999998</v>
      </c>
      <c r="T902" s="106"/>
      <c r="U902" s="107"/>
      <c r="V902" s="107"/>
      <c r="W902" s="107"/>
      <c r="X902" s="107"/>
      <c r="Y902" s="107"/>
      <c r="Z902" s="107"/>
      <c r="AA902" s="107"/>
      <c r="AB902" s="107"/>
      <c r="AC902" s="107"/>
      <c r="AD902" s="107"/>
      <c r="AE902" s="107"/>
      <c r="AF902" s="107"/>
      <c r="AG902" s="107"/>
      <c r="AH902" s="107"/>
    </row>
    <row r="903" spans="1:34" x14ac:dyDescent="0.3">
      <c r="A903" s="180" t="s">
        <v>753</v>
      </c>
      <c r="B903" s="180" t="s">
        <v>776</v>
      </c>
      <c r="C903" s="180">
        <v>104637</v>
      </c>
      <c r="D903" s="183">
        <v>45014</v>
      </c>
      <c r="E903" s="184">
        <v>75.797899999999998</v>
      </c>
      <c r="F903" s="184">
        <v>0.80589999999999995</v>
      </c>
      <c r="G903" s="184">
        <v>-3.7600000000000001E-2</v>
      </c>
      <c r="H903" s="184">
        <v>-1.8462000000000001</v>
      </c>
      <c r="I903" s="184">
        <v>-0.46360000000000001</v>
      </c>
      <c r="J903" s="184">
        <v>-1.6364000000000001</v>
      </c>
      <c r="K903" s="184">
        <v>-6.9173999999999998</v>
      </c>
      <c r="L903" s="184">
        <v>-2.6661000000000001</v>
      </c>
      <c r="M903" s="184">
        <v>5.5330000000000004</v>
      </c>
      <c r="N903" s="184">
        <v>-0.85580000000000001</v>
      </c>
      <c r="O903" s="184">
        <v>33.2468</v>
      </c>
      <c r="P903" s="184">
        <v>10.654500000000001</v>
      </c>
      <c r="Q903" s="184">
        <v>13.260999999999999</v>
      </c>
      <c r="R903" s="184">
        <v>9.6199999999999992</v>
      </c>
      <c r="T903" s="106"/>
      <c r="U903" s="107"/>
      <c r="V903" s="107"/>
      <c r="W903" s="107"/>
      <c r="X903" s="107"/>
      <c r="Y903" s="107"/>
      <c r="Z903" s="107"/>
      <c r="AA903" s="107"/>
      <c r="AB903" s="107"/>
      <c r="AC903" s="107"/>
      <c r="AD903" s="107"/>
      <c r="AE903" s="107"/>
      <c r="AF903" s="107"/>
      <c r="AG903" s="107"/>
      <c r="AH903" s="107"/>
    </row>
    <row r="904" spans="1:34" x14ac:dyDescent="0.3">
      <c r="A904" s="180" t="s">
        <v>753</v>
      </c>
      <c r="B904" s="180" t="s">
        <v>777</v>
      </c>
      <c r="C904" s="180">
        <v>118692</v>
      </c>
      <c r="D904" s="183">
        <v>45014</v>
      </c>
      <c r="E904" s="184">
        <v>82.091200000000001</v>
      </c>
      <c r="F904" s="184">
        <v>0.80779999999999996</v>
      </c>
      <c r="G904" s="184">
        <v>-2.92E-2</v>
      </c>
      <c r="H904" s="184">
        <v>-1.8347</v>
      </c>
      <c r="I904" s="184">
        <v>-0.44059999999999999</v>
      </c>
      <c r="J904" s="184">
        <v>-1.5861000000000001</v>
      </c>
      <c r="K904" s="184">
        <v>-6.7530999999999999</v>
      </c>
      <c r="L904" s="184">
        <v>-2.3285</v>
      </c>
      <c r="M904" s="184">
        <v>6.0506000000000002</v>
      </c>
      <c r="N904" s="184">
        <v>-0.1467</v>
      </c>
      <c r="O904" s="184">
        <v>34.161499999999997</v>
      </c>
      <c r="P904" s="184">
        <v>11.440899999999999</v>
      </c>
      <c r="Q904" s="184">
        <v>16.424600000000002</v>
      </c>
      <c r="R904" s="184">
        <v>10.3888</v>
      </c>
      <c r="T904" s="106"/>
      <c r="U904" s="107"/>
      <c r="V904" s="107"/>
      <c r="W904" s="107"/>
      <c r="X904" s="107"/>
      <c r="Y904" s="107"/>
      <c r="Z904" s="107"/>
      <c r="AA904" s="107"/>
      <c r="AB904" s="107"/>
      <c r="AC904" s="107"/>
      <c r="AD904" s="107"/>
      <c r="AE904" s="107"/>
      <c r="AF904" s="107"/>
      <c r="AG904" s="107"/>
      <c r="AH904" s="107"/>
    </row>
    <row r="905" spans="1:34" x14ac:dyDescent="0.3">
      <c r="A905" s="180" t="s">
        <v>753</v>
      </c>
      <c r="B905" s="180" t="s">
        <v>778</v>
      </c>
      <c r="C905" s="180">
        <v>109275</v>
      </c>
      <c r="D905" s="183">
        <v>45014</v>
      </c>
      <c r="E905" s="184">
        <v>53.759599999999999</v>
      </c>
      <c r="F905" s="184">
        <v>1.5104</v>
      </c>
      <c r="G905" s="184">
        <v>1.1854</v>
      </c>
      <c r="H905" s="184">
        <v>-0.1295</v>
      </c>
      <c r="I905" s="184">
        <v>0.27789999999999998</v>
      </c>
      <c r="J905" s="184">
        <v>-0.32829999999999998</v>
      </c>
      <c r="K905" s="184">
        <v>-8.6082999999999998</v>
      </c>
      <c r="L905" s="184">
        <v>-3.3525</v>
      </c>
      <c r="M905" s="184">
        <v>8.0760000000000005</v>
      </c>
      <c r="N905" s="184">
        <v>-1.2190000000000001</v>
      </c>
      <c r="O905" s="184">
        <v>32.1873</v>
      </c>
      <c r="P905" s="184">
        <v>11.2593</v>
      </c>
      <c r="Q905" s="184">
        <v>12.151999999999999</v>
      </c>
      <c r="R905" s="184">
        <v>10.5101</v>
      </c>
      <c r="T905" s="106"/>
      <c r="U905" s="107"/>
      <c r="V905" s="107"/>
      <c r="W905" s="107"/>
      <c r="X905" s="107"/>
      <c r="Y905" s="107"/>
      <c r="Z905" s="107"/>
      <c r="AA905" s="107"/>
      <c r="AB905" s="107"/>
      <c r="AC905" s="107"/>
      <c r="AD905" s="107"/>
      <c r="AE905" s="107"/>
      <c r="AF905" s="107"/>
      <c r="AG905" s="107"/>
      <c r="AH905" s="107"/>
    </row>
    <row r="906" spans="1:34" x14ac:dyDescent="0.3">
      <c r="A906" s="180" t="s">
        <v>753</v>
      </c>
      <c r="B906" s="180" t="s">
        <v>779</v>
      </c>
      <c r="C906" s="180">
        <v>120834</v>
      </c>
      <c r="D906" s="183">
        <v>45014</v>
      </c>
      <c r="E906" s="184">
        <v>57.551499999999997</v>
      </c>
      <c r="F906" s="184">
        <v>1.5154000000000001</v>
      </c>
      <c r="G906" s="184">
        <v>1.2097</v>
      </c>
      <c r="H906" s="184">
        <v>-9.6000000000000002E-2</v>
      </c>
      <c r="I906" s="184">
        <v>0.34489999999999998</v>
      </c>
      <c r="J906" s="184">
        <v>-0.19040000000000001</v>
      </c>
      <c r="K906" s="184">
        <v>-8.2234999999999996</v>
      </c>
      <c r="L906" s="184">
        <v>-2.4834999999999998</v>
      </c>
      <c r="M906" s="184">
        <v>9.6091999999999995</v>
      </c>
      <c r="N906" s="184">
        <v>0.64419999999999999</v>
      </c>
      <c r="O906" s="184">
        <v>34.8157</v>
      </c>
      <c r="P906" s="184">
        <v>12.991</v>
      </c>
      <c r="Q906" s="184">
        <v>16.003900000000002</v>
      </c>
      <c r="R906" s="184">
        <v>12.7729</v>
      </c>
      <c r="T906" s="106"/>
      <c r="U906" s="107"/>
      <c r="V906" s="107"/>
      <c r="W906" s="107"/>
      <c r="X906" s="107"/>
      <c r="Y906" s="107"/>
      <c r="Z906" s="107"/>
      <c r="AA906" s="107"/>
      <c r="AB906" s="107"/>
      <c r="AC906" s="107"/>
      <c r="AD906" s="107"/>
      <c r="AE906" s="107"/>
      <c r="AF906" s="107"/>
      <c r="AG906" s="107"/>
      <c r="AH906" s="107"/>
    </row>
    <row r="907" spans="1:34" x14ac:dyDescent="0.3">
      <c r="A907" s="180" t="s">
        <v>753</v>
      </c>
      <c r="B907" s="180" t="s">
        <v>780</v>
      </c>
      <c r="C907" s="180">
        <v>119727</v>
      </c>
      <c r="D907" s="183">
        <v>45014</v>
      </c>
      <c r="E907" s="184">
        <v>238.27789999999999</v>
      </c>
      <c r="F907" s="184">
        <v>0.55420000000000003</v>
      </c>
      <c r="G907" s="184">
        <v>-0.25480000000000003</v>
      </c>
      <c r="H907" s="184">
        <v>-1.2918000000000001</v>
      </c>
      <c r="I907" s="184">
        <v>0.91020000000000001</v>
      </c>
      <c r="J907" s="184">
        <v>-0.42020000000000002</v>
      </c>
      <c r="K907" s="184">
        <v>-5.5560999999999998</v>
      </c>
      <c r="L907" s="184">
        <v>-4.4260999999999999</v>
      </c>
      <c r="M907" s="184">
        <v>5.4614000000000003</v>
      </c>
      <c r="N907" s="184">
        <v>-5.782</v>
      </c>
      <c r="O907" s="184">
        <v>22.994399999999999</v>
      </c>
      <c r="P907" s="184">
        <v>11.8111</v>
      </c>
      <c r="Q907" s="184">
        <v>14.1427</v>
      </c>
      <c r="R907" s="184">
        <v>9.2759999999999998</v>
      </c>
      <c r="T907" s="106"/>
      <c r="U907" s="107"/>
      <c r="V907" s="107"/>
      <c r="W907" s="107"/>
      <c r="X907" s="107"/>
      <c r="Y907" s="107"/>
      <c r="Z907" s="107"/>
      <c r="AA907" s="107"/>
      <c r="AB907" s="107"/>
      <c r="AC907" s="107"/>
      <c r="AD907" s="107"/>
      <c r="AE907" s="107"/>
      <c r="AF907" s="107"/>
      <c r="AG907" s="107"/>
      <c r="AH907" s="107"/>
    </row>
    <row r="908" spans="1:34" x14ac:dyDescent="0.3">
      <c r="A908" s="180" t="s">
        <v>753</v>
      </c>
      <c r="B908" s="180" t="s">
        <v>781</v>
      </c>
      <c r="C908" s="180">
        <v>102756</v>
      </c>
      <c r="D908" s="183">
        <v>45014</v>
      </c>
      <c r="E908" s="184">
        <v>216.4427</v>
      </c>
      <c r="F908" s="184">
        <v>0.55169999999999997</v>
      </c>
      <c r="G908" s="184">
        <v>-0.26729999999999998</v>
      </c>
      <c r="H908" s="184">
        <v>-1.3090999999999999</v>
      </c>
      <c r="I908" s="184">
        <v>0.87980000000000003</v>
      </c>
      <c r="J908" s="184">
        <v>-0.48730000000000001</v>
      </c>
      <c r="K908" s="184">
        <v>-5.7629999999999999</v>
      </c>
      <c r="L908" s="184">
        <v>-4.8669000000000002</v>
      </c>
      <c r="M908" s="184">
        <v>4.7205000000000004</v>
      </c>
      <c r="N908" s="184">
        <v>-6.6761999999999997</v>
      </c>
      <c r="O908" s="184">
        <v>21.7288</v>
      </c>
      <c r="P908" s="184">
        <v>10.6714</v>
      </c>
      <c r="Q908" s="184">
        <v>18.108799999999999</v>
      </c>
      <c r="R908" s="184">
        <v>8.1679999999999993</v>
      </c>
      <c r="T908" s="106"/>
      <c r="U908" s="107"/>
      <c r="V908" s="107"/>
      <c r="W908" s="107"/>
      <c r="X908" s="107"/>
      <c r="Y908" s="107"/>
      <c r="Z908" s="107"/>
      <c r="AA908" s="107"/>
      <c r="AB908" s="107"/>
      <c r="AC908" s="107"/>
      <c r="AD908" s="107"/>
      <c r="AE908" s="107"/>
      <c r="AF908" s="107"/>
      <c r="AG908" s="107"/>
      <c r="AH908" s="107"/>
    </row>
    <row r="909" spans="1:34" x14ac:dyDescent="0.3">
      <c r="A909" s="180" t="s">
        <v>753</v>
      </c>
      <c r="B909" s="180" t="s">
        <v>1785</v>
      </c>
      <c r="C909" s="180">
        <v>149532</v>
      </c>
      <c r="D909" s="183">
        <v>45014</v>
      </c>
      <c r="E909" s="184">
        <v>103.1332</v>
      </c>
      <c r="F909" s="184">
        <v>0.74150000000000005</v>
      </c>
      <c r="G909" s="184">
        <v>0.38990000000000002</v>
      </c>
      <c r="H909" s="184">
        <v>-0.61770000000000003</v>
      </c>
      <c r="I909" s="184">
        <v>-1.26E-2</v>
      </c>
      <c r="J909" s="184">
        <v>-1.8905000000000001</v>
      </c>
      <c r="K909" s="184">
        <v>-6.2462999999999997</v>
      </c>
      <c r="L909" s="184">
        <v>-1.3220000000000001</v>
      </c>
      <c r="M909" s="184">
        <v>7.6798999999999999</v>
      </c>
      <c r="N909" s="184">
        <v>-4.5922999999999998</v>
      </c>
      <c r="O909" s="184">
        <v>23.3414</v>
      </c>
      <c r="P909" s="184">
        <v>12.043799999999999</v>
      </c>
      <c r="Q909" s="184">
        <v>14.361000000000001</v>
      </c>
      <c r="R909" s="184">
        <v>8.4311000000000007</v>
      </c>
      <c r="T909" s="106"/>
      <c r="U909" s="107"/>
      <c r="V909" s="107"/>
      <c r="W909" s="107"/>
      <c r="X909" s="107"/>
      <c r="Y909" s="107"/>
      <c r="Z909" s="107"/>
      <c r="AA909" s="107"/>
      <c r="AB909" s="107"/>
      <c r="AC909" s="107"/>
      <c r="AD909" s="107"/>
      <c r="AE909" s="107"/>
      <c r="AF909" s="107"/>
      <c r="AG909" s="107"/>
      <c r="AH909" s="107"/>
    </row>
    <row r="910" spans="1:34" x14ac:dyDescent="0.3">
      <c r="A910" s="180" t="s">
        <v>753</v>
      </c>
      <c r="B910" s="180" t="s">
        <v>1786</v>
      </c>
      <c r="C910" s="180">
        <v>149533</v>
      </c>
      <c r="D910" s="183">
        <v>45014</v>
      </c>
      <c r="E910" s="184">
        <v>111.5742</v>
      </c>
      <c r="F910" s="184">
        <v>0.74429999999999996</v>
      </c>
      <c r="G910" s="184">
        <v>0.40500000000000003</v>
      </c>
      <c r="H910" s="184">
        <v>-0.59660000000000002</v>
      </c>
      <c r="I910" s="184">
        <v>3.04E-2</v>
      </c>
      <c r="J910" s="184">
        <v>-1.8013999999999999</v>
      </c>
      <c r="K910" s="184">
        <v>-5.9676</v>
      </c>
      <c r="L910" s="184">
        <v>-0.75700000000000001</v>
      </c>
      <c r="M910" s="184">
        <v>8.5718999999999994</v>
      </c>
      <c r="N910" s="184">
        <v>-3.5354000000000001</v>
      </c>
      <c r="O910" s="184">
        <v>24.5486</v>
      </c>
      <c r="P910" s="184">
        <v>13.047599999999999</v>
      </c>
      <c r="Q910" s="184">
        <v>13.313700000000001</v>
      </c>
      <c r="R910" s="184">
        <v>9.5672999999999995</v>
      </c>
      <c r="T910" s="106"/>
      <c r="U910" s="107"/>
      <c r="V910" s="107"/>
      <c r="W910" s="107"/>
      <c r="X910" s="107"/>
      <c r="Y910" s="107"/>
      <c r="Z910" s="107"/>
      <c r="AA910" s="107"/>
      <c r="AB910" s="107"/>
      <c r="AC910" s="107"/>
      <c r="AD910" s="107"/>
      <c r="AE910" s="107"/>
      <c r="AF910" s="107"/>
      <c r="AG910" s="107"/>
      <c r="AH910" s="107"/>
    </row>
    <row r="911" spans="1:34" x14ac:dyDescent="0.3">
      <c r="A911" s="180" t="s">
        <v>753</v>
      </c>
      <c r="B911" s="180" t="s">
        <v>782</v>
      </c>
      <c r="C911" s="180">
        <v>101537</v>
      </c>
      <c r="D911" s="183"/>
      <c r="E911" s="184"/>
      <c r="F911" s="184"/>
      <c r="G911" s="184"/>
      <c r="H911" s="184"/>
      <c r="I911" s="184"/>
      <c r="J911" s="184"/>
      <c r="K911" s="184"/>
      <c r="L911" s="184"/>
      <c r="M911" s="184"/>
      <c r="N911" s="184"/>
      <c r="O911" s="184"/>
      <c r="P911" s="184"/>
      <c r="Q911" s="184"/>
      <c r="R911" s="184"/>
      <c r="T911" s="106"/>
      <c r="U911" s="107"/>
      <c r="V911" s="107"/>
      <c r="W911" s="107"/>
      <c r="X911" s="107"/>
      <c r="Y911" s="107"/>
      <c r="Z911" s="107"/>
      <c r="AA911" s="107"/>
      <c r="AB911" s="107"/>
      <c r="AC911" s="107"/>
      <c r="AD911" s="107"/>
      <c r="AE911" s="107"/>
      <c r="AF911" s="107"/>
      <c r="AG911" s="107"/>
      <c r="AH911" s="107"/>
    </row>
    <row r="912" spans="1:34" x14ac:dyDescent="0.3">
      <c r="A912" s="180" t="s">
        <v>753</v>
      </c>
      <c r="B912" s="180" t="s">
        <v>783</v>
      </c>
      <c r="C912" s="180">
        <v>119578</v>
      </c>
      <c r="D912" s="183"/>
      <c r="E912" s="184"/>
      <c r="F912" s="184"/>
      <c r="G912" s="184"/>
      <c r="H912" s="184"/>
      <c r="I912" s="184"/>
      <c r="J912" s="184"/>
      <c r="K912" s="184"/>
      <c r="L912" s="184"/>
      <c r="M912" s="184"/>
      <c r="N912" s="184"/>
      <c r="O912" s="184"/>
      <c r="P912" s="184"/>
      <c r="Q912" s="184"/>
      <c r="R912" s="184"/>
      <c r="T912" s="106"/>
      <c r="U912" s="107"/>
      <c r="V912" s="107"/>
      <c r="W912" s="107"/>
      <c r="X912" s="107"/>
      <c r="Y912" s="107"/>
      <c r="Z912" s="107"/>
      <c r="AA912" s="107"/>
      <c r="AB912" s="107"/>
      <c r="AC912" s="107"/>
      <c r="AD912" s="107"/>
      <c r="AE912" s="107"/>
      <c r="AF912" s="107"/>
      <c r="AG912" s="107"/>
      <c r="AH912" s="107"/>
    </row>
    <row r="913" spans="1:34" x14ac:dyDescent="0.3">
      <c r="A913" s="180" t="s">
        <v>753</v>
      </c>
      <c r="B913" s="180" t="s">
        <v>784</v>
      </c>
      <c r="C913" s="180">
        <v>147757</v>
      </c>
      <c r="D913" s="183">
        <v>45014</v>
      </c>
      <c r="E913" s="184">
        <v>15.5343</v>
      </c>
      <c r="F913" s="184">
        <v>0.67659999999999998</v>
      </c>
      <c r="G913" s="184">
        <v>0.36830000000000002</v>
      </c>
      <c r="H913" s="184">
        <v>-0.91279999999999994</v>
      </c>
      <c r="I913" s="184">
        <v>0.23230000000000001</v>
      </c>
      <c r="J913" s="184">
        <v>-1.2793000000000001</v>
      </c>
      <c r="K913" s="184">
        <v>-7.1036999999999999</v>
      </c>
      <c r="L913" s="184">
        <v>2.0817999999999999</v>
      </c>
      <c r="M913" s="184">
        <v>9.6149000000000004</v>
      </c>
      <c r="N913" s="184">
        <v>-0.8881</v>
      </c>
      <c r="O913" s="184">
        <v>29.047599999999999</v>
      </c>
      <c r="P913" s="184"/>
      <c r="Q913" s="184">
        <v>14.209899999999999</v>
      </c>
      <c r="R913" s="184">
        <v>11.6912</v>
      </c>
      <c r="T913" s="106"/>
      <c r="U913" s="107"/>
      <c r="V913" s="107"/>
      <c r="W913" s="107"/>
      <c r="X913" s="107"/>
      <c r="Y913" s="107"/>
      <c r="Z913" s="107"/>
      <c r="AA913" s="107"/>
      <c r="AB913" s="107"/>
      <c r="AC913" s="107"/>
      <c r="AD913" s="107"/>
      <c r="AE913" s="107"/>
      <c r="AF913" s="107"/>
      <c r="AG913" s="107"/>
      <c r="AH913" s="107"/>
    </row>
    <row r="914" spans="1:34" x14ac:dyDescent="0.3">
      <c r="A914" s="180" t="s">
        <v>753</v>
      </c>
      <c r="B914" s="180" t="s">
        <v>785</v>
      </c>
      <c r="C914" s="180">
        <v>147760</v>
      </c>
      <c r="D914" s="183">
        <v>45014</v>
      </c>
      <c r="E914" s="184">
        <v>14.623799999999999</v>
      </c>
      <c r="F914" s="184">
        <v>0.67190000000000005</v>
      </c>
      <c r="G914" s="184">
        <v>0.34379999999999999</v>
      </c>
      <c r="H914" s="184">
        <v>-0.94630000000000003</v>
      </c>
      <c r="I914" s="184">
        <v>0.1671</v>
      </c>
      <c r="J914" s="184">
        <v>-1.4164000000000001</v>
      </c>
      <c r="K914" s="184">
        <v>-7.5023</v>
      </c>
      <c r="L914" s="184">
        <v>1.2035</v>
      </c>
      <c r="M914" s="184">
        <v>8.1809999999999992</v>
      </c>
      <c r="N914" s="184">
        <v>-2.5931000000000002</v>
      </c>
      <c r="O914" s="184">
        <v>26.8218</v>
      </c>
      <c r="P914" s="184"/>
      <c r="Q914" s="184">
        <v>12.1478</v>
      </c>
      <c r="R914" s="184">
        <v>9.8285999999999998</v>
      </c>
      <c r="T914" s="106"/>
      <c r="U914" s="107"/>
      <c r="V914" s="107"/>
      <c r="W914" s="107"/>
      <c r="X914" s="107"/>
      <c r="Y914" s="107"/>
      <c r="Z914" s="107"/>
      <c r="AA914" s="107"/>
      <c r="AB914" s="107"/>
      <c r="AC914" s="107"/>
      <c r="AD914" s="107"/>
      <c r="AE914" s="107"/>
      <c r="AF914" s="107"/>
      <c r="AG914" s="107"/>
      <c r="AH914" s="107"/>
    </row>
    <row r="915" spans="1:34" x14ac:dyDescent="0.3">
      <c r="A915" s="180" t="s">
        <v>753</v>
      </c>
      <c r="B915" s="180" t="s">
        <v>786</v>
      </c>
      <c r="C915" s="180">
        <v>147492</v>
      </c>
      <c r="D915" s="183">
        <v>45014</v>
      </c>
      <c r="E915" s="184">
        <v>17.46</v>
      </c>
      <c r="F915" s="184">
        <v>0.63400000000000001</v>
      </c>
      <c r="G915" s="184">
        <v>0.3448</v>
      </c>
      <c r="H915" s="184">
        <v>-0.68259999999999998</v>
      </c>
      <c r="I915" s="184">
        <v>-0.2286</v>
      </c>
      <c r="J915" s="184">
        <v>-2.6213000000000002</v>
      </c>
      <c r="K915" s="184">
        <v>-7.2755999999999998</v>
      </c>
      <c r="L915" s="184">
        <v>-2.5670000000000002</v>
      </c>
      <c r="M915" s="184">
        <v>5.6261000000000001</v>
      </c>
      <c r="N915" s="184">
        <v>-1.1884999999999999</v>
      </c>
      <c r="O915" s="184">
        <v>26.569299999999998</v>
      </c>
      <c r="P915" s="184"/>
      <c r="Q915" s="184">
        <v>16.5</v>
      </c>
      <c r="R915" s="184">
        <v>9.3167000000000009</v>
      </c>
      <c r="T915" s="106"/>
      <c r="U915" s="107"/>
      <c r="V915" s="107"/>
      <c r="W915" s="107"/>
      <c r="X915" s="107"/>
      <c r="Y915" s="107"/>
      <c r="Z915" s="107"/>
      <c r="AA915" s="107"/>
      <c r="AB915" s="107"/>
      <c r="AC915" s="107"/>
      <c r="AD915" s="107"/>
      <c r="AE915" s="107"/>
      <c r="AF915" s="107"/>
      <c r="AG915" s="107"/>
      <c r="AH915" s="107"/>
    </row>
    <row r="916" spans="1:34" x14ac:dyDescent="0.3">
      <c r="A916" s="180" t="s">
        <v>753</v>
      </c>
      <c r="B916" s="180" t="s">
        <v>787</v>
      </c>
      <c r="C916" s="180">
        <v>147490</v>
      </c>
      <c r="D916" s="183">
        <v>45014</v>
      </c>
      <c r="E916" s="184">
        <v>16.89</v>
      </c>
      <c r="F916" s="184">
        <v>0.65549999999999997</v>
      </c>
      <c r="G916" s="184">
        <v>0.35649999999999998</v>
      </c>
      <c r="H916" s="184">
        <v>-0.70550000000000002</v>
      </c>
      <c r="I916" s="184">
        <v>-0.23630000000000001</v>
      </c>
      <c r="J916" s="184">
        <v>-2.6513</v>
      </c>
      <c r="K916" s="184">
        <v>-7.5026999999999999</v>
      </c>
      <c r="L916" s="184">
        <v>-2.9868000000000001</v>
      </c>
      <c r="M916" s="184">
        <v>4.9067999999999996</v>
      </c>
      <c r="N916" s="184">
        <v>-2.1436999999999999</v>
      </c>
      <c r="O916" s="184">
        <v>25.4223</v>
      </c>
      <c r="P916" s="184"/>
      <c r="Q916" s="184">
        <v>15.4452</v>
      </c>
      <c r="R916" s="184">
        <v>8.3033999999999999</v>
      </c>
      <c r="T916" s="106"/>
      <c r="U916" s="107"/>
      <c r="V916" s="107"/>
      <c r="W916" s="107"/>
      <c r="X916" s="107"/>
      <c r="Y916" s="107"/>
      <c r="Z916" s="107"/>
      <c r="AA916" s="107"/>
      <c r="AB916" s="107"/>
      <c r="AC916" s="107"/>
      <c r="AD916" s="107"/>
      <c r="AE916" s="107"/>
      <c r="AF916" s="107"/>
      <c r="AG916" s="107"/>
      <c r="AH916" s="107"/>
    </row>
    <row r="917" spans="1:34" x14ac:dyDescent="0.3">
      <c r="A917" s="185" t="s">
        <v>27</v>
      </c>
      <c r="B917" s="180"/>
      <c r="C917" s="180"/>
      <c r="D917" s="180"/>
      <c r="E917" s="180"/>
      <c r="F917" s="186">
        <v>0.86475217391304371</v>
      </c>
      <c r="G917" s="186">
        <v>0.48250869565217414</v>
      </c>
      <c r="H917" s="186">
        <v>-0.69366086956521722</v>
      </c>
      <c r="I917" s="186">
        <v>0.26198913043478261</v>
      </c>
      <c r="J917" s="186">
        <v>-1.6138347826086961</v>
      </c>
      <c r="K917" s="186">
        <v>-5.9976673913043479</v>
      </c>
      <c r="L917" s="186">
        <v>-1.099123913043478</v>
      </c>
      <c r="M917" s="186">
        <v>7.8702978260869569</v>
      </c>
      <c r="N917" s="186">
        <v>-1.2849217391304348</v>
      </c>
      <c r="O917" s="186">
        <v>26.094582500000001</v>
      </c>
      <c r="P917" s="186">
        <v>10.496659374999998</v>
      </c>
      <c r="Q917" s="186">
        <v>13.547384782608697</v>
      </c>
      <c r="R917" s="186">
        <v>9.506952173913044</v>
      </c>
      <c r="T917" s="106"/>
      <c r="U917" s="107"/>
      <c r="V917" s="107"/>
      <c r="W917" s="107"/>
      <c r="X917" s="107"/>
      <c r="Y917" s="107"/>
      <c r="Z917" s="107"/>
      <c r="AA917" s="107"/>
      <c r="AB917" s="107"/>
      <c r="AC917" s="107"/>
      <c r="AD917" s="107"/>
      <c r="AE917" s="107"/>
      <c r="AF917" s="107"/>
      <c r="AG917" s="107"/>
      <c r="AH917" s="107"/>
    </row>
    <row r="918" spans="1:34" x14ac:dyDescent="0.3">
      <c r="A918" s="185" t="s">
        <v>407</v>
      </c>
      <c r="B918" s="180"/>
      <c r="C918" s="180"/>
      <c r="D918" s="180"/>
      <c r="E918" s="180"/>
      <c r="F918" s="186">
        <v>0.84410000000000007</v>
      </c>
      <c r="G918" s="186">
        <v>0.52629999999999999</v>
      </c>
      <c r="H918" s="186">
        <v>-0.63369999999999993</v>
      </c>
      <c r="I918" s="186">
        <v>0.27464999999999995</v>
      </c>
      <c r="J918" s="186">
        <v>-1.6384500000000002</v>
      </c>
      <c r="K918" s="186">
        <v>-5.9002999999999997</v>
      </c>
      <c r="L918" s="186">
        <v>-1.1661999999999999</v>
      </c>
      <c r="M918" s="186">
        <v>7.6695500000000001</v>
      </c>
      <c r="N918" s="186">
        <v>-1.24525</v>
      </c>
      <c r="O918" s="186">
        <v>25.354050000000001</v>
      </c>
      <c r="P918" s="186">
        <v>10.6311</v>
      </c>
      <c r="Q918" s="186">
        <v>13.454499999999999</v>
      </c>
      <c r="R918" s="186">
        <v>9.3613999999999997</v>
      </c>
      <c r="T918" s="106"/>
      <c r="U918" s="107"/>
      <c r="V918" s="107"/>
      <c r="W918" s="107"/>
      <c r="X918" s="107"/>
      <c r="Y918" s="107"/>
      <c r="Z918" s="107"/>
      <c r="AA918" s="107"/>
      <c r="AB918" s="107"/>
      <c r="AC918" s="107"/>
      <c r="AD918" s="107"/>
      <c r="AE918" s="107"/>
      <c r="AF918" s="107"/>
      <c r="AG918" s="107"/>
      <c r="AH918" s="107"/>
    </row>
    <row r="919" spans="1:34" x14ac:dyDescent="0.3">
      <c r="D919" s="106"/>
      <c r="E919" s="107"/>
      <c r="F919" s="107"/>
      <c r="G919" s="107"/>
      <c r="H919" s="107"/>
      <c r="I919" s="107"/>
      <c r="J919" s="107"/>
      <c r="K919" s="107"/>
      <c r="L919" s="107"/>
      <c r="M919" s="107"/>
      <c r="N919" s="107"/>
      <c r="O919" s="107"/>
      <c r="P919" s="107"/>
      <c r="Q919" s="107"/>
      <c r="R919" s="107"/>
      <c r="T919" s="106"/>
      <c r="U919" s="107"/>
      <c r="V919" s="107"/>
      <c r="W919" s="107"/>
      <c r="X919" s="107"/>
      <c r="Y919" s="107"/>
      <c r="Z919" s="107"/>
      <c r="AA919" s="107"/>
      <c r="AB919" s="107"/>
      <c r="AC919" s="107"/>
      <c r="AD919" s="107"/>
      <c r="AE919" s="107"/>
      <c r="AF919" s="107"/>
      <c r="AG919" s="107"/>
      <c r="AH919" s="107"/>
    </row>
    <row r="920" spans="1:34" x14ac:dyDescent="0.3">
      <c r="A920" s="182" t="s">
        <v>788</v>
      </c>
      <c r="B920" s="182"/>
      <c r="C920" s="182"/>
      <c r="D920" s="182"/>
      <c r="E920" s="182"/>
      <c r="F920" s="182"/>
      <c r="G920" s="182"/>
      <c r="H920" s="182"/>
      <c r="I920" s="182"/>
      <c r="J920" s="182"/>
      <c r="K920" s="182"/>
      <c r="L920" s="182"/>
      <c r="M920" s="182"/>
      <c r="N920" s="182"/>
      <c r="O920" s="182"/>
      <c r="P920" s="182"/>
      <c r="Q920" s="182"/>
      <c r="R920" s="182"/>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0" t="s">
        <v>789</v>
      </c>
      <c r="B921" s="180" t="s">
        <v>2048</v>
      </c>
      <c r="C921" s="180">
        <v>118387</v>
      </c>
      <c r="D921" s="183">
        <v>45014</v>
      </c>
      <c r="E921" s="184">
        <v>38.026499999999999</v>
      </c>
      <c r="F921" s="184">
        <v>64.809200000000004</v>
      </c>
      <c r="G921" s="184">
        <v>16.411999999999999</v>
      </c>
      <c r="H921" s="184">
        <v>23.5535</v>
      </c>
      <c r="I921" s="184">
        <v>18.066800000000001</v>
      </c>
      <c r="J921" s="184">
        <v>20.006699999999999</v>
      </c>
      <c r="K921" s="184">
        <v>7.3278999999999996</v>
      </c>
      <c r="L921" s="184">
        <v>7.3947000000000003</v>
      </c>
      <c r="M921" s="184">
        <v>8.2957000000000001</v>
      </c>
      <c r="N921" s="184">
        <v>3.4569000000000001</v>
      </c>
      <c r="O921" s="184">
        <v>4.4885999999999999</v>
      </c>
      <c r="P921" s="184">
        <v>8.2367000000000008</v>
      </c>
      <c r="Q921" s="184">
        <v>9.0021000000000004</v>
      </c>
      <c r="R921" s="184">
        <v>3.1545000000000001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80" t="s">
        <v>789</v>
      </c>
      <c r="B922" s="180" t="s">
        <v>2049</v>
      </c>
      <c r="C922" s="180">
        <v>108753</v>
      </c>
      <c r="D922" s="183">
        <v>45014</v>
      </c>
      <c r="E922" s="184">
        <v>37.5807</v>
      </c>
      <c r="F922" s="184">
        <v>64.604699999999994</v>
      </c>
      <c r="G922" s="184">
        <v>16.2364</v>
      </c>
      <c r="H922" s="184">
        <v>23.392700000000001</v>
      </c>
      <c r="I922" s="184">
        <v>17.902799999999999</v>
      </c>
      <c r="J922" s="184">
        <v>19.836500000000001</v>
      </c>
      <c r="K922" s="184">
        <v>7.1615000000000002</v>
      </c>
      <c r="L922" s="184">
        <v>7.2337999999999996</v>
      </c>
      <c r="M922" s="184">
        <v>8.1387999999999998</v>
      </c>
      <c r="N922" s="184">
        <v>3.3077999999999999</v>
      </c>
      <c r="O922" s="184">
        <v>4.3455000000000004</v>
      </c>
      <c r="P922" s="184">
        <v>8.0993999999999993</v>
      </c>
      <c r="Q922" s="184">
        <v>6.4854000000000003</v>
      </c>
      <c r="R922" s="184">
        <v>3.0108999999999999</v>
      </c>
    </row>
    <row r="923" spans="1:34" x14ac:dyDescent="0.3">
      <c r="A923" s="180" t="s">
        <v>789</v>
      </c>
      <c r="B923" s="180" t="s">
        <v>790</v>
      </c>
      <c r="C923" s="180">
        <v>131301</v>
      </c>
      <c r="D923" s="183">
        <v>45014</v>
      </c>
      <c r="E923" s="184">
        <v>18.409600000000001</v>
      </c>
      <c r="F923" s="184">
        <v>67.137200000000007</v>
      </c>
      <c r="G923" s="184">
        <v>17.2103</v>
      </c>
      <c r="H923" s="184">
        <v>24.267299999999999</v>
      </c>
      <c r="I923" s="184">
        <v>18.483899999999998</v>
      </c>
      <c r="J923" s="184">
        <v>20.5534</v>
      </c>
      <c r="K923" s="184">
        <v>7.5693000000000001</v>
      </c>
      <c r="L923" s="184">
        <v>7.8465999999999996</v>
      </c>
      <c r="M923" s="184">
        <v>8.2037999999999993</v>
      </c>
      <c r="N923" s="184">
        <v>3.4142999999999999</v>
      </c>
      <c r="O923" s="184">
        <v>3.6284999999999998</v>
      </c>
      <c r="P923" s="184">
        <v>6.2849000000000004</v>
      </c>
      <c r="Q923" s="184">
        <v>7.4352</v>
      </c>
      <c r="R923" s="184">
        <v>1.8298000000000001</v>
      </c>
      <c r="S923" s="105"/>
      <c r="T923" s="105"/>
      <c r="U923" s="105"/>
      <c r="V923" s="105"/>
      <c r="W923" s="105"/>
      <c r="X923" s="105"/>
      <c r="Y923" s="105"/>
      <c r="Z923" s="105"/>
      <c r="AA923" s="105"/>
      <c r="AB923" s="105"/>
      <c r="AC923" s="105"/>
      <c r="AD923" s="105"/>
      <c r="AE923" s="105"/>
      <c r="AF923" s="105"/>
      <c r="AG923" s="105"/>
      <c r="AH923" s="105"/>
    </row>
    <row r="924" spans="1:34" x14ac:dyDescent="0.3">
      <c r="A924" s="180" t="s">
        <v>789</v>
      </c>
      <c r="B924" s="180" t="s">
        <v>791</v>
      </c>
      <c r="C924" s="180">
        <v>131297</v>
      </c>
      <c r="D924" s="183">
        <v>45014</v>
      </c>
      <c r="E924" s="184">
        <v>18.052399999999999</v>
      </c>
      <c r="F924" s="184">
        <v>66.8446</v>
      </c>
      <c r="G924" s="184">
        <v>16.982900000000001</v>
      </c>
      <c r="H924" s="184">
        <v>24.060400000000001</v>
      </c>
      <c r="I924" s="184">
        <v>18.266300000000001</v>
      </c>
      <c r="J924" s="184">
        <v>20.332999999999998</v>
      </c>
      <c r="K924" s="184">
        <v>7.3559000000000001</v>
      </c>
      <c r="L924" s="184">
        <v>7.6284000000000001</v>
      </c>
      <c r="M924" s="184">
        <v>7.9783999999999997</v>
      </c>
      <c r="N924" s="184">
        <v>3.1943000000000001</v>
      </c>
      <c r="O924" s="184">
        <v>3.4138000000000002</v>
      </c>
      <c r="P924" s="184">
        <v>6.0518999999999998</v>
      </c>
      <c r="Q924" s="184">
        <v>7.1881000000000004</v>
      </c>
      <c r="R924" s="184">
        <v>1.6145</v>
      </c>
      <c r="T924" s="106"/>
      <c r="U924" s="107"/>
      <c r="V924" s="107"/>
      <c r="W924" s="107"/>
      <c r="X924" s="107"/>
      <c r="Y924" s="107"/>
      <c r="Z924" s="107"/>
      <c r="AA924" s="107"/>
      <c r="AB924" s="107"/>
      <c r="AC924" s="107"/>
      <c r="AD924" s="107"/>
      <c r="AE924" s="107"/>
      <c r="AF924" s="107"/>
      <c r="AG924" s="107"/>
      <c r="AH924" s="107"/>
    </row>
    <row r="925" spans="1:34" x14ac:dyDescent="0.3">
      <c r="A925" s="180" t="s">
        <v>789</v>
      </c>
      <c r="B925" s="180" t="s">
        <v>792</v>
      </c>
      <c r="C925" s="180">
        <v>131051</v>
      </c>
      <c r="D925" s="183">
        <v>45014</v>
      </c>
      <c r="E925" s="184">
        <v>20.313700000000001</v>
      </c>
      <c r="F925" s="184">
        <v>59.752000000000002</v>
      </c>
      <c r="G925" s="184">
        <v>16.459900000000001</v>
      </c>
      <c r="H925" s="184">
        <v>23.047699999999999</v>
      </c>
      <c r="I925" s="184">
        <v>17.819600000000001</v>
      </c>
      <c r="J925" s="184">
        <v>19.779800000000002</v>
      </c>
      <c r="K925" s="184">
        <v>7.4701000000000004</v>
      </c>
      <c r="L925" s="184">
        <v>7.4955999999999996</v>
      </c>
      <c r="M925" s="184">
        <v>8.2543000000000006</v>
      </c>
      <c r="N925" s="184">
        <v>3.5790000000000002</v>
      </c>
      <c r="O925" s="184">
        <v>5.0575000000000001</v>
      </c>
      <c r="P925" s="184">
        <v>8.0625999999999998</v>
      </c>
      <c r="Q925" s="184">
        <v>8.6443999999999992</v>
      </c>
      <c r="R925" s="184">
        <v>3.6585999999999999</v>
      </c>
      <c r="T925" s="106"/>
      <c r="U925" s="107"/>
      <c r="V925" s="107"/>
      <c r="W925" s="107"/>
      <c r="X925" s="107"/>
      <c r="Y925" s="107"/>
      <c r="Z925" s="107"/>
      <c r="AA925" s="107"/>
      <c r="AB925" s="107"/>
      <c r="AC925" s="107"/>
      <c r="AD925" s="107"/>
      <c r="AE925" s="107"/>
      <c r="AF925" s="107"/>
      <c r="AG925" s="107"/>
      <c r="AH925" s="107"/>
    </row>
    <row r="926" spans="1:34" x14ac:dyDescent="0.3">
      <c r="A926" s="180" t="s">
        <v>789</v>
      </c>
      <c r="B926" s="180" t="s">
        <v>793</v>
      </c>
      <c r="C926" s="180">
        <v>131061</v>
      </c>
      <c r="D926" s="183">
        <v>45014</v>
      </c>
      <c r="E926" s="184">
        <v>20.6936</v>
      </c>
      <c r="F926" s="184">
        <v>59.892000000000003</v>
      </c>
      <c r="G926" s="184">
        <v>16.617699999999999</v>
      </c>
      <c r="H926" s="184">
        <v>23.201499999999999</v>
      </c>
      <c r="I926" s="184">
        <v>17.9756</v>
      </c>
      <c r="J926" s="184">
        <v>19.938099999999999</v>
      </c>
      <c r="K926" s="184">
        <v>7.6334</v>
      </c>
      <c r="L926" s="184">
        <v>7.6612</v>
      </c>
      <c r="M926" s="184">
        <v>8.4243000000000006</v>
      </c>
      <c r="N926" s="184">
        <v>3.7440000000000002</v>
      </c>
      <c r="O926" s="184">
        <v>5.2256</v>
      </c>
      <c r="P926" s="184">
        <v>8.2536000000000005</v>
      </c>
      <c r="Q926" s="184">
        <v>8.8802000000000003</v>
      </c>
      <c r="R926" s="184">
        <v>3.8243</v>
      </c>
      <c r="T926" s="106"/>
      <c r="U926" s="107"/>
      <c r="V926" s="107"/>
      <c r="W926" s="107"/>
      <c r="X926" s="107"/>
      <c r="Y926" s="107"/>
      <c r="Z926" s="107"/>
      <c r="AA926" s="107"/>
      <c r="AB926" s="107"/>
      <c r="AC926" s="107"/>
      <c r="AD926" s="107"/>
      <c r="AE926" s="107"/>
      <c r="AF926" s="107"/>
      <c r="AG926" s="107"/>
      <c r="AH926" s="107"/>
    </row>
    <row r="927" spans="1:34" x14ac:dyDescent="0.3">
      <c r="A927" s="180" t="s">
        <v>789</v>
      </c>
      <c r="B927" s="180" t="s">
        <v>794</v>
      </c>
      <c r="C927" s="180">
        <v>120137</v>
      </c>
      <c r="D927" s="183">
        <v>45014</v>
      </c>
      <c r="E927" s="184">
        <v>54.474200000000003</v>
      </c>
      <c r="F927" s="184">
        <v>54.0854</v>
      </c>
      <c r="G927" s="184">
        <v>20.035499999999999</v>
      </c>
      <c r="H927" s="184">
        <v>25.265699999999999</v>
      </c>
      <c r="I927" s="184">
        <v>19.475100000000001</v>
      </c>
      <c r="J927" s="184">
        <v>20.005299999999998</v>
      </c>
      <c r="K927" s="184">
        <v>7.8787000000000003</v>
      </c>
      <c r="L927" s="184">
        <v>7.9935999999999998</v>
      </c>
      <c r="M927" s="184">
        <v>8.7010000000000005</v>
      </c>
      <c r="N927" s="184">
        <v>4.2934000000000001</v>
      </c>
      <c r="O927" s="184">
        <v>4.7832999999999997</v>
      </c>
      <c r="P927" s="184">
        <v>7.8117000000000001</v>
      </c>
      <c r="Q927" s="184">
        <v>8.9039000000000001</v>
      </c>
      <c r="R927" s="184">
        <v>3.9754999999999998</v>
      </c>
      <c r="T927" s="106"/>
      <c r="U927" s="107"/>
      <c r="V927" s="107"/>
      <c r="W927" s="107"/>
      <c r="X927" s="107"/>
      <c r="Y927" s="107"/>
      <c r="Z927" s="107"/>
      <c r="AA927" s="107"/>
      <c r="AB927" s="107"/>
      <c r="AC927" s="107"/>
      <c r="AD927" s="107"/>
      <c r="AE927" s="107"/>
      <c r="AF927" s="107"/>
      <c r="AG927" s="107"/>
      <c r="AH927" s="107"/>
    </row>
    <row r="928" spans="1:34" x14ac:dyDescent="0.3">
      <c r="A928" s="180" t="s">
        <v>789</v>
      </c>
      <c r="B928" s="180" t="s">
        <v>1819</v>
      </c>
      <c r="C928" s="180">
        <v>101002</v>
      </c>
      <c r="D928" s="183">
        <v>45014</v>
      </c>
      <c r="E928" s="184">
        <v>52.776699999999998</v>
      </c>
      <c r="F928" s="184">
        <v>53.746600000000001</v>
      </c>
      <c r="G928" s="184">
        <v>19.722000000000001</v>
      </c>
      <c r="H928" s="184">
        <v>24.9466</v>
      </c>
      <c r="I928" s="184">
        <v>19.1586</v>
      </c>
      <c r="J928" s="184">
        <v>19.689299999999999</v>
      </c>
      <c r="K928" s="184">
        <v>7.5631000000000004</v>
      </c>
      <c r="L928" s="184">
        <v>7.6721000000000004</v>
      </c>
      <c r="M928" s="184">
        <v>8.3719000000000001</v>
      </c>
      <c r="N928" s="184">
        <v>3.9712000000000001</v>
      </c>
      <c r="O928" s="184">
        <v>4.4603999999999999</v>
      </c>
      <c r="P928" s="184">
        <v>7.4720000000000004</v>
      </c>
      <c r="Q928" s="184">
        <v>7.7552000000000003</v>
      </c>
      <c r="R928" s="184">
        <v>3.6543999999999999</v>
      </c>
      <c r="T928" s="106"/>
      <c r="U928" s="107"/>
      <c r="V928" s="107"/>
      <c r="W928" s="107"/>
      <c r="X928" s="107"/>
      <c r="Y928" s="107"/>
      <c r="Z928" s="107"/>
      <c r="AA928" s="107"/>
      <c r="AB928" s="107"/>
      <c r="AC928" s="107"/>
      <c r="AD928" s="107"/>
      <c r="AE928" s="107"/>
      <c r="AF928" s="107"/>
      <c r="AG928" s="107"/>
      <c r="AH928" s="107"/>
    </row>
    <row r="929" spans="1:34" x14ac:dyDescent="0.3">
      <c r="A929" s="185" t="s">
        <v>27</v>
      </c>
      <c r="B929" s="180"/>
      <c r="C929" s="180"/>
      <c r="D929" s="180"/>
      <c r="E929" s="180"/>
      <c r="F929" s="186">
        <v>61.358962500000004</v>
      </c>
      <c r="G929" s="186">
        <v>17.459587500000001</v>
      </c>
      <c r="H929" s="186">
        <v>23.966925000000003</v>
      </c>
      <c r="I929" s="186">
        <v>18.393587499999999</v>
      </c>
      <c r="J929" s="186">
        <v>20.0177625</v>
      </c>
      <c r="K929" s="186">
        <v>7.4949875000000006</v>
      </c>
      <c r="L929" s="186">
        <v>7.6157499999999994</v>
      </c>
      <c r="M929" s="186">
        <v>8.2960250000000002</v>
      </c>
      <c r="N929" s="186">
        <v>3.6201124999999998</v>
      </c>
      <c r="O929" s="186">
        <v>4.4253999999999998</v>
      </c>
      <c r="P929" s="186">
        <v>7.5341000000000005</v>
      </c>
      <c r="Q929" s="186">
        <v>8.0368124999999999</v>
      </c>
      <c r="R929" s="186">
        <v>3.0903125</v>
      </c>
      <c r="T929" s="106"/>
      <c r="U929" s="107"/>
      <c r="V929" s="107"/>
      <c r="W929" s="107"/>
      <c r="X929" s="107"/>
      <c r="Y929" s="107"/>
      <c r="Z929" s="107"/>
      <c r="AA929" s="107"/>
      <c r="AB929" s="107"/>
      <c r="AC929" s="107"/>
      <c r="AD929" s="107"/>
      <c r="AE929" s="107"/>
      <c r="AF929" s="107"/>
      <c r="AG929" s="107"/>
      <c r="AH929" s="107"/>
    </row>
    <row r="930" spans="1:34" x14ac:dyDescent="0.3">
      <c r="A930" s="185" t="s">
        <v>407</v>
      </c>
      <c r="B930" s="180"/>
      <c r="C930" s="180"/>
      <c r="D930" s="180"/>
      <c r="E930" s="180"/>
      <c r="F930" s="186">
        <v>62.248350000000002</v>
      </c>
      <c r="G930" s="186">
        <v>16.8003</v>
      </c>
      <c r="H930" s="186">
        <v>23.806950000000001</v>
      </c>
      <c r="I930" s="186">
        <v>18.166550000000001</v>
      </c>
      <c r="J930" s="186">
        <v>19.971699999999998</v>
      </c>
      <c r="K930" s="186">
        <v>7.5166000000000004</v>
      </c>
      <c r="L930" s="186">
        <v>7.6448</v>
      </c>
      <c r="M930" s="186">
        <v>8.2750000000000004</v>
      </c>
      <c r="N930" s="186">
        <v>3.5179499999999999</v>
      </c>
      <c r="O930" s="186">
        <v>4.4744999999999999</v>
      </c>
      <c r="P930" s="186">
        <v>7.9371499999999999</v>
      </c>
      <c r="Q930" s="186">
        <v>8.1997999999999998</v>
      </c>
      <c r="R930" s="186">
        <v>3.4044499999999998</v>
      </c>
      <c r="T930" s="106"/>
      <c r="U930" s="107"/>
      <c r="V930" s="107"/>
      <c r="W930" s="107"/>
      <c r="X930" s="107"/>
      <c r="Y930" s="107"/>
      <c r="Z930" s="107"/>
      <c r="AA930" s="107"/>
      <c r="AB930" s="107"/>
      <c r="AC930" s="107"/>
      <c r="AD930" s="107"/>
      <c r="AE930" s="107"/>
      <c r="AF930" s="107"/>
      <c r="AG930" s="107"/>
      <c r="AH930" s="107"/>
    </row>
    <row r="931" spans="1:34" x14ac:dyDescent="0.3">
      <c r="D931" s="106"/>
      <c r="E931" s="107"/>
      <c r="F931" s="107"/>
      <c r="G931" s="107"/>
      <c r="H931" s="107"/>
      <c r="I931" s="107"/>
      <c r="J931" s="107"/>
      <c r="K931" s="107"/>
      <c r="L931" s="107"/>
      <c r="M931" s="107"/>
      <c r="N931" s="107"/>
      <c r="O931" s="107"/>
      <c r="P931" s="107"/>
      <c r="Q931" s="107"/>
      <c r="R931" s="107"/>
      <c r="T931" s="106"/>
      <c r="U931" s="107"/>
      <c r="V931" s="107"/>
      <c r="W931" s="107"/>
      <c r="X931" s="107"/>
      <c r="Y931" s="107"/>
      <c r="Z931" s="107"/>
      <c r="AA931" s="107"/>
      <c r="AB931" s="107"/>
      <c r="AC931" s="107"/>
      <c r="AD931" s="107"/>
      <c r="AE931" s="107"/>
      <c r="AF931" s="107"/>
      <c r="AG931" s="107"/>
      <c r="AH931" s="107"/>
    </row>
    <row r="932" spans="1:34" x14ac:dyDescent="0.3">
      <c r="A932" s="182" t="s">
        <v>795</v>
      </c>
      <c r="B932" s="182"/>
      <c r="C932" s="182"/>
      <c r="D932" s="182"/>
      <c r="E932" s="182"/>
      <c r="F932" s="182"/>
      <c r="G932" s="182"/>
      <c r="H932" s="182"/>
      <c r="I932" s="182"/>
      <c r="J932" s="182"/>
      <c r="K932" s="182"/>
      <c r="L932" s="182"/>
      <c r="M932" s="182"/>
      <c r="N932" s="182"/>
      <c r="O932" s="182"/>
      <c r="P932" s="182"/>
      <c r="Q932" s="182"/>
      <c r="R932" s="182"/>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0" t="s">
        <v>796</v>
      </c>
      <c r="B933" s="180" t="s">
        <v>797</v>
      </c>
      <c r="C933" s="180">
        <v>115127</v>
      </c>
      <c r="D933" s="183">
        <v>45014</v>
      </c>
      <c r="E933" s="184">
        <v>53.801200000000001</v>
      </c>
      <c r="F933" s="184">
        <v>312.48860000000002</v>
      </c>
      <c r="G933" s="184">
        <v>-86.029399999999995</v>
      </c>
      <c r="H933" s="184">
        <v>36.726999999999997</v>
      </c>
      <c r="I933" s="184">
        <v>81.821700000000007</v>
      </c>
      <c r="J933" s="184">
        <v>90.658000000000001</v>
      </c>
      <c r="K933" s="184">
        <v>30.620799999999999</v>
      </c>
      <c r="L933" s="184">
        <v>37.783200000000001</v>
      </c>
      <c r="M933" s="184">
        <v>21.928000000000001</v>
      </c>
      <c r="N933" s="184">
        <v>14.084</v>
      </c>
      <c r="O933" s="184">
        <v>9.9248999999999992</v>
      </c>
      <c r="P933" s="184">
        <v>13.1713</v>
      </c>
      <c r="Q933" s="184">
        <v>7.6967999999999996</v>
      </c>
      <c r="R933" s="184">
        <v>14.6975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80" t="s">
        <v>796</v>
      </c>
      <c r="B934" s="180" t="s">
        <v>798</v>
      </c>
      <c r="C934" s="180">
        <v>116796</v>
      </c>
      <c r="D934" s="183">
        <v>45014</v>
      </c>
      <c r="E934" s="184">
        <v>17.8643</v>
      </c>
      <c r="F934" s="184">
        <v>121.5642</v>
      </c>
      <c r="G934" s="184">
        <v>-99.198800000000006</v>
      </c>
      <c r="H934" s="184">
        <v>47.690800000000003</v>
      </c>
      <c r="I934" s="184">
        <v>82.506900000000002</v>
      </c>
      <c r="J934" s="184">
        <v>75.890500000000003</v>
      </c>
      <c r="K934" s="184">
        <v>33.387</v>
      </c>
      <c r="L934" s="184">
        <v>36.5428</v>
      </c>
      <c r="M934" s="184">
        <v>19.5289</v>
      </c>
      <c r="N934" s="184">
        <v>14.4993</v>
      </c>
      <c r="O934" s="184">
        <v>9.4741999999999997</v>
      </c>
      <c r="P934" s="184">
        <v>12.5534</v>
      </c>
      <c r="Q934" s="184">
        <v>5.4010999999999996</v>
      </c>
      <c r="R934" s="184">
        <v>13.5741</v>
      </c>
    </row>
    <row r="935" spans="1:34" x14ac:dyDescent="0.3">
      <c r="A935" s="180" t="s">
        <v>796</v>
      </c>
      <c r="B935" s="180" t="s">
        <v>1632</v>
      </c>
      <c r="C935" s="180">
        <v>120546</v>
      </c>
      <c r="D935" s="183">
        <v>45014</v>
      </c>
      <c r="E935" s="184">
        <v>18.4208</v>
      </c>
      <c r="F935" s="184">
        <v>121.86879999999999</v>
      </c>
      <c r="G935" s="184">
        <v>-98.864699999999999</v>
      </c>
      <c r="H935" s="184">
        <v>48.030500000000004</v>
      </c>
      <c r="I935" s="184">
        <v>82.872799999999998</v>
      </c>
      <c r="J935" s="184">
        <v>76.271000000000001</v>
      </c>
      <c r="K935" s="184">
        <v>33.776000000000003</v>
      </c>
      <c r="L935" s="184">
        <v>36.965499999999999</v>
      </c>
      <c r="M935" s="184">
        <v>19.957899999999999</v>
      </c>
      <c r="N935" s="184">
        <v>14.907400000000001</v>
      </c>
      <c r="O935" s="184">
        <v>9.8890999999999991</v>
      </c>
      <c r="P935" s="184">
        <v>12.9438</v>
      </c>
      <c r="Q935" s="184">
        <v>5.5133999999999999</v>
      </c>
      <c r="R935" s="184">
        <v>14.0022</v>
      </c>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799</v>
      </c>
      <c r="C936" s="180">
        <v>113434</v>
      </c>
      <c r="D936" s="183">
        <v>45014</v>
      </c>
      <c r="E936" s="184">
        <v>50.509799999999998</v>
      </c>
      <c r="F936" s="184">
        <v>316.1934</v>
      </c>
      <c r="G936" s="184">
        <v>-87.236099999999993</v>
      </c>
      <c r="H936" s="184">
        <v>37.692500000000003</v>
      </c>
      <c r="I936" s="184">
        <v>43.947099999999999</v>
      </c>
      <c r="J936" s="184">
        <v>71.290499999999994</v>
      </c>
      <c r="K936" s="184">
        <v>26.1785</v>
      </c>
      <c r="L936" s="184">
        <v>35.1175</v>
      </c>
      <c r="M936" s="184">
        <v>20.252199999999998</v>
      </c>
      <c r="N936" s="184">
        <v>12.9617</v>
      </c>
      <c r="O936" s="184">
        <v>9.4695</v>
      </c>
      <c r="P936" s="184">
        <v>12.9664</v>
      </c>
      <c r="Q936" s="184">
        <v>7.6486000000000001</v>
      </c>
      <c r="R936" s="184">
        <v>14.105700000000001</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1633</v>
      </c>
      <c r="C937" s="180">
        <v>120473</v>
      </c>
      <c r="D937" s="183">
        <v>45014</v>
      </c>
      <c r="E937" s="184">
        <v>19.489899999999999</v>
      </c>
      <c r="F937" s="184">
        <v>376.14240000000001</v>
      </c>
      <c r="G937" s="184">
        <v>14.2608</v>
      </c>
      <c r="H937" s="184">
        <v>71.572299999999998</v>
      </c>
      <c r="I937" s="184">
        <v>103.09820000000001</v>
      </c>
      <c r="J937" s="184">
        <v>88.374099999999999</v>
      </c>
      <c r="K937" s="184">
        <v>36.827599999999997</v>
      </c>
      <c r="L937" s="184">
        <v>37.603000000000002</v>
      </c>
      <c r="M937" s="184">
        <v>21.825500000000002</v>
      </c>
      <c r="N937" s="184">
        <v>15.813499999999999</v>
      </c>
      <c r="O937" s="184">
        <v>10.3521</v>
      </c>
      <c r="P937" s="184">
        <v>13.7614</v>
      </c>
      <c r="Q937" s="184">
        <v>5.3375000000000004</v>
      </c>
      <c r="R937" s="184">
        <v>14.352499999999999</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800</v>
      </c>
      <c r="C938" s="180">
        <v>115897</v>
      </c>
      <c r="D938" s="183">
        <v>45014</v>
      </c>
      <c r="E938" s="184">
        <v>18.000299999999999</v>
      </c>
      <c r="F938" s="184">
        <v>377.37220000000002</v>
      </c>
      <c r="G938" s="184">
        <v>14.954800000000001</v>
      </c>
      <c r="H938" s="184">
        <v>71.980099999999993</v>
      </c>
      <c r="I938" s="184">
        <v>103.2178</v>
      </c>
      <c r="J938" s="184">
        <v>88.296400000000006</v>
      </c>
      <c r="K938" s="184">
        <v>36.511699999999998</v>
      </c>
      <c r="L938" s="184">
        <v>37.176499999999997</v>
      </c>
      <c r="M938" s="184">
        <v>21.373999999999999</v>
      </c>
      <c r="N938" s="184">
        <v>15.528</v>
      </c>
      <c r="O938" s="184">
        <v>10.0657</v>
      </c>
      <c r="P938" s="184">
        <v>13.4041</v>
      </c>
      <c r="Q938" s="184">
        <v>5.2693000000000003</v>
      </c>
      <c r="R938" s="184">
        <v>14.086399999999999</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2014</v>
      </c>
      <c r="C939" s="180">
        <v>119277</v>
      </c>
      <c r="D939" s="183">
        <v>45014</v>
      </c>
      <c r="E939" s="184">
        <v>18.670100000000001</v>
      </c>
      <c r="F939" s="184">
        <v>838.3587</v>
      </c>
      <c r="G939" s="184">
        <v>194.56870000000001</v>
      </c>
      <c r="H939" s="184">
        <v>276.00310000000002</v>
      </c>
      <c r="I939" s="184">
        <v>260.85250000000002</v>
      </c>
      <c r="J939" s="184">
        <v>185.88980000000001</v>
      </c>
      <c r="K939" s="184">
        <v>36.728099999999998</v>
      </c>
      <c r="L939" s="184">
        <v>78.699100000000001</v>
      </c>
      <c r="M939" s="184">
        <v>26.016400000000001</v>
      </c>
      <c r="N939" s="184">
        <v>-3.8906999999999998</v>
      </c>
      <c r="O939" s="184">
        <v>11.2827</v>
      </c>
      <c r="P939" s="184">
        <v>10.823700000000001</v>
      </c>
      <c r="Q939" s="184">
        <v>0.46920000000000001</v>
      </c>
      <c r="R939" s="184">
        <v>2.9289000000000001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2015</v>
      </c>
      <c r="C940" s="180">
        <v>106597</v>
      </c>
      <c r="D940" s="183">
        <v>45014</v>
      </c>
      <c r="E940" s="184">
        <v>17.724900000000002</v>
      </c>
      <c r="F940" s="184">
        <v>837.97630000000004</v>
      </c>
      <c r="G940" s="184">
        <v>193.9778</v>
      </c>
      <c r="H940" s="184">
        <v>275.40019999999998</v>
      </c>
      <c r="I940" s="184">
        <v>260.22410000000002</v>
      </c>
      <c r="J940" s="184">
        <v>185.25729999999999</v>
      </c>
      <c r="K940" s="184">
        <v>36.113700000000001</v>
      </c>
      <c r="L940" s="184">
        <v>77.849100000000007</v>
      </c>
      <c r="M940" s="184">
        <v>25.251100000000001</v>
      </c>
      <c r="N940" s="184">
        <v>-4.5076999999999998</v>
      </c>
      <c r="O940" s="184">
        <v>10.573</v>
      </c>
      <c r="P940" s="184">
        <v>10.183</v>
      </c>
      <c r="Q940" s="184">
        <v>3.75</v>
      </c>
      <c r="R940" s="184">
        <v>2.2490999999999999</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801</v>
      </c>
      <c r="C941" s="180">
        <v>113049</v>
      </c>
      <c r="D941" s="183">
        <v>45014</v>
      </c>
      <c r="E941" s="184">
        <v>52.293999999999997</v>
      </c>
      <c r="F941" s="184">
        <v>313.97550000000001</v>
      </c>
      <c r="G941" s="184">
        <v>-86.502899999999997</v>
      </c>
      <c r="H941" s="184">
        <v>37.095300000000002</v>
      </c>
      <c r="I941" s="184">
        <v>82.265199999999993</v>
      </c>
      <c r="J941" s="184">
        <v>97.769900000000007</v>
      </c>
      <c r="K941" s="184">
        <v>29.908000000000001</v>
      </c>
      <c r="L941" s="184">
        <v>37.478200000000001</v>
      </c>
      <c r="M941" s="184">
        <v>21.636700000000001</v>
      </c>
      <c r="N941" s="184">
        <v>13.864000000000001</v>
      </c>
      <c r="O941" s="184">
        <v>9.7582000000000004</v>
      </c>
      <c r="P941" s="184">
        <v>12.9016</v>
      </c>
      <c r="Q941" s="184">
        <v>8.8073999999999995</v>
      </c>
      <c r="R941" s="184">
        <v>14.5457</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802</v>
      </c>
      <c r="C942" s="180">
        <v>115934</v>
      </c>
      <c r="D942" s="183">
        <v>45014</v>
      </c>
      <c r="E942" s="184">
        <v>18.383800000000001</v>
      </c>
      <c r="F942" s="184">
        <v>90.362300000000005</v>
      </c>
      <c r="G942" s="184">
        <v>-24.3001</v>
      </c>
      <c r="H942" s="184">
        <v>64.405100000000004</v>
      </c>
      <c r="I942" s="184">
        <v>89.159000000000006</v>
      </c>
      <c r="J942" s="184">
        <v>85.218999999999994</v>
      </c>
      <c r="K942" s="184">
        <v>31.808199999999999</v>
      </c>
      <c r="L942" s="184">
        <v>36.08</v>
      </c>
      <c r="M942" s="184">
        <v>20.2332</v>
      </c>
      <c r="N942" s="184">
        <v>14.127000000000001</v>
      </c>
      <c r="O942" s="184">
        <v>8.8023000000000007</v>
      </c>
      <c r="P942" s="184">
        <v>12.7584</v>
      </c>
      <c r="Q942" s="184">
        <v>5.4794999999999998</v>
      </c>
      <c r="R942" s="184">
        <v>13.6912</v>
      </c>
      <c r="T942" s="106"/>
      <c r="U942" s="107"/>
      <c r="V942" s="107"/>
      <c r="W942" s="107"/>
      <c r="X942" s="107"/>
      <c r="Y942" s="107"/>
      <c r="Z942" s="107"/>
      <c r="AA942" s="107"/>
      <c r="AB942" s="107"/>
      <c r="AC942" s="107"/>
      <c r="AD942" s="107"/>
      <c r="AE942" s="107"/>
      <c r="AF942" s="107"/>
      <c r="AG942" s="107"/>
      <c r="AH942" s="107"/>
    </row>
    <row r="943" spans="1:34" x14ac:dyDescent="0.3">
      <c r="A943" s="180" t="s">
        <v>796</v>
      </c>
      <c r="B943" s="180" t="s">
        <v>1634</v>
      </c>
      <c r="C943" s="180">
        <v>119132</v>
      </c>
      <c r="D943" s="183">
        <v>45014</v>
      </c>
      <c r="E943" s="184">
        <v>19.1144</v>
      </c>
      <c r="F943" s="184">
        <v>90.737899999999996</v>
      </c>
      <c r="G943" s="184">
        <v>-23.981400000000001</v>
      </c>
      <c r="H943" s="184">
        <v>64.736699999999999</v>
      </c>
      <c r="I943" s="184">
        <v>89.486000000000004</v>
      </c>
      <c r="J943" s="184">
        <v>85.539500000000004</v>
      </c>
      <c r="K943" s="184">
        <v>32.2149</v>
      </c>
      <c r="L943" s="184">
        <v>36.521000000000001</v>
      </c>
      <c r="M943" s="184">
        <v>20.664300000000001</v>
      </c>
      <c r="N943" s="184">
        <v>14.5137</v>
      </c>
      <c r="O943" s="184">
        <v>9.2182999999999993</v>
      </c>
      <c r="P943" s="184">
        <v>13.202199999999999</v>
      </c>
      <c r="Q943" s="184">
        <v>5.5312000000000001</v>
      </c>
      <c r="R943" s="184">
        <v>14.107100000000001</v>
      </c>
      <c r="T943" s="106"/>
      <c r="U943" s="107"/>
      <c r="V943" s="107"/>
      <c r="W943" s="107"/>
      <c r="X943" s="107"/>
      <c r="Y943" s="107"/>
      <c r="Z943" s="107"/>
      <c r="AA943" s="107"/>
      <c r="AB943" s="107"/>
      <c r="AC943" s="107"/>
      <c r="AD943" s="107"/>
      <c r="AE943" s="107"/>
      <c r="AF943" s="107"/>
      <c r="AG943" s="107"/>
      <c r="AH943" s="107"/>
    </row>
    <row r="944" spans="1:34" x14ac:dyDescent="0.3">
      <c r="A944" s="180" t="s">
        <v>796</v>
      </c>
      <c r="B944" s="180" t="s">
        <v>803</v>
      </c>
      <c r="C944" s="180">
        <v>113076</v>
      </c>
      <c r="D944" s="183">
        <v>45014</v>
      </c>
      <c r="E944" s="184">
        <v>51.984499999999997</v>
      </c>
      <c r="F944" s="184">
        <v>212.71469999999999</v>
      </c>
      <c r="G944" s="184">
        <v>-52.518099999999997</v>
      </c>
      <c r="H944" s="184">
        <v>11.200100000000001</v>
      </c>
      <c r="I944" s="184">
        <v>63.108600000000003</v>
      </c>
      <c r="J944" s="184">
        <v>84.080799999999996</v>
      </c>
      <c r="K944" s="184">
        <v>27.7044</v>
      </c>
      <c r="L944" s="184">
        <v>36.289499999999997</v>
      </c>
      <c r="M944" s="184">
        <v>20.922799999999999</v>
      </c>
      <c r="N944" s="184">
        <v>13.3543</v>
      </c>
      <c r="O944" s="184">
        <v>9.4867000000000008</v>
      </c>
      <c r="P944" s="184">
        <v>12.838900000000001</v>
      </c>
      <c r="Q944" s="184">
        <v>8.3482000000000003</v>
      </c>
      <c r="R944" s="184">
        <v>14.339</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80" t="s">
        <v>796</v>
      </c>
      <c r="B945" s="180" t="s">
        <v>804</v>
      </c>
      <c r="C945" s="180">
        <v>115833</v>
      </c>
      <c r="D945" s="183">
        <v>45014</v>
      </c>
      <c r="E945" s="184">
        <v>19.0244</v>
      </c>
      <c r="F945" s="184">
        <v>287.9314</v>
      </c>
      <c r="G945" s="184">
        <v>-22.874400000000001</v>
      </c>
      <c r="H945" s="184">
        <v>29.301600000000001</v>
      </c>
      <c r="I945" s="184">
        <v>99.460999999999999</v>
      </c>
      <c r="J945" s="184">
        <v>88.695499999999996</v>
      </c>
      <c r="K945" s="184">
        <v>33.011699999999998</v>
      </c>
      <c r="L945" s="184">
        <v>36.232999999999997</v>
      </c>
      <c r="M945" s="184">
        <v>20.649799999999999</v>
      </c>
      <c r="N945" s="184">
        <v>14.5703</v>
      </c>
      <c r="O945" s="184">
        <v>10.150700000000001</v>
      </c>
      <c r="P945" s="184">
        <v>12.5646</v>
      </c>
      <c r="Q945" s="184">
        <v>5.7667000000000002</v>
      </c>
      <c r="R945" s="184">
        <v>13.6472</v>
      </c>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0" t="s">
        <v>796</v>
      </c>
      <c r="B946" s="180" t="s">
        <v>1635</v>
      </c>
      <c r="C946" s="180">
        <v>120685</v>
      </c>
      <c r="D946" s="183">
        <v>45014</v>
      </c>
      <c r="E946" s="184">
        <v>19.587700000000002</v>
      </c>
      <c r="F946" s="184">
        <v>288.48259999999999</v>
      </c>
      <c r="G946" s="184">
        <v>-22.514900000000001</v>
      </c>
      <c r="H946" s="184">
        <v>29.680399999999999</v>
      </c>
      <c r="I946" s="184">
        <v>99.834100000000007</v>
      </c>
      <c r="J946" s="184">
        <v>89.072400000000002</v>
      </c>
      <c r="K946" s="184">
        <v>33.460099999999997</v>
      </c>
      <c r="L946" s="184">
        <v>36.708199999999998</v>
      </c>
      <c r="M946" s="184">
        <v>21.124700000000001</v>
      </c>
      <c r="N946" s="184">
        <v>14.8583</v>
      </c>
      <c r="O946" s="184">
        <v>10.513199999999999</v>
      </c>
      <c r="P946" s="184">
        <v>12.937799999999999</v>
      </c>
      <c r="Q946" s="184">
        <v>5.5118</v>
      </c>
      <c r="R946" s="184">
        <v>14.039099999999999</v>
      </c>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796</v>
      </c>
      <c r="B947" s="180" t="s">
        <v>805</v>
      </c>
      <c r="C947" s="180">
        <v>115939</v>
      </c>
      <c r="D947" s="183">
        <v>45014</v>
      </c>
      <c r="E947" s="184">
        <v>5477.2764999999999</v>
      </c>
      <c r="F947" s="184">
        <v>318.05309999999997</v>
      </c>
      <c r="G947" s="184">
        <v>-87.126599999999996</v>
      </c>
      <c r="H947" s="184">
        <v>-11.436199999999999</v>
      </c>
      <c r="I947" s="184">
        <v>86.102800000000002</v>
      </c>
      <c r="J947" s="184">
        <v>93.457499999999996</v>
      </c>
      <c r="K947" s="184">
        <v>32.027299999999997</v>
      </c>
      <c r="L947" s="184">
        <v>39.145000000000003</v>
      </c>
      <c r="M947" s="184">
        <v>22.788699999999999</v>
      </c>
      <c r="N947" s="184">
        <v>14.759499999999999</v>
      </c>
      <c r="O947" s="184">
        <v>10.105600000000001</v>
      </c>
      <c r="P947" s="184">
        <v>13.348699999999999</v>
      </c>
      <c r="Q947" s="184">
        <v>5.7358000000000002</v>
      </c>
      <c r="R947" s="184">
        <v>15.2721</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796</v>
      </c>
      <c r="B948" s="180" t="s">
        <v>806</v>
      </c>
      <c r="C948" s="180">
        <v>117714</v>
      </c>
      <c r="D948" s="183">
        <v>45014</v>
      </c>
      <c r="E948" s="184">
        <v>15.9345</v>
      </c>
      <c r="F948" s="184">
        <v>215.90129999999999</v>
      </c>
      <c r="G948" s="184">
        <v>-82.078999999999994</v>
      </c>
      <c r="H948" s="184">
        <v>16.581199999999999</v>
      </c>
      <c r="I948" s="184">
        <v>67.786000000000001</v>
      </c>
      <c r="J948" s="184">
        <v>79.580799999999996</v>
      </c>
      <c r="K948" s="184">
        <v>34.807299999999998</v>
      </c>
      <c r="L948" s="184">
        <v>32.325499999999998</v>
      </c>
      <c r="M948" s="184">
        <v>19.351199999999999</v>
      </c>
      <c r="N948" s="184">
        <v>13.6271</v>
      </c>
      <c r="O948" s="184">
        <v>9.0950000000000006</v>
      </c>
      <c r="P948" s="184">
        <v>12.152799999999999</v>
      </c>
      <c r="Q948" s="184">
        <v>4.4814999999999996</v>
      </c>
      <c r="R948" s="184">
        <v>13.543799999999999</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796</v>
      </c>
      <c r="B949" s="180" t="s">
        <v>1636</v>
      </c>
      <c r="C949" s="180">
        <v>118343</v>
      </c>
      <c r="D949" s="183">
        <v>45014</v>
      </c>
      <c r="E949" s="184">
        <v>16.636900000000001</v>
      </c>
      <c r="F949" s="184">
        <v>216.27799999999999</v>
      </c>
      <c r="G949" s="184">
        <v>-81.698300000000003</v>
      </c>
      <c r="H949" s="184">
        <v>16.983599999999999</v>
      </c>
      <c r="I949" s="184">
        <v>68.198499999999996</v>
      </c>
      <c r="J949" s="184">
        <v>80.019599999999997</v>
      </c>
      <c r="K949" s="184">
        <v>35.252699999999997</v>
      </c>
      <c r="L949" s="184">
        <v>32.802300000000002</v>
      </c>
      <c r="M949" s="184">
        <v>19.821200000000001</v>
      </c>
      <c r="N949" s="184">
        <v>14.0944</v>
      </c>
      <c r="O949" s="184">
        <v>9.5343999999999998</v>
      </c>
      <c r="P949" s="184">
        <v>12.6495</v>
      </c>
      <c r="Q949" s="184">
        <v>5.0974000000000004</v>
      </c>
      <c r="R949" s="184">
        <v>14.0097</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796</v>
      </c>
      <c r="B950" s="180" t="s">
        <v>807</v>
      </c>
      <c r="C950" s="180">
        <v>112368</v>
      </c>
      <c r="D950" s="183">
        <v>45014</v>
      </c>
      <c r="E950" s="184">
        <v>5318.3495000000003</v>
      </c>
      <c r="F950" s="184">
        <v>314.2525</v>
      </c>
      <c r="G950" s="184">
        <v>-86.349599999999995</v>
      </c>
      <c r="H950" s="184">
        <v>37.139899999999997</v>
      </c>
      <c r="I950" s="184">
        <v>82.318600000000004</v>
      </c>
      <c r="J950" s="184">
        <v>90.811999999999998</v>
      </c>
      <c r="K950" s="184">
        <v>30.979099999999999</v>
      </c>
      <c r="L950" s="184">
        <v>38.213700000000003</v>
      </c>
      <c r="M950" s="184">
        <v>22.1189</v>
      </c>
      <c r="N950" s="184">
        <v>14.239599999999999</v>
      </c>
      <c r="O950" s="184">
        <v>9.9544999999999995</v>
      </c>
      <c r="P950" s="184">
        <v>13.2424</v>
      </c>
      <c r="Q950" s="184">
        <v>9.2135999999999996</v>
      </c>
      <c r="R950" s="184">
        <v>14.838200000000001</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796</v>
      </c>
      <c r="B951" s="180" t="s">
        <v>808</v>
      </c>
      <c r="C951" s="180">
        <v>116077</v>
      </c>
      <c r="D951" s="183">
        <v>45014</v>
      </c>
      <c r="E951" s="184">
        <v>17.4453</v>
      </c>
      <c r="F951" s="184">
        <v>375.19260000000003</v>
      </c>
      <c r="G951" s="184">
        <v>-58.981400000000001</v>
      </c>
      <c r="H951" s="184">
        <v>55.552100000000003</v>
      </c>
      <c r="I951" s="184">
        <v>88.397400000000005</v>
      </c>
      <c r="J951" s="184">
        <v>82.273899999999998</v>
      </c>
      <c r="K951" s="184">
        <v>35.504100000000001</v>
      </c>
      <c r="L951" s="184">
        <v>36.527999999999999</v>
      </c>
      <c r="M951" s="184">
        <v>20.226700000000001</v>
      </c>
      <c r="N951" s="184">
        <v>14.468999999999999</v>
      </c>
      <c r="O951" s="184">
        <v>10.2469</v>
      </c>
      <c r="P951" s="184">
        <v>12.701499999999999</v>
      </c>
      <c r="Q951" s="184">
        <v>5.0385</v>
      </c>
      <c r="R951" s="184">
        <v>13.607699999999999</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796</v>
      </c>
      <c r="B952" s="180" t="s">
        <v>1637</v>
      </c>
      <c r="C952" s="180">
        <v>120531</v>
      </c>
      <c r="D952" s="183">
        <v>45014</v>
      </c>
      <c r="E952" s="184">
        <v>18.000499999999999</v>
      </c>
      <c r="F952" s="184">
        <v>375.50510000000003</v>
      </c>
      <c r="G952" s="184">
        <v>-58.693199999999997</v>
      </c>
      <c r="H952" s="184">
        <v>55.8324</v>
      </c>
      <c r="I952" s="184">
        <v>88.7059</v>
      </c>
      <c r="J952" s="184">
        <v>82.586200000000005</v>
      </c>
      <c r="K952" s="184">
        <v>35.816299999999998</v>
      </c>
      <c r="L952" s="184">
        <v>36.871600000000001</v>
      </c>
      <c r="M952" s="184">
        <v>20.5685</v>
      </c>
      <c r="N952" s="184">
        <v>14.8247</v>
      </c>
      <c r="O952" s="184">
        <v>10.6493</v>
      </c>
      <c r="P952" s="184">
        <v>13.1106</v>
      </c>
      <c r="Q952" s="184">
        <v>5.3939000000000004</v>
      </c>
      <c r="R952" s="184">
        <v>14.0037</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796</v>
      </c>
      <c r="B953" s="180" t="s">
        <v>809</v>
      </c>
      <c r="C953" s="180">
        <v>106193</v>
      </c>
      <c r="D953" s="183">
        <v>45014</v>
      </c>
      <c r="E953" s="184">
        <v>50.784100000000002</v>
      </c>
      <c r="F953" s="184">
        <v>212.02770000000001</v>
      </c>
      <c r="G953" s="184">
        <v>-137.89949999999999</v>
      </c>
      <c r="H953" s="184">
        <v>-48.452300000000001</v>
      </c>
      <c r="I953" s="184">
        <v>62.686999999999998</v>
      </c>
      <c r="J953" s="184">
        <v>80.754300000000001</v>
      </c>
      <c r="K953" s="184">
        <v>27.7195</v>
      </c>
      <c r="L953" s="184">
        <v>36.258400000000002</v>
      </c>
      <c r="M953" s="184">
        <v>20.865500000000001</v>
      </c>
      <c r="N953" s="184">
        <v>13.307</v>
      </c>
      <c r="O953" s="184">
        <v>9.5952999999999999</v>
      </c>
      <c r="P953" s="184">
        <v>12.960800000000001</v>
      </c>
      <c r="Q953" s="184">
        <v>11.825799999999999</v>
      </c>
      <c r="R953" s="184">
        <v>14.2911</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796</v>
      </c>
      <c r="B954" s="180" t="s">
        <v>810</v>
      </c>
      <c r="C954" s="180">
        <v>114758</v>
      </c>
      <c r="D954" s="183">
        <v>45014</v>
      </c>
      <c r="E954" s="184">
        <v>23.694800000000001</v>
      </c>
      <c r="F954" s="184">
        <v>163.2414</v>
      </c>
      <c r="G954" s="184">
        <v>-50.938099999999999</v>
      </c>
      <c r="H954" s="184">
        <v>72.446399999999997</v>
      </c>
      <c r="I954" s="184">
        <v>84.176100000000005</v>
      </c>
      <c r="J954" s="184">
        <v>80.602800000000002</v>
      </c>
      <c r="K954" s="184">
        <v>31.540500000000002</v>
      </c>
      <c r="L954" s="184">
        <v>35.972200000000001</v>
      </c>
      <c r="M954" s="184">
        <v>20.257999999999999</v>
      </c>
      <c r="N954" s="184">
        <v>13.834099999999999</v>
      </c>
      <c r="O954" s="184">
        <v>9.5536999999999992</v>
      </c>
      <c r="P954" s="184">
        <v>13.039</v>
      </c>
      <c r="Q954" s="184">
        <v>7.4413</v>
      </c>
      <c r="R954" s="184">
        <v>13.3635</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796</v>
      </c>
      <c r="B955" s="180" t="s">
        <v>1638</v>
      </c>
      <c r="C955" s="180">
        <v>119781</v>
      </c>
      <c r="D955" s="183">
        <v>45014</v>
      </c>
      <c r="E955" s="184">
        <v>24.766100000000002</v>
      </c>
      <c r="F955" s="184">
        <v>163.4348</v>
      </c>
      <c r="G955" s="184">
        <v>-50.639400000000002</v>
      </c>
      <c r="H955" s="184">
        <v>72.775199999999998</v>
      </c>
      <c r="I955" s="184">
        <v>84.500699999999995</v>
      </c>
      <c r="J955" s="184">
        <v>80.937899999999999</v>
      </c>
      <c r="K955" s="184">
        <v>31.915500000000002</v>
      </c>
      <c r="L955" s="184">
        <v>36.385899999999999</v>
      </c>
      <c r="M955" s="184">
        <v>20.665199999999999</v>
      </c>
      <c r="N955" s="184">
        <v>14.241099999999999</v>
      </c>
      <c r="O955" s="184">
        <v>9.9623000000000008</v>
      </c>
      <c r="P955" s="184">
        <v>13.492100000000001</v>
      </c>
      <c r="Q955" s="184">
        <v>5.5178000000000003</v>
      </c>
      <c r="R955" s="184">
        <v>13.788600000000001</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796</v>
      </c>
      <c r="B956" s="180" t="s">
        <v>811</v>
      </c>
      <c r="C956" s="180">
        <v>140088</v>
      </c>
      <c r="D956" s="183">
        <v>45014</v>
      </c>
      <c r="E956" s="184">
        <v>50.626399999999997</v>
      </c>
      <c r="F956" s="184">
        <v>213.3485</v>
      </c>
      <c r="G956" s="184">
        <v>-53.007199999999997</v>
      </c>
      <c r="H956" s="184">
        <v>52.526200000000003</v>
      </c>
      <c r="I956" s="184">
        <v>63.2652</v>
      </c>
      <c r="J956" s="184">
        <v>84.339500000000001</v>
      </c>
      <c r="K956" s="184">
        <v>27.978300000000001</v>
      </c>
      <c r="L956" s="184">
        <v>36.061900000000001</v>
      </c>
      <c r="M956" s="184">
        <v>20.2576</v>
      </c>
      <c r="N956" s="184">
        <v>13.2521</v>
      </c>
      <c r="O956" s="184">
        <v>9.3747000000000007</v>
      </c>
      <c r="P956" s="184">
        <v>12.786</v>
      </c>
      <c r="Q956" s="184">
        <v>11.005100000000001</v>
      </c>
      <c r="R956" s="184">
        <v>13.9282</v>
      </c>
      <c r="T956" s="106"/>
      <c r="U956" s="107"/>
      <c r="V956" s="107"/>
      <c r="W956" s="107"/>
      <c r="X956" s="107"/>
      <c r="Y956" s="107"/>
      <c r="Z956" s="107"/>
      <c r="AA956" s="107"/>
      <c r="AB956" s="107"/>
      <c r="AC956" s="107"/>
      <c r="AD956" s="107"/>
      <c r="AE956" s="107"/>
      <c r="AF956" s="107"/>
      <c r="AG956" s="107"/>
      <c r="AH956" s="107"/>
    </row>
    <row r="957" spans="1:34" x14ac:dyDescent="0.3">
      <c r="A957" s="180" t="s">
        <v>796</v>
      </c>
      <c r="B957" s="180" t="s">
        <v>812</v>
      </c>
      <c r="C957" s="180">
        <v>114616</v>
      </c>
      <c r="D957" s="183">
        <v>45014</v>
      </c>
      <c r="E957" s="184">
        <v>23.592700000000001</v>
      </c>
      <c r="F957" s="184">
        <v>201.923</v>
      </c>
      <c r="G957" s="184">
        <v>-30.5044</v>
      </c>
      <c r="H957" s="184">
        <v>67.361800000000002</v>
      </c>
      <c r="I957" s="184">
        <v>93.462999999999994</v>
      </c>
      <c r="J957" s="184">
        <v>86.727699999999999</v>
      </c>
      <c r="K957" s="184">
        <v>35.1111</v>
      </c>
      <c r="L957" s="184">
        <v>36.208100000000002</v>
      </c>
      <c r="M957" s="184">
        <v>20.762599999999999</v>
      </c>
      <c r="N957" s="184">
        <v>14.327299999999999</v>
      </c>
      <c r="O957" s="184">
        <v>9.4816000000000003</v>
      </c>
      <c r="P957" s="184">
        <v>12.569699999999999</v>
      </c>
      <c r="Q957" s="184">
        <v>7.3714000000000004</v>
      </c>
      <c r="R957" s="184">
        <v>13.793900000000001</v>
      </c>
      <c r="T957" s="106"/>
      <c r="U957" s="107"/>
      <c r="V957" s="107"/>
      <c r="W957" s="107"/>
      <c r="X957" s="107"/>
      <c r="Y957" s="107"/>
      <c r="Z957" s="107"/>
      <c r="AA957" s="107"/>
      <c r="AB957" s="107"/>
      <c r="AC957" s="107"/>
      <c r="AD957" s="107"/>
      <c r="AE957" s="107"/>
      <c r="AF957" s="107"/>
      <c r="AG957" s="107"/>
      <c r="AH957" s="107"/>
    </row>
    <row r="958" spans="1:34" x14ac:dyDescent="0.3">
      <c r="A958" s="180" t="s">
        <v>796</v>
      </c>
      <c r="B958" s="180" t="s">
        <v>1639</v>
      </c>
      <c r="C958" s="180">
        <v>118663</v>
      </c>
      <c r="D958" s="183">
        <v>45014</v>
      </c>
      <c r="E958" s="184">
        <v>24.544699999999999</v>
      </c>
      <c r="F958" s="184">
        <v>202.01679999999999</v>
      </c>
      <c r="G958" s="184">
        <v>-30.3584</v>
      </c>
      <c r="H958" s="184">
        <v>67.527100000000004</v>
      </c>
      <c r="I958" s="184">
        <v>93.617199999999997</v>
      </c>
      <c r="J958" s="184">
        <v>86.893500000000003</v>
      </c>
      <c r="K958" s="184">
        <v>35.307200000000002</v>
      </c>
      <c r="L958" s="184">
        <v>36.456200000000003</v>
      </c>
      <c r="M958" s="184">
        <v>21.026499999999999</v>
      </c>
      <c r="N958" s="184">
        <v>14.606</v>
      </c>
      <c r="O958" s="184">
        <v>9.7979000000000003</v>
      </c>
      <c r="P958" s="184">
        <v>12.944599999999999</v>
      </c>
      <c r="Q958" s="184">
        <v>5.3490000000000002</v>
      </c>
      <c r="R958" s="184">
        <v>14.099500000000001</v>
      </c>
      <c r="T958" s="106"/>
      <c r="U958" s="107"/>
      <c r="V958" s="107"/>
      <c r="W958" s="107"/>
      <c r="X958" s="107"/>
      <c r="Y958" s="107"/>
      <c r="Z958" s="107"/>
      <c r="AA958" s="107"/>
      <c r="AB958" s="107"/>
      <c r="AC958" s="107"/>
      <c r="AD958" s="107"/>
      <c r="AE958" s="107"/>
      <c r="AF958" s="107"/>
      <c r="AG958" s="107"/>
      <c r="AH958" s="107"/>
    </row>
    <row r="959" spans="1:34" x14ac:dyDescent="0.3">
      <c r="A959" s="180" t="s">
        <v>796</v>
      </c>
      <c r="B959" s="180" t="s">
        <v>813</v>
      </c>
      <c r="C959" s="180">
        <v>107693</v>
      </c>
      <c r="D959" s="183">
        <v>45014</v>
      </c>
      <c r="E959" s="184">
        <v>50.767299999999999</v>
      </c>
      <c r="F959" s="184">
        <v>315.96550000000002</v>
      </c>
      <c r="G959" s="184">
        <v>-87.135800000000003</v>
      </c>
      <c r="H959" s="184">
        <v>37.062399999999997</v>
      </c>
      <c r="I959" s="184">
        <v>82.538499999999999</v>
      </c>
      <c r="J959" s="184">
        <v>91.292100000000005</v>
      </c>
      <c r="K959" s="184">
        <v>31.058199999999999</v>
      </c>
      <c r="L959" s="184">
        <v>38.277200000000001</v>
      </c>
      <c r="M959" s="184">
        <v>22.114699999999999</v>
      </c>
      <c r="N959" s="184">
        <v>14.1243</v>
      </c>
      <c r="O959" s="184">
        <v>9.7111999999999998</v>
      </c>
      <c r="P959" s="184">
        <v>12.9682</v>
      </c>
      <c r="Q959" s="184">
        <v>10.1053</v>
      </c>
      <c r="R959" s="184">
        <v>14.6256</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796</v>
      </c>
      <c r="B960" s="180" t="s">
        <v>814</v>
      </c>
      <c r="C960" s="180">
        <v>115132</v>
      </c>
      <c r="D960" s="183">
        <v>45014</v>
      </c>
      <c r="E960" s="184">
        <v>23.377500000000001</v>
      </c>
      <c r="F960" s="184">
        <v>262.1431</v>
      </c>
      <c r="G960" s="184">
        <v>-26.0124</v>
      </c>
      <c r="H960" s="184">
        <v>69.020300000000006</v>
      </c>
      <c r="I960" s="184">
        <v>73.195499999999996</v>
      </c>
      <c r="J960" s="184">
        <v>87.107500000000002</v>
      </c>
      <c r="K960" s="184">
        <v>35.202199999999998</v>
      </c>
      <c r="L960" s="184">
        <v>36.5032</v>
      </c>
      <c r="M960" s="184">
        <v>20.585899999999999</v>
      </c>
      <c r="N960" s="184">
        <v>14.6625</v>
      </c>
      <c r="O960" s="184">
        <v>9.4236000000000004</v>
      </c>
      <c r="P960" s="184">
        <v>12.8789</v>
      </c>
      <c r="Q960" s="184">
        <v>7.4172000000000002</v>
      </c>
      <c r="R960" s="184">
        <v>14.141400000000001</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796</v>
      </c>
      <c r="B961" s="180" t="s">
        <v>1640</v>
      </c>
      <c r="C961" s="180">
        <v>141064</v>
      </c>
      <c r="D961" s="183">
        <v>45014</v>
      </c>
      <c r="E961" s="184">
        <v>23.203299999999999</v>
      </c>
      <c r="F961" s="184">
        <v>262.05079999999998</v>
      </c>
      <c r="G961" s="184">
        <v>-26.175799999999999</v>
      </c>
      <c r="H961" s="184">
        <v>68.853200000000001</v>
      </c>
      <c r="I961" s="184">
        <v>73.047899999999998</v>
      </c>
      <c r="J961" s="184">
        <v>86.950999999999993</v>
      </c>
      <c r="K961" s="184">
        <v>35.041499999999999</v>
      </c>
      <c r="L961" s="184">
        <v>36.327599999999997</v>
      </c>
      <c r="M961" s="184">
        <v>20.413799999999998</v>
      </c>
      <c r="N961" s="184">
        <v>14.4915</v>
      </c>
      <c r="O961" s="184">
        <v>9.2843</v>
      </c>
      <c r="P961" s="184">
        <v>12.738</v>
      </c>
      <c r="Q961" s="184">
        <v>7.2964000000000002</v>
      </c>
      <c r="R961" s="184">
        <v>13.970599999999999</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796</v>
      </c>
      <c r="B962" s="180" t="s">
        <v>1923</v>
      </c>
      <c r="C962" s="180">
        <v>111954</v>
      </c>
      <c r="D962" s="183">
        <v>45014</v>
      </c>
      <c r="E962" s="184">
        <v>52.498199999999997</v>
      </c>
      <c r="F962" s="184">
        <v>312.95589999999999</v>
      </c>
      <c r="G962" s="184">
        <v>-86.604900000000001</v>
      </c>
      <c r="H962" s="184">
        <v>36.849200000000003</v>
      </c>
      <c r="I962" s="184">
        <v>82.114800000000002</v>
      </c>
      <c r="J962" s="184">
        <v>90.623500000000007</v>
      </c>
      <c r="K962" s="184">
        <v>30.838799999999999</v>
      </c>
      <c r="L962" s="184">
        <v>38.006500000000003</v>
      </c>
      <c r="M962" s="184">
        <v>21.9635</v>
      </c>
      <c r="N962" s="184">
        <v>14.0878</v>
      </c>
      <c r="O962" s="184">
        <v>9.8567</v>
      </c>
      <c r="P962" s="184">
        <v>13.116</v>
      </c>
      <c r="Q962" s="184">
        <v>9.6483000000000008</v>
      </c>
      <c r="R962" s="184">
        <v>14.7174</v>
      </c>
      <c r="T962" s="106"/>
      <c r="U962" s="107"/>
      <c r="V962" s="107"/>
      <c r="W962" s="107"/>
      <c r="X962" s="107"/>
      <c r="Y962" s="107"/>
      <c r="Z962" s="107"/>
      <c r="AA962" s="107"/>
      <c r="AB962" s="107"/>
      <c r="AC962" s="107"/>
      <c r="AD962" s="107"/>
      <c r="AE962" s="107"/>
      <c r="AF962" s="107"/>
      <c r="AG962" s="107"/>
      <c r="AH962" s="107"/>
    </row>
    <row r="963" spans="1:34" x14ac:dyDescent="0.3">
      <c r="A963" s="180" t="s">
        <v>796</v>
      </c>
      <c r="B963" s="180" t="s">
        <v>1641</v>
      </c>
      <c r="C963" s="180">
        <v>119788</v>
      </c>
      <c r="D963" s="183">
        <v>45014</v>
      </c>
      <c r="E963" s="184">
        <v>18.6937</v>
      </c>
      <c r="F963" s="184">
        <v>431.8732</v>
      </c>
      <c r="G963" s="184">
        <v>-12.5916</v>
      </c>
      <c r="H963" s="184">
        <v>31.579599999999999</v>
      </c>
      <c r="I963" s="184">
        <v>96.301100000000005</v>
      </c>
      <c r="J963" s="184">
        <v>85.429900000000004</v>
      </c>
      <c r="K963" s="184">
        <v>35.9435</v>
      </c>
      <c r="L963" s="184">
        <v>36.741</v>
      </c>
      <c r="M963" s="184">
        <v>20.747499999999999</v>
      </c>
      <c r="N963" s="184">
        <v>15.227499999999999</v>
      </c>
      <c r="O963" s="184">
        <v>9.2843999999999998</v>
      </c>
      <c r="P963" s="184">
        <v>13.253299999999999</v>
      </c>
      <c r="Q963" s="184">
        <v>5.5416999999999996</v>
      </c>
      <c r="R963" s="184">
        <v>14.260899999999999</v>
      </c>
      <c r="T963" s="106"/>
      <c r="U963" s="107"/>
      <c r="V963" s="107"/>
      <c r="W963" s="107"/>
      <c r="X963" s="107"/>
      <c r="Y963" s="107"/>
      <c r="Z963" s="107"/>
      <c r="AA963" s="107"/>
      <c r="AB963" s="107"/>
      <c r="AC963" s="107"/>
      <c r="AD963" s="107"/>
      <c r="AE963" s="107"/>
      <c r="AF963" s="107"/>
      <c r="AG963" s="107"/>
      <c r="AH963" s="107"/>
    </row>
    <row r="964" spans="1:34" x14ac:dyDescent="0.3">
      <c r="A964" s="180" t="s">
        <v>796</v>
      </c>
      <c r="B964" s="180" t="s">
        <v>815</v>
      </c>
      <c r="C964" s="180">
        <v>115676</v>
      </c>
      <c r="D964" s="183">
        <v>45014</v>
      </c>
      <c r="E964" s="184">
        <v>17.9556</v>
      </c>
      <c r="F964" s="184">
        <v>431.52179999999998</v>
      </c>
      <c r="G964" s="184">
        <v>-12.703099999999999</v>
      </c>
      <c r="H964" s="184">
        <v>31.5213</v>
      </c>
      <c r="I964" s="184">
        <v>96.253</v>
      </c>
      <c r="J964" s="184">
        <v>85.391099999999994</v>
      </c>
      <c r="K964" s="184">
        <v>35.78</v>
      </c>
      <c r="L964" s="184">
        <v>36.465899999999998</v>
      </c>
      <c r="M964" s="184">
        <v>20.445599999999999</v>
      </c>
      <c r="N964" s="184">
        <v>14.913600000000001</v>
      </c>
      <c r="O964" s="184">
        <v>8.9022000000000006</v>
      </c>
      <c r="P964" s="184">
        <v>12.8287</v>
      </c>
      <c r="Q964" s="184">
        <v>5.1980000000000004</v>
      </c>
      <c r="R964" s="184">
        <v>13.873900000000001</v>
      </c>
      <c r="T964" s="106"/>
      <c r="U964" s="107"/>
      <c r="V964" s="107"/>
      <c r="W964" s="107"/>
      <c r="X964" s="107"/>
      <c r="Y964" s="107"/>
      <c r="Z964" s="107"/>
      <c r="AA964" s="107"/>
      <c r="AB964" s="107"/>
      <c r="AC964" s="107"/>
      <c r="AD964" s="107"/>
      <c r="AE964" s="107"/>
      <c r="AF964" s="107"/>
      <c r="AG964" s="107"/>
      <c r="AH964" s="107"/>
    </row>
    <row r="965" spans="1:34" x14ac:dyDescent="0.3">
      <c r="A965" s="180" t="s">
        <v>796</v>
      </c>
      <c r="B965" s="180" t="s">
        <v>816</v>
      </c>
      <c r="C965" s="180">
        <v>105463</v>
      </c>
      <c r="D965" s="183">
        <v>45014</v>
      </c>
      <c r="E965" s="184">
        <v>51.083399999999997</v>
      </c>
      <c r="F965" s="184">
        <v>318.57330000000002</v>
      </c>
      <c r="G965" s="184">
        <v>-87.537800000000004</v>
      </c>
      <c r="H965" s="184">
        <v>37.639000000000003</v>
      </c>
      <c r="I965" s="184">
        <v>83.407799999999995</v>
      </c>
      <c r="J965" s="184">
        <v>92.05</v>
      </c>
      <c r="K965" s="184">
        <v>31.390799999999999</v>
      </c>
      <c r="L965" s="184">
        <v>38.558500000000002</v>
      </c>
      <c r="M965" s="184">
        <v>22.0822</v>
      </c>
      <c r="N965" s="184">
        <v>13.9908</v>
      </c>
      <c r="O965" s="184">
        <v>9.4618000000000002</v>
      </c>
      <c r="P965" s="184">
        <v>12.875299999999999</v>
      </c>
      <c r="Q965" s="184">
        <v>11.139200000000001</v>
      </c>
      <c r="R965" s="184">
        <v>14.4924</v>
      </c>
      <c r="T965" s="106"/>
      <c r="U965" s="107"/>
      <c r="V965" s="107"/>
      <c r="W965" s="107"/>
      <c r="X965" s="107"/>
      <c r="Y965" s="107"/>
      <c r="Z965" s="107"/>
      <c r="AA965" s="107"/>
      <c r="AB965" s="107"/>
      <c r="AC965" s="107"/>
      <c r="AD965" s="107"/>
      <c r="AE965" s="107"/>
      <c r="AF965" s="107"/>
      <c r="AG965" s="107"/>
      <c r="AH965" s="107"/>
    </row>
    <row r="966" spans="1:34" x14ac:dyDescent="0.3">
      <c r="A966" s="185" t="s">
        <v>27</v>
      </c>
      <c r="B966" s="180"/>
      <c r="C966" s="180"/>
      <c r="D966" s="180"/>
      <c r="E966" s="180"/>
      <c r="F966" s="186">
        <v>299.77052727272735</v>
      </c>
      <c r="G966" s="186">
        <v>-40.402884848484852</v>
      </c>
      <c r="H966" s="186">
        <v>56.6326696969697</v>
      </c>
      <c r="I966" s="186">
        <v>93.694909090909107</v>
      </c>
      <c r="J966" s="186">
        <v>91.519257575757592</v>
      </c>
      <c r="K966" s="186">
        <v>32.953472727272718</v>
      </c>
      <c r="L966" s="186">
        <v>39.125918181818193</v>
      </c>
      <c r="M966" s="186">
        <v>21.164524242424243</v>
      </c>
      <c r="N966" s="186">
        <v>13.204939393939393</v>
      </c>
      <c r="O966" s="186">
        <v>9.7647272727272743</v>
      </c>
      <c r="P966" s="186">
        <v>12.808081818181819</v>
      </c>
      <c r="Q966" s="186">
        <v>6.6772090909090904</v>
      </c>
      <c r="R966" s="186">
        <v>13.423875757575756</v>
      </c>
      <c r="T966" s="106"/>
      <c r="U966" s="107"/>
      <c r="V966" s="107"/>
      <c r="W966" s="107"/>
      <c r="X966" s="107"/>
      <c r="Y966" s="107"/>
      <c r="Z966" s="107"/>
      <c r="AA966" s="107"/>
      <c r="AB966" s="107"/>
      <c r="AC966" s="107"/>
      <c r="AD966" s="107"/>
      <c r="AE966" s="107"/>
      <c r="AF966" s="107"/>
      <c r="AG966" s="107"/>
      <c r="AH966" s="107"/>
    </row>
    <row r="967" spans="1:34" x14ac:dyDescent="0.3">
      <c r="A967" s="185" t="s">
        <v>407</v>
      </c>
      <c r="B967" s="180"/>
      <c r="C967" s="180"/>
      <c r="D967" s="180"/>
      <c r="E967" s="180"/>
      <c r="F967" s="186">
        <v>288.48259999999999</v>
      </c>
      <c r="G967" s="186">
        <v>-52.518099999999997</v>
      </c>
      <c r="H967" s="186">
        <v>47.690800000000003</v>
      </c>
      <c r="I967" s="186">
        <v>84.176100000000005</v>
      </c>
      <c r="J967" s="186">
        <v>86.727699999999999</v>
      </c>
      <c r="K967" s="186">
        <v>33.387</v>
      </c>
      <c r="L967" s="186">
        <v>36.527999999999999</v>
      </c>
      <c r="M967" s="186">
        <v>20.747499999999999</v>
      </c>
      <c r="N967" s="186">
        <v>14.241099999999999</v>
      </c>
      <c r="O967" s="186">
        <v>9.7111999999999998</v>
      </c>
      <c r="P967" s="186">
        <v>12.937799999999999</v>
      </c>
      <c r="Q967" s="186">
        <v>5.5416999999999996</v>
      </c>
      <c r="R967" s="186">
        <v>14.039099999999999</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D968" s="106"/>
      <c r="E968" s="107"/>
      <c r="F968" s="107"/>
      <c r="G968" s="107"/>
      <c r="H968" s="107"/>
      <c r="I968" s="107"/>
      <c r="J968" s="107"/>
      <c r="K968" s="107"/>
      <c r="L968" s="107"/>
      <c r="M968" s="107"/>
      <c r="N968" s="107"/>
      <c r="O968" s="107"/>
      <c r="P968" s="107"/>
      <c r="Q968" s="107"/>
      <c r="R968" s="107"/>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2" t="s">
        <v>1983</v>
      </c>
      <c r="B969" s="182"/>
      <c r="C969" s="182"/>
      <c r="D969" s="182"/>
      <c r="E969" s="182"/>
      <c r="F969" s="182"/>
      <c r="G969" s="182"/>
      <c r="H969" s="182"/>
      <c r="I969" s="182"/>
      <c r="J969" s="182"/>
      <c r="K969" s="182"/>
      <c r="L969" s="182"/>
      <c r="M969" s="182"/>
      <c r="N969" s="182"/>
      <c r="O969" s="182"/>
      <c r="P969" s="182"/>
      <c r="Q969" s="182"/>
      <c r="R969" s="182"/>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0" t="s">
        <v>1984</v>
      </c>
      <c r="B970" s="180" t="s">
        <v>1913</v>
      </c>
      <c r="C970" s="180">
        <v>148572</v>
      </c>
      <c r="D970" s="183">
        <v>45014</v>
      </c>
      <c r="E970" s="184">
        <v>27.819900000000001</v>
      </c>
      <c r="F970" s="184">
        <v>0.5806</v>
      </c>
      <c r="G970" s="184">
        <v>0.30030000000000001</v>
      </c>
      <c r="H970" s="184">
        <v>-0.63580000000000003</v>
      </c>
      <c r="I970" s="184">
        <v>0.58750000000000002</v>
      </c>
      <c r="J970" s="184">
        <v>-1.1755</v>
      </c>
      <c r="K970" s="184">
        <v>-8.2847000000000008</v>
      </c>
      <c r="L970" s="184">
        <v>-0.89800000000000002</v>
      </c>
      <c r="M970" s="184">
        <v>4.7672999999999996</v>
      </c>
      <c r="N970" s="184">
        <v>-5.1454000000000004</v>
      </c>
      <c r="O970" s="184"/>
      <c r="P970" s="184"/>
      <c r="Q970" s="184">
        <v>9.8188999999999993</v>
      </c>
      <c r="R970" s="184">
        <v>6.0678000000000001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85" t="s">
        <v>27</v>
      </c>
      <c r="B971" s="180"/>
      <c r="C971" s="180"/>
      <c r="D971" s="180"/>
      <c r="E971" s="180"/>
      <c r="F971" s="186">
        <v>0.5806</v>
      </c>
      <c r="G971" s="186">
        <v>0.30030000000000001</v>
      </c>
      <c r="H971" s="186">
        <v>-0.63580000000000003</v>
      </c>
      <c r="I971" s="186">
        <v>0.58750000000000002</v>
      </c>
      <c r="J971" s="186">
        <v>-1.1755</v>
      </c>
      <c r="K971" s="186">
        <v>-8.2847000000000008</v>
      </c>
      <c r="L971" s="186">
        <v>-0.89800000000000002</v>
      </c>
      <c r="M971" s="186">
        <v>4.7672999999999996</v>
      </c>
      <c r="N971" s="186">
        <v>-5.1454000000000004</v>
      </c>
      <c r="O971" s="186" t="e">
        <v>#DIV/0!</v>
      </c>
      <c r="P971" s="186" t="e">
        <v>#DIV/0!</v>
      </c>
      <c r="Q971" s="186">
        <v>9.8188999999999993</v>
      </c>
      <c r="R971" s="186">
        <v>6.0678000000000001</v>
      </c>
    </row>
    <row r="972" spans="1:34" x14ac:dyDescent="0.3">
      <c r="A972" s="185" t="s">
        <v>407</v>
      </c>
      <c r="B972" s="180"/>
      <c r="C972" s="180"/>
      <c r="D972" s="180"/>
      <c r="E972" s="180"/>
      <c r="F972" s="186">
        <v>0.5806</v>
      </c>
      <c r="G972" s="186">
        <v>0.30030000000000001</v>
      </c>
      <c r="H972" s="186">
        <v>-0.63580000000000003</v>
      </c>
      <c r="I972" s="186">
        <v>0.58750000000000002</v>
      </c>
      <c r="J972" s="186">
        <v>-1.1755</v>
      </c>
      <c r="K972" s="186">
        <v>-8.2847000000000008</v>
      </c>
      <c r="L972" s="186">
        <v>-0.89800000000000002</v>
      </c>
      <c r="M972" s="186">
        <v>4.7672999999999996</v>
      </c>
      <c r="N972" s="186">
        <v>-5.1454000000000004</v>
      </c>
      <c r="O972" s="186" t="e">
        <v>#NUM!</v>
      </c>
      <c r="P972" s="186" t="e">
        <v>#NUM!</v>
      </c>
      <c r="Q972" s="186">
        <v>9.8188999999999993</v>
      </c>
      <c r="R972" s="186">
        <v>6.0678000000000001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82" t="s">
        <v>817</v>
      </c>
      <c r="B974" s="182"/>
      <c r="C974" s="182"/>
      <c r="D974" s="182"/>
      <c r="E974" s="182"/>
      <c r="F974" s="182"/>
      <c r="G974" s="182"/>
      <c r="H974" s="182"/>
      <c r="I974" s="182"/>
      <c r="J974" s="182"/>
      <c r="K974" s="182"/>
      <c r="L974" s="182"/>
      <c r="M974" s="182"/>
      <c r="N974" s="182"/>
      <c r="O974" s="182"/>
      <c r="P974" s="182"/>
      <c r="Q974" s="182"/>
      <c r="R974" s="182"/>
      <c r="T974" s="106"/>
      <c r="U974" s="107"/>
      <c r="V974" s="107"/>
      <c r="W974" s="107"/>
      <c r="X974" s="107"/>
      <c r="Y974" s="107"/>
      <c r="Z974" s="107"/>
      <c r="AA974" s="107"/>
      <c r="AB974" s="107"/>
      <c r="AC974" s="107"/>
      <c r="AD974" s="107"/>
      <c r="AE974" s="107"/>
      <c r="AF974" s="107"/>
      <c r="AG974" s="107"/>
      <c r="AH974" s="107"/>
    </row>
    <row r="975" spans="1:34" x14ac:dyDescent="0.3">
      <c r="A975" s="180" t="s">
        <v>818</v>
      </c>
      <c r="B975" s="180" t="s">
        <v>1642</v>
      </c>
      <c r="C975" s="180">
        <v>100033</v>
      </c>
      <c r="D975" s="183">
        <v>45014</v>
      </c>
      <c r="E975" s="184">
        <v>682.66323160004504</v>
      </c>
      <c r="F975" s="184">
        <v>1.0680000000000001</v>
      </c>
      <c r="G975" s="184">
        <v>0.71899999999999997</v>
      </c>
      <c r="H975" s="184">
        <v>-0.38369999999999999</v>
      </c>
      <c r="I975" s="184">
        <v>0.36890000000000001</v>
      </c>
      <c r="J975" s="184">
        <v>-1.8878999999999999</v>
      </c>
      <c r="K975" s="184">
        <v>-6.1848999999999998</v>
      </c>
      <c r="L975" s="184">
        <v>-4.4457000000000004</v>
      </c>
      <c r="M975" s="184">
        <v>4.6294000000000004</v>
      </c>
      <c r="N975" s="184">
        <v>-11.2281</v>
      </c>
      <c r="O975" s="184">
        <v>22.979399999999998</v>
      </c>
      <c r="P975" s="184">
        <v>6.8833000000000002</v>
      </c>
      <c r="Q975" s="184">
        <v>16.468399999999999</v>
      </c>
      <c r="R975" s="184">
        <v>3.1816</v>
      </c>
      <c r="T975" s="106"/>
      <c r="U975" s="107"/>
      <c r="V975" s="107"/>
      <c r="W975" s="107"/>
      <c r="X975" s="107"/>
      <c r="Y975" s="107"/>
      <c r="Z975" s="107"/>
      <c r="AA975" s="107"/>
      <c r="AB975" s="107"/>
      <c r="AC975" s="107"/>
      <c r="AD975" s="107"/>
      <c r="AE975" s="107"/>
      <c r="AF975" s="107"/>
      <c r="AG975" s="107"/>
      <c r="AH975" s="107"/>
    </row>
    <row r="976" spans="1:34" x14ac:dyDescent="0.3">
      <c r="A976" s="180" t="s">
        <v>818</v>
      </c>
      <c r="B976" s="180" t="s">
        <v>1643</v>
      </c>
      <c r="C976" s="180">
        <v>119436</v>
      </c>
      <c r="D976" s="183">
        <v>45014</v>
      </c>
      <c r="E976" s="184">
        <v>617.84</v>
      </c>
      <c r="F976" s="184">
        <v>1.0699000000000001</v>
      </c>
      <c r="G976" s="184">
        <v>0.72709999999999997</v>
      </c>
      <c r="H976" s="184">
        <v>-0.37090000000000001</v>
      </c>
      <c r="I976" s="184">
        <v>0.39810000000000001</v>
      </c>
      <c r="J976" s="184">
        <v>-1.8272999999999999</v>
      </c>
      <c r="K976" s="184">
        <v>-5.9976000000000003</v>
      </c>
      <c r="L976" s="184">
        <v>-4.0532000000000004</v>
      </c>
      <c r="M976" s="184">
        <v>5.2861000000000002</v>
      </c>
      <c r="N976" s="184">
        <v>-10.4748</v>
      </c>
      <c r="O976" s="184">
        <v>24.0686</v>
      </c>
      <c r="P976" s="184">
        <v>7.8632</v>
      </c>
      <c r="Q976" s="184">
        <v>13.8378</v>
      </c>
      <c r="R976" s="184">
        <v>4.0701999999999998</v>
      </c>
      <c r="T976" s="106"/>
      <c r="U976" s="107"/>
      <c r="V976" s="107"/>
      <c r="W976" s="107"/>
      <c r="X976" s="107"/>
      <c r="Y976" s="107"/>
      <c r="Z976" s="107"/>
      <c r="AA976" s="107"/>
      <c r="AB976" s="107"/>
      <c r="AC976" s="107"/>
      <c r="AD976" s="107"/>
      <c r="AE976" s="107"/>
      <c r="AF976" s="107"/>
      <c r="AG976" s="107"/>
      <c r="AH976" s="107"/>
    </row>
    <row r="977" spans="1:34" x14ac:dyDescent="0.3">
      <c r="A977" s="180" t="s">
        <v>818</v>
      </c>
      <c r="B977" s="180" t="s">
        <v>1716</v>
      </c>
      <c r="C977" s="180">
        <v>100034</v>
      </c>
      <c r="D977" s="183">
        <v>45014</v>
      </c>
      <c r="E977" s="184">
        <v>675.76184848432604</v>
      </c>
      <c r="F977" s="184">
        <v>1.0687</v>
      </c>
      <c r="G977" s="184">
        <v>0.71660000000000001</v>
      </c>
      <c r="H977" s="184">
        <v>-0.38390000000000002</v>
      </c>
      <c r="I977" s="184">
        <v>0.36699999999999999</v>
      </c>
      <c r="J977" s="184">
        <v>-1.8906000000000001</v>
      </c>
      <c r="K977" s="184">
        <v>-6.1925999999999997</v>
      </c>
      <c r="L977" s="184">
        <v>-4.4476000000000004</v>
      </c>
      <c r="M977" s="184">
        <v>4.6261999999999999</v>
      </c>
      <c r="N977" s="184">
        <v>-11.2288</v>
      </c>
      <c r="O977" s="184">
        <v>22.976199999999999</v>
      </c>
      <c r="P977" s="184">
        <v>6.56</v>
      </c>
      <c r="Q977" s="184">
        <v>16.170300000000001</v>
      </c>
      <c r="R977" s="184">
        <v>3.1774</v>
      </c>
      <c r="T977" s="106"/>
      <c r="U977" s="107"/>
      <c r="V977" s="107"/>
      <c r="W977" s="107"/>
      <c r="X977" s="107"/>
      <c r="Y977" s="107"/>
      <c r="Z977" s="107"/>
      <c r="AA977" s="107"/>
      <c r="AB977" s="107"/>
      <c r="AC977" s="107"/>
      <c r="AD977" s="107"/>
      <c r="AE977" s="107"/>
      <c r="AF977" s="107"/>
      <c r="AG977" s="107"/>
      <c r="AH977" s="107"/>
    </row>
    <row r="978" spans="1:34" x14ac:dyDescent="0.3">
      <c r="A978" s="180" t="s">
        <v>818</v>
      </c>
      <c r="B978" s="180" t="s">
        <v>1717</v>
      </c>
      <c r="C978" s="180">
        <v>119433</v>
      </c>
      <c r="D978" s="183">
        <v>45014</v>
      </c>
      <c r="E978" s="184">
        <v>295.36081813902899</v>
      </c>
      <c r="F978" s="184">
        <v>1.0726</v>
      </c>
      <c r="G978" s="184">
        <v>0.7258</v>
      </c>
      <c r="H978" s="184">
        <v>-0.372</v>
      </c>
      <c r="I978" s="184">
        <v>0.4012</v>
      </c>
      <c r="J978" s="184">
        <v>-1.8264</v>
      </c>
      <c r="K978" s="184">
        <v>-5.9974999999999996</v>
      </c>
      <c r="L978" s="184">
        <v>-4.0537999999999998</v>
      </c>
      <c r="M978" s="184">
        <v>5.2892999999999999</v>
      </c>
      <c r="N978" s="184">
        <v>-10.4725</v>
      </c>
      <c r="O978" s="184">
        <v>24.068999999999999</v>
      </c>
      <c r="P978" s="184">
        <v>7.7141000000000002</v>
      </c>
      <c r="Q978" s="184">
        <v>13.758699999999999</v>
      </c>
      <c r="R978" s="184">
        <v>4.0692000000000004</v>
      </c>
      <c r="T978" s="106"/>
      <c r="U978" s="107"/>
      <c r="V978" s="107"/>
      <c r="W978" s="107"/>
      <c r="X978" s="107"/>
      <c r="Y978" s="107"/>
      <c r="Z978" s="107"/>
      <c r="AA978" s="107"/>
      <c r="AB978" s="107"/>
      <c r="AC978" s="107"/>
      <c r="AD978" s="107"/>
      <c r="AE978" s="107"/>
      <c r="AF978" s="107"/>
      <c r="AG978" s="107"/>
      <c r="AH978" s="107"/>
    </row>
    <row r="979" spans="1:34" x14ac:dyDescent="0.3">
      <c r="A979" s="180" t="s">
        <v>818</v>
      </c>
      <c r="B979" s="180" t="s">
        <v>819</v>
      </c>
      <c r="C979" s="180">
        <v>145110</v>
      </c>
      <c r="D979" s="183">
        <v>45014</v>
      </c>
      <c r="E979" s="184">
        <v>19.91</v>
      </c>
      <c r="F979" s="184">
        <v>1.2201</v>
      </c>
      <c r="G979" s="184">
        <v>0.60640000000000005</v>
      </c>
      <c r="H979" s="184">
        <v>-0.45</v>
      </c>
      <c r="I979" s="184">
        <v>5.0299999999999997E-2</v>
      </c>
      <c r="J979" s="184">
        <v>-2.4020000000000001</v>
      </c>
      <c r="K979" s="184">
        <v>-4.2788000000000004</v>
      </c>
      <c r="L979" s="184">
        <v>-5.2355999999999998</v>
      </c>
      <c r="M979" s="184">
        <v>4.8998999999999997</v>
      </c>
      <c r="N979" s="184">
        <v>-7.6531000000000002</v>
      </c>
      <c r="O979" s="184">
        <v>26.6844</v>
      </c>
      <c r="P979" s="184"/>
      <c r="Q979" s="184">
        <v>16.795200000000001</v>
      </c>
      <c r="R979" s="184">
        <v>10.0389</v>
      </c>
      <c r="T979" s="106"/>
      <c r="U979" s="107"/>
      <c r="V979" s="107"/>
      <c r="W979" s="107"/>
      <c r="X979" s="107"/>
      <c r="Y979" s="107"/>
      <c r="Z979" s="107"/>
      <c r="AA979" s="107"/>
      <c r="AB979" s="107"/>
      <c r="AC979" s="107"/>
      <c r="AD979" s="107"/>
      <c r="AE979" s="107"/>
      <c r="AF979" s="107"/>
      <c r="AG979" s="107"/>
      <c r="AH979" s="107"/>
    </row>
    <row r="980" spans="1:34" x14ac:dyDescent="0.3">
      <c r="A980" s="180" t="s">
        <v>818</v>
      </c>
      <c r="B980" s="180" t="s">
        <v>820</v>
      </c>
      <c r="C980" s="180">
        <v>145112</v>
      </c>
      <c r="D980" s="183">
        <v>45014</v>
      </c>
      <c r="E980" s="184">
        <v>18.55</v>
      </c>
      <c r="F980" s="184">
        <v>1.2555000000000001</v>
      </c>
      <c r="G980" s="184">
        <v>0.59650000000000003</v>
      </c>
      <c r="H980" s="184">
        <v>-0.48280000000000001</v>
      </c>
      <c r="I980" s="184">
        <v>0</v>
      </c>
      <c r="J980" s="184">
        <v>-2.4710999999999999</v>
      </c>
      <c r="K980" s="184">
        <v>-4.5290999999999997</v>
      </c>
      <c r="L980" s="184">
        <v>-5.8376000000000001</v>
      </c>
      <c r="M980" s="184">
        <v>3.8633999999999999</v>
      </c>
      <c r="N980" s="184">
        <v>-8.89</v>
      </c>
      <c r="O980" s="184">
        <v>24.807700000000001</v>
      </c>
      <c r="P980" s="184"/>
      <c r="Q980" s="184">
        <v>14.946999999999999</v>
      </c>
      <c r="R980" s="184">
        <v>8.4891000000000005</v>
      </c>
      <c r="T980" s="106"/>
      <c r="U980" s="107"/>
      <c r="V980" s="107"/>
      <c r="W980" s="107"/>
      <c r="X980" s="107"/>
      <c r="Y980" s="107"/>
      <c r="Z980" s="107"/>
      <c r="AA980" s="107"/>
      <c r="AB980" s="107"/>
      <c r="AC980" s="107"/>
      <c r="AD980" s="107"/>
      <c r="AE980" s="107"/>
      <c r="AF980" s="107"/>
      <c r="AG980" s="107"/>
      <c r="AH980" s="107"/>
    </row>
    <row r="981" spans="1:34" x14ac:dyDescent="0.3">
      <c r="A981" s="180" t="s">
        <v>818</v>
      </c>
      <c r="B981" s="180" t="s">
        <v>2050</v>
      </c>
      <c r="C981" s="180">
        <v>118419</v>
      </c>
      <c r="D981" s="183">
        <v>45014</v>
      </c>
      <c r="E981" s="184">
        <v>79.709000000000003</v>
      </c>
      <c r="F981" s="184">
        <v>0.85919999999999996</v>
      </c>
      <c r="G981" s="184">
        <v>0.60709999999999997</v>
      </c>
      <c r="H981" s="184">
        <v>-0.69269999999999998</v>
      </c>
      <c r="I981" s="184">
        <v>-8.2699999999999996E-2</v>
      </c>
      <c r="J981" s="184">
        <v>-1.8169</v>
      </c>
      <c r="K981" s="184">
        <v>-5.0709999999999997</v>
      </c>
      <c r="L981" s="184">
        <v>2.4643000000000002</v>
      </c>
      <c r="M981" s="184">
        <v>13.4809</v>
      </c>
      <c r="N981" s="184">
        <v>4.8940999999999999</v>
      </c>
      <c r="O981" s="184">
        <v>31.726800000000001</v>
      </c>
      <c r="P981" s="184">
        <v>11.2128</v>
      </c>
      <c r="Q981" s="184">
        <v>12.994199999999999</v>
      </c>
      <c r="R981" s="184">
        <v>13.5281</v>
      </c>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2051</v>
      </c>
      <c r="C982" s="180">
        <v>108596</v>
      </c>
      <c r="D982" s="183">
        <v>45014</v>
      </c>
      <c r="E982" s="184">
        <v>70.244</v>
      </c>
      <c r="F982" s="184">
        <v>0.85570000000000002</v>
      </c>
      <c r="G982" s="184">
        <v>0.59140000000000004</v>
      </c>
      <c r="H982" s="184">
        <v>-0.71379999999999999</v>
      </c>
      <c r="I982" s="184">
        <v>-0.1265</v>
      </c>
      <c r="J982" s="184">
        <v>-1.9076</v>
      </c>
      <c r="K982" s="184">
        <v>-5.3480999999999996</v>
      </c>
      <c r="L982" s="184">
        <v>1.8605</v>
      </c>
      <c r="M982" s="184">
        <v>12.480399999999999</v>
      </c>
      <c r="N982" s="184">
        <v>3.6353</v>
      </c>
      <c r="O982" s="184">
        <v>30.1586</v>
      </c>
      <c r="P982" s="184">
        <v>9.8650000000000002</v>
      </c>
      <c r="Q982" s="184">
        <v>11.680099999999999</v>
      </c>
      <c r="R982" s="184">
        <v>12.175800000000001</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1899</v>
      </c>
      <c r="C983" s="180">
        <v>119350</v>
      </c>
      <c r="D983" s="183">
        <v>45014</v>
      </c>
      <c r="E983" s="184">
        <v>60.55</v>
      </c>
      <c r="F983" s="184">
        <v>1.2710999999999999</v>
      </c>
      <c r="G983" s="184">
        <v>1.0345</v>
      </c>
      <c r="H983" s="184">
        <v>-0.24709999999999999</v>
      </c>
      <c r="I983" s="184">
        <v>0.54800000000000004</v>
      </c>
      <c r="J983" s="184">
        <v>-0.85150000000000003</v>
      </c>
      <c r="K983" s="184">
        <v>-5.1981000000000002</v>
      </c>
      <c r="L983" s="184">
        <v>0.49790000000000001</v>
      </c>
      <c r="M983" s="184">
        <v>11.943099999999999</v>
      </c>
      <c r="N983" s="184">
        <v>1.9875</v>
      </c>
      <c r="O983" s="184">
        <v>27.1021</v>
      </c>
      <c r="P983" s="184">
        <v>9.4738000000000007</v>
      </c>
      <c r="Q983" s="184">
        <v>12.306800000000001</v>
      </c>
      <c r="R983" s="184">
        <v>13.2287</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1900</v>
      </c>
      <c r="C984" s="180">
        <v>110603</v>
      </c>
      <c r="D984" s="183">
        <v>45014</v>
      </c>
      <c r="E984" s="184">
        <v>54.04</v>
      </c>
      <c r="F984" s="184">
        <v>1.2744</v>
      </c>
      <c r="G984" s="184">
        <v>1.0282</v>
      </c>
      <c r="H984" s="184">
        <v>-0.25840000000000002</v>
      </c>
      <c r="I984" s="184">
        <v>0.52080000000000004</v>
      </c>
      <c r="J984" s="184">
        <v>-0.89859999999999995</v>
      </c>
      <c r="K984" s="184">
        <v>-5.4253</v>
      </c>
      <c r="L984" s="184">
        <v>-3.6999999999999998E-2</v>
      </c>
      <c r="M984" s="184">
        <v>11.0335</v>
      </c>
      <c r="N984" s="184">
        <v>0.91500000000000004</v>
      </c>
      <c r="O984" s="184">
        <v>25.784300000000002</v>
      </c>
      <c r="P984" s="184">
        <v>8.2620000000000005</v>
      </c>
      <c r="Q984" s="184">
        <v>12.3902</v>
      </c>
      <c r="R984" s="184">
        <v>12.078200000000001</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1843</v>
      </c>
      <c r="C985" s="180">
        <v>148474</v>
      </c>
      <c r="D985" s="183">
        <v>45014</v>
      </c>
      <c r="E985" s="184">
        <v>16.5442</v>
      </c>
      <c r="F985" s="184">
        <v>1.4968999999999999</v>
      </c>
      <c r="G985" s="184">
        <v>1.5605</v>
      </c>
      <c r="H985" s="184">
        <v>0.2266</v>
      </c>
      <c r="I985" s="184">
        <v>3.9300000000000002E-2</v>
      </c>
      <c r="J985" s="184">
        <v>-1.6297999999999999</v>
      </c>
      <c r="K985" s="184">
        <v>-4.3693</v>
      </c>
      <c r="L985" s="184">
        <v>2.2357999999999998</v>
      </c>
      <c r="M985" s="184">
        <v>11.306800000000001</v>
      </c>
      <c r="N985" s="184">
        <v>-1.8089999999999999</v>
      </c>
      <c r="O985" s="184"/>
      <c r="P985" s="184"/>
      <c r="Q985" s="184">
        <v>21.6921</v>
      </c>
      <c r="R985" s="184">
        <v>13.629200000000001</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1844</v>
      </c>
      <c r="C986" s="180">
        <v>148471</v>
      </c>
      <c r="D986" s="183">
        <v>45014</v>
      </c>
      <c r="E986" s="184">
        <v>15.857699999999999</v>
      </c>
      <c r="F986" s="184">
        <v>1.4924999999999999</v>
      </c>
      <c r="G986" s="184">
        <v>1.5387</v>
      </c>
      <c r="H986" s="184">
        <v>0.19589999999999999</v>
      </c>
      <c r="I986" s="184">
        <v>-2.3300000000000001E-2</v>
      </c>
      <c r="J986" s="184">
        <v>-1.7552000000000001</v>
      </c>
      <c r="K986" s="184">
        <v>-4.7191000000000001</v>
      </c>
      <c r="L986" s="184">
        <v>1.4951000000000001</v>
      </c>
      <c r="M986" s="184">
        <v>10.0748</v>
      </c>
      <c r="N986" s="184">
        <v>-3.2513000000000001</v>
      </c>
      <c r="O986" s="184"/>
      <c r="P986" s="184"/>
      <c r="Q986" s="184">
        <v>19.697500000000002</v>
      </c>
      <c r="R986" s="184">
        <v>11.911300000000001</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821</v>
      </c>
      <c r="C987" s="180">
        <v>118278</v>
      </c>
      <c r="D987" s="183">
        <v>45014</v>
      </c>
      <c r="E987" s="184">
        <v>170.89</v>
      </c>
      <c r="F987" s="184">
        <v>0.98089999999999999</v>
      </c>
      <c r="G987" s="184">
        <v>0.68340000000000001</v>
      </c>
      <c r="H987" s="184">
        <v>-0.48909999999999998</v>
      </c>
      <c r="I987" s="184">
        <v>0.2581</v>
      </c>
      <c r="J987" s="184">
        <v>-1.7422</v>
      </c>
      <c r="K987" s="184">
        <v>-5.8041999999999998</v>
      </c>
      <c r="L987" s="184">
        <v>-3.0301</v>
      </c>
      <c r="M987" s="184">
        <v>6.7529000000000003</v>
      </c>
      <c r="N987" s="184">
        <v>-1.4475</v>
      </c>
      <c r="O987" s="184">
        <v>28.1188</v>
      </c>
      <c r="P987" s="184">
        <v>12.419700000000001</v>
      </c>
      <c r="Q987" s="184">
        <v>19.4254</v>
      </c>
      <c r="R987" s="184">
        <v>10.682</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1644</v>
      </c>
      <c r="C988" s="180"/>
      <c r="D988" s="183">
        <v>45014</v>
      </c>
      <c r="E988" s="184">
        <v>152.87</v>
      </c>
      <c r="F988" s="184">
        <v>0.97760000000000002</v>
      </c>
      <c r="G988" s="184">
        <v>0.67169999999999996</v>
      </c>
      <c r="H988" s="184">
        <v>-0.50760000000000005</v>
      </c>
      <c r="I988" s="184">
        <v>0.21629999999999999</v>
      </c>
      <c r="J988" s="184">
        <v>-1.8239000000000001</v>
      </c>
      <c r="K988" s="184">
        <v>-6.0533000000000001</v>
      </c>
      <c r="L988" s="184">
        <v>-3.5764</v>
      </c>
      <c r="M988" s="184">
        <v>5.8289999999999997</v>
      </c>
      <c r="N988" s="184">
        <v>-2.5996000000000001</v>
      </c>
      <c r="O988" s="184">
        <v>26.612300000000001</v>
      </c>
      <c r="P988" s="184">
        <v>11.107699999999999</v>
      </c>
      <c r="Q988" s="184">
        <v>16.298999999999999</v>
      </c>
      <c r="R988" s="184">
        <v>9.3719000000000001</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822</v>
      </c>
      <c r="C989" s="180">
        <v>102920</v>
      </c>
      <c r="D989" s="183">
        <v>45014</v>
      </c>
      <c r="E989" s="184">
        <v>152.87</v>
      </c>
      <c r="F989" s="184">
        <v>0.97760000000000002</v>
      </c>
      <c r="G989" s="184">
        <v>0.67169999999999996</v>
      </c>
      <c r="H989" s="184">
        <v>-0.50760000000000005</v>
      </c>
      <c r="I989" s="184">
        <v>0.21629999999999999</v>
      </c>
      <c r="J989" s="184">
        <v>-1.8239000000000001</v>
      </c>
      <c r="K989" s="184">
        <v>-6.0533000000000001</v>
      </c>
      <c r="L989" s="184">
        <v>-3.5764</v>
      </c>
      <c r="M989" s="184">
        <v>5.8289999999999997</v>
      </c>
      <c r="N989" s="184">
        <v>-2.5996000000000001</v>
      </c>
      <c r="O989" s="184">
        <v>26.612300000000001</v>
      </c>
      <c r="P989" s="184">
        <v>11.107699999999999</v>
      </c>
      <c r="Q989" s="184">
        <v>16.298999999999999</v>
      </c>
      <c r="R989" s="184">
        <v>9.3719000000000001</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823</v>
      </c>
      <c r="C990" s="180">
        <v>119218</v>
      </c>
      <c r="D990" s="183">
        <v>45014</v>
      </c>
      <c r="E990" s="184">
        <v>378.45</v>
      </c>
      <c r="F990" s="184">
        <v>1.1116999999999999</v>
      </c>
      <c r="G990" s="184">
        <v>0.60289999999999999</v>
      </c>
      <c r="H990" s="184">
        <v>-0.64710000000000001</v>
      </c>
      <c r="I990" s="184">
        <v>5.9799999999999999E-2</v>
      </c>
      <c r="J990" s="184">
        <v>-1.9961</v>
      </c>
      <c r="K990" s="184">
        <v>-5.3159999999999998</v>
      </c>
      <c r="L990" s="184">
        <v>-0.01</v>
      </c>
      <c r="M990" s="184">
        <v>10.620699999999999</v>
      </c>
      <c r="N990" s="184">
        <v>3.6076999999999999</v>
      </c>
      <c r="O990" s="184">
        <v>28.390699999999999</v>
      </c>
      <c r="P990" s="184">
        <v>11.4377</v>
      </c>
      <c r="Q990" s="184">
        <v>14.9748</v>
      </c>
      <c r="R990" s="184">
        <v>10.4656</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824</v>
      </c>
      <c r="C991" s="180">
        <v>103819</v>
      </c>
      <c r="D991" s="183">
        <v>45014</v>
      </c>
      <c r="E991" s="184">
        <v>346.65499999999997</v>
      </c>
      <c r="F991" s="184">
        <v>1.1092</v>
      </c>
      <c r="G991" s="184">
        <v>0.59019999999999995</v>
      </c>
      <c r="H991" s="184">
        <v>-0.66449999999999998</v>
      </c>
      <c r="I991" s="184">
        <v>2.4199999999999999E-2</v>
      </c>
      <c r="J991" s="184">
        <v>-2.0682</v>
      </c>
      <c r="K991" s="184">
        <v>-5.5354000000000001</v>
      </c>
      <c r="L991" s="184">
        <v>-0.47799999999999998</v>
      </c>
      <c r="M991" s="184">
        <v>9.8358000000000008</v>
      </c>
      <c r="N991" s="184">
        <v>2.6189</v>
      </c>
      <c r="O991" s="184">
        <v>27.174199999999999</v>
      </c>
      <c r="P991" s="184">
        <v>10.370100000000001</v>
      </c>
      <c r="Q991" s="184">
        <v>16.7607</v>
      </c>
      <c r="R991" s="184">
        <v>9.4235000000000007</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825</v>
      </c>
      <c r="C992" s="180">
        <v>140175</v>
      </c>
      <c r="D992" s="183">
        <v>45014</v>
      </c>
      <c r="E992" s="184">
        <v>57.697000000000003</v>
      </c>
      <c r="F992" s="184">
        <v>1.1447000000000001</v>
      </c>
      <c r="G992" s="184">
        <v>0.67</v>
      </c>
      <c r="H992" s="184">
        <v>-0.5978</v>
      </c>
      <c r="I992" s="184">
        <v>-0.1212</v>
      </c>
      <c r="J992" s="184">
        <v>-1.8608</v>
      </c>
      <c r="K992" s="184">
        <v>-5.3697999999999997</v>
      </c>
      <c r="L992" s="184">
        <v>-1.9109</v>
      </c>
      <c r="M992" s="184">
        <v>9.4923999999999999</v>
      </c>
      <c r="N992" s="184">
        <v>0.2276</v>
      </c>
      <c r="O992" s="184">
        <v>29.001200000000001</v>
      </c>
      <c r="P992" s="184">
        <v>12.8969</v>
      </c>
      <c r="Q992" s="184">
        <v>14.596</v>
      </c>
      <c r="R992" s="184">
        <v>11.3657</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826</v>
      </c>
      <c r="C993" s="180">
        <v>140172</v>
      </c>
      <c r="D993" s="183">
        <v>45014</v>
      </c>
      <c r="E993" s="184">
        <v>50.712000000000003</v>
      </c>
      <c r="F993" s="184">
        <v>1.1408</v>
      </c>
      <c r="G993" s="184">
        <v>0.65300000000000002</v>
      </c>
      <c r="H993" s="184">
        <v>-0.62509999999999999</v>
      </c>
      <c r="I993" s="184">
        <v>-0.17910000000000001</v>
      </c>
      <c r="J993" s="184">
        <v>-1.9793000000000001</v>
      </c>
      <c r="K993" s="184">
        <v>-5.7397999999999998</v>
      </c>
      <c r="L993" s="184">
        <v>-2.7071000000000001</v>
      </c>
      <c r="M993" s="184">
        <v>8.1348000000000003</v>
      </c>
      <c r="N993" s="184">
        <v>-1.4343999999999999</v>
      </c>
      <c r="O993" s="184">
        <v>26.939699999999998</v>
      </c>
      <c r="P993" s="184">
        <v>11.164300000000001</v>
      </c>
      <c r="Q993" s="184">
        <v>10.8223</v>
      </c>
      <c r="R993" s="184">
        <v>9.5424000000000007</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827</v>
      </c>
      <c r="C994" s="180">
        <v>102883</v>
      </c>
      <c r="D994" s="183">
        <v>45014</v>
      </c>
      <c r="E994" s="184">
        <v>114.6669</v>
      </c>
      <c r="F994" s="184">
        <v>1.0528999999999999</v>
      </c>
      <c r="G994" s="184">
        <v>0.78080000000000005</v>
      </c>
      <c r="H994" s="184">
        <v>-0.47560000000000002</v>
      </c>
      <c r="I994" s="184">
        <v>0.43059999999999998</v>
      </c>
      <c r="J994" s="184">
        <v>-1.5784</v>
      </c>
      <c r="K994" s="184">
        <v>-5.3548</v>
      </c>
      <c r="L994" s="184">
        <v>-2.8866000000000001</v>
      </c>
      <c r="M994" s="184">
        <v>4.2298999999999998</v>
      </c>
      <c r="N994" s="184">
        <v>-2.7109999999999999</v>
      </c>
      <c r="O994" s="184">
        <v>29.403400000000001</v>
      </c>
      <c r="P994" s="184">
        <v>8.2912999999999997</v>
      </c>
      <c r="Q994" s="184">
        <v>14.440899999999999</v>
      </c>
      <c r="R994" s="184">
        <v>8.4845000000000006</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828</v>
      </c>
      <c r="C995" s="180">
        <v>118510</v>
      </c>
      <c r="D995" s="183">
        <v>45014</v>
      </c>
      <c r="E995" s="184">
        <v>123.8014</v>
      </c>
      <c r="F995" s="184">
        <v>1.0548999999999999</v>
      </c>
      <c r="G995" s="184">
        <v>0.79079999999999995</v>
      </c>
      <c r="H995" s="184">
        <v>-0.4617</v>
      </c>
      <c r="I995" s="184">
        <v>0.4587</v>
      </c>
      <c r="J995" s="184">
        <v>-1.5212000000000001</v>
      </c>
      <c r="K995" s="184">
        <v>-5.1833999999999998</v>
      </c>
      <c r="L995" s="184">
        <v>-2.5409999999999999</v>
      </c>
      <c r="M995" s="184">
        <v>4.7840999999999996</v>
      </c>
      <c r="N995" s="184">
        <v>-2.0175000000000001</v>
      </c>
      <c r="O995" s="184">
        <v>30.413499999999999</v>
      </c>
      <c r="P995" s="184">
        <v>9.1318000000000001</v>
      </c>
      <c r="Q995" s="184">
        <v>12.911</v>
      </c>
      <c r="R995" s="184">
        <v>9.26</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1753</v>
      </c>
      <c r="C996" s="180">
        <v>130498</v>
      </c>
      <c r="D996" s="183">
        <v>45014</v>
      </c>
      <c r="E996" s="184">
        <v>195.709</v>
      </c>
      <c r="F996" s="184">
        <v>1.2876000000000001</v>
      </c>
      <c r="G996" s="184">
        <v>0.53580000000000005</v>
      </c>
      <c r="H996" s="184">
        <v>-0.9224</v>
      </c>
      <c r="I996" s="184">
        <v>-0.42380000000000001</v>
      </c>
      <c r="J996" s="184">
        <v>-1.4725999999999999</v>
      </c>
      <c r="K996" s="184">
        <v>-5.0311000000000003</v>
      </c>
      <c r="L996" s="184">
        <v>0.80349999999999999</v>
      </c>
      <c r="M996" s="184">
        <v>10.970700000000001</v>
      </c>
      <c r="N996" s="184">
        <v>4.3169000000000004</v>
      </c>
      <c r="O996" s="184">
        <v>34.008899999999997</v>
      </c>
      <c r="P996" s="184">
        <v>12.9011</v>
      </c>
      <c r="Q996" s="184">
        <v>11.043100000000001</v>
      </c>
      <c r="R996" s="184">
        <v>15.525499999999999</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1754</v>
      </c>
      <c r="C997" s="180">
        <v>130496</v>
      </c>
      <c r="D997" s="183">
        <v>45014</v>
      </c>
      <c r="E997" s="184">
        <v>255.53656821521</v>
      </c>
      <c r="F997" s="184">
        <v>1.2847999999999999</v>
      </c>
      <c r="G997" s="184">
        <v>0.5222</v>
      </c>
      <c r="H997" s="184">
        <v>-0.94099999999999995</v>
      </c>
      <c r="I997" s="184">
        <v>-0.46200000000000002</v>
      </c>
      <c r="J997" s="184">
        <v>-1.5505</v>
      </c>
      <c r="K997" s="184">
        <v>-5.2629999999999999</v>
      </c>
      <c r="L997" s="184">
        <v>0.33550000000000002</v>
      </c>
      <c r="M997" s="184">
        <v>10.219099999999999</v>
      </c>
      <c r="N997" s="184">
        <v>3.4251</v>
      </c>
      <c r="O997" s="184">
        <v>33.1569</v>
      </c>
      <c r="P997" s="184">
        <v>12.3927</v>
      </c>
      <c r="Q997" s="184">
        <v>11.769399999999999</v>
      </c>
      <c r="R997" s="184">
        <v>14.647399999999999</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1955</v>
      </c>
      <c r="C998" s="180">
        <v>146772</v>
      </c>
      <c r="D998" s="183">
        <v>45014</v>
      </c>
      <c r="E998" s="184">
        <v>16.153700000000001</v>
      </c>
      <c r="F998" s="184">
        <v>1.3019000000000001</v>
      </c>
      <c r="G998" s="184">
        <v>1.2408999999999999</v>
      </c>
      <c r="H998" s="184">
        <v>-1.9E-3</v>
      </c>
      <c r="I998" s="184">
        <v>1.3012999999999999</v>
      </c>
      <c r="J998" s="184">
        <v>-0.94430000000000003</v>
      </c>
      <c r="K998" s="184">
        <v>-2.8512</v>
      </c>
      <c r="L998" s="184">
        <v>0.68189999999999995</v>
      </c>
      <c r="M998" s="184">
        <v>9.6585999999999999</v>
      </c>
      <c r="N998" s="184">
        <v>-1.1220000000000001</v>
      </c>
      <c r="O998" s="184">
        <v>26.974</v>
      </c>
      <c r="P998" s="184"/>
      <c r="Q998" s="184">
        <v>12.7189</v>
      </c>
      <c r="R998" s="184">
        <v>10.359</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1956</v>
      </c>
      <c r="C999" s="180">
        <v>146771</v>
      </c>
      <c r="D999" s="183">
        <v>45014</v>
      </c>
      <c r="E999" s="184">
        <v>15.138</v>
      </c>
      <c r="F999" s="184">
        <v>1.2988999999999999</v>
      </c>
      <c r="G999" s="184">
        <v>1.2257</v>
      </c>
      <c r="H999" s="184">
        <v>-2.3099999999999999E-2</v>
      </c>
      <c r="I999" s="184">
        <v>1.2608999999999999</v>
      </c>
      <c r="J999" s="184">
        <v>-1.0270999999999999</v>
      </c>
      <c r="K999" s="184">
        <v>-3.1112000000000002</v>
      </c>
      <c r="L999" s="184">
        <v>2.1100000000000001E-2</v>
      </c>
      <c r="M999" s="184">
        <v>8.4756999999999998</v>
      </c>
      <c r="N999" s="184">
        <v>-2.6019000000000001</v>
      </c>
      <c r="O999" s="184">
        <v>24.924299999999999</v>
      </c>
      <c r="P999" s="184"/>
      <c r="Q999" s="184">
        <v>10.9061</v>
      </c>
      <c r="R999" s="184">
        <v>8.6020000000000003</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829</v>
      </c>
      <c r="C1000" s="180">
        <v>100349</v>
      </c>
      <c r="D1000" s="183">
        <v>45014</v>
      </c>
      <c r="E1000" s="184">
        <v>560.96</v>
      </c>
      <c r="F1000" s="184">
        <v>0.87939999999999996</v>
      </c>
      <c r="G1000" s="184">
        <v>0.33810000000000001</v>
      </c>
      <c r="H1000" s="184">
        <v>-0.81340000000000001</v>
      </c>
      <c r="I1000" s="184">
        <v>-5.7000000000000002E-2</v>
      </c>
      <c r="J1000" s="184">
        <v>-1.4302999999999999</v>
      </c>
      <c r="K1000" s="184">
        <v>-4.8929999999999998</v>
      </c>
      <c r="L1000" s="184">
        <v>2.3742999999999999</v>
      </c>
      <c r="M1000" s="184">
        <v>11.1274</v>
      </c>
      <c r="N1000" s="184">
        <v>6.3209999999999997</v>
      </c>
      <c r="O1000" s="184">
        <v>34.1126</v>
      </c>
      <c r="P1000" s="184">
        <v>12.5783</v>
      </c>
      <c r="Q1000" s="184">
        <v>17.679600000000001</v>
      </c>
      <c r="R1000" s="184">
        <v>17.534700000000001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830</v>
      </c>
      <c r="C1001" s="180">
        <v>120596</v>
      </c>
      <c r="D1001" s="183">
        <v>45014</v>
      </c>
      <c r="E1001" s="184">
        <v>614.24</v>
      </c>
      <c r="F1001" s="184">
        <v>0.88029999999999997</v>
      </c>
      <c r="G1001" s="184">
        <v>0.34799999999999998</v>
      </c>
      <c r="H1001" s="184">
        <v>-0.7994</v>
      </c>
      <c r="I1001" s="184">
        <v>-2.5999999999999999E-2</v>
      </c>
      <c r="J1001" s="184">
        <v>-1.3744000000000001</v>
      </c>
      <c r="K1001" s="184">
        <v>-4.7039999999999997</v>
      </c>
      <c r="L1001" s="184">
        <v>2.8222999999999998</v>
      </c>
      <c r="M1001" s="184">
        <v>11.873200000000001</v>
      </c>
      <c r="N1001" s="184">
        <v>7.2420999999999998</v>
      </c>
      <c r="O1001" s="184">
        <v>35.190300000000001</v>
      </c>
      <c r="P1001" s="184">
        <v>13.537599999999999</v>
      </c>
      <c r="Q1001" s="184">
        <v>14.4377</v>
      </c>
      <c r="R1001" s="184">
        <v>18.507200000000001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831</v>
      </c>
      <c r="C1002" s="180">
        <v>106144</v>
      </c>
      <c r="D1002" s="183">
        <v>45014</v>
      </c>
      <c r="E1002" s="184">
        <v>49.79</v>
      </c>
      <c r="F1002" s="184">
        <v>1.2815000000000001</v>
      </c>
      <c r="G1002" s="184">
        <v>1.0144</v>
      </c>
      <c r="H1002" s="184">
        <v>-0.16039999999999999</v>
      </c>
      <c r="I1002" s="184">
        <v>0.5655</v>
      </c>
      <c r="J1002" s="184">
        <v>-1.3669</v>
      </c>
      <c r="K1002" s="184">
        <v>-6.5152000000000001</v>
      </c>
      <c r="L1002" s="184">
        <v>-1.8915999999999999</v>
      </c>
      <c r="M1002" s="184">
        <v>8.3568999999999996</v>
      </c>
      <c r="N1002" s="184">
        <v>-1.2102999999999999</v>
      </c>
      <c r="O1002" s="184">
        <v>22.432600000000001</v>
      </c>
      <c r="P1002" s="184">
        <v>9.3911999999999995</v>
      </c>
      <c r="Q1002" s="184">
        <v>10.804</v>
      </c>
      <c r="R1002" s="184">
        <v>7.7862</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832</v>
      </c>
      <c r="C1003" s="180">
        <v>120357</v>
      </c>
      <c r="D1003" s="183">
        <v>45014</v>
      </c>
      <c r="E1003" s="184">
        <v>57.37</v>
      </c>
      <c r="F1003" s="184">
        <v>1.2709999999999999</v>
      </c>
      <c r="G1003" s="184">
        <v>1.0390999999999999</v>
      </c>
      <c r="H1003" s="184">
        <v>-0.15659999999999999</v>
      </c>
      <c r="I1003" s="184">
        <v>0.59619999999999995</v>
      </c>
      <c r="J1003" s="184">
        <v>-1.2904</v>
      </c>
      <c r="K1003" s="184">
        <v>-6.2275</v>
      </c>
      <c r="L1003" s="184">
        <v>-1.2734000000000001</v>
      </c>
      <c r="M1003" s="184">
        <v>9.3803999999999998</v>
      </c>
      <c r="N1003" s="184">
        <v>5.2299999999999999E-2</v>
      </c>
      <c r="O1003" s="184">
        <v>24.0335</v>
      </c>
      <c r="P1003" s="184">
        <v>10.7841</v>
      </c>
      <c r="Q1003" s="184">
        <v>14.9557</v>
      </c>
      <c r="R1003" s="184">
        <v>9.1951000000000001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833</v>
      </c>
      <c r="C1004" s="180">
        <v>103234</v>
      </c>
      <c r="D1004" s="183">
        <v>45014</v>
      </c>
      <c r="E1004" s="184">
        <v>200.74100000000001</v>
      </c>
      <c r="F1004" s="184">
        <v>0.95050000000000001</v>
      </c>
      <c r="G1004" s="184">
        <v>0.50570000000000004</v>
      </c>
      <c r="H1004" s="184">
        <v>-0.50900000000000001</v>
      </c>
      <c r="I1004" s="184">
        <v>0.1512</v>
      </c>
      <c r="J1004" s="184">
        <v>-0.96940000000000004</v>
      </c>
      <c r="K1004" s="184">
        <v>-3.4639000000000002</v>
      </c>
      <c r="L1004" s="184">
        <v>1.6812</v>
      </c>
      <c r="M1004" s="184">
        <v>12.164</v>
      </c>
      <c r="N1004" s="184">
        <v>3.5419999999999998</v>
      </c>
      <c r="O1004" s="184">
        <v>28.444299999999998</v>
      </c>
      <c r="P1004" s="184">
        <v>12.492000000000001</v>
      </c>
      <c r="Q1004" s="184">
        <v>17.5382</v>
      </c>
      <c r="R1004" s="184">
        <v>11.9552</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834</v>
      </c>
      <c r="C1005" s="180">
        <v>120158</v>
      </c>
      <c r="D1005" s="183">
        <v>45014</v>
      </c>
      <c r="E1005" s="184">
        <v>224.649</v>
      </c>
      <c r="F1005" s="184">
        <v>0.9536</v>
      </c>
      <c r="G1005" s="184">
        <v>0.52259999999999995</v>
      </c>
      <c r="H1005" s="184">
        <v>-0.48509999999999998</v>
      </c>
      <c r="I1005" s="184">
        <v>0.20030000000000001</v>
      </c>
      <c r="J1005" s="184">
        <v>-0.87239999999999995</v>
      </c>
      <c r="K1005" s="184">
        <v>-3.1743999999999999</v>
      </c>
      <c r="L1005" s="184">
        <v>2.2930999999999999</v>
      </c>
      <c r="M1005" s="184">
        <v>13.183</v>
      </c>
      <c r="N1005" s="184">
        <v>4.8087</v>
      </c>
      <c r="O1005" s="184">
        <v>30.000299999999999</v>
      </c>
      <c r="P1005" s="184">
        <v>13.801399999999999</v>
      </c>
      <c r="Q1005" s="184">
        <v>15.628</v>
      </c>
      <c r="R1005" s="184">
        <v>13.3291</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835</v>
      </c>
      <c r="C1006" s="180">
        <v>119397</v>
      </c>
      <c r="D1006" s="183"/>
      <c r="E1006" s="184"/>
      <c r="F1006" s="184"/>
      <c r="G1006" s="184"/>
      <c r="H1006" s="184"/>
      <c r="I1006" s="184"/>
      <c r="J1006" s="184"/>
      <c r="K1006" s="184"/>
      <c r="L1006" s="184"/>
      <c r="M1006" s="184"/>
      <c r="N1006" s="184"/>
      <c r="O1006" s="184"/>
      <c r="P1006" s="184"/>
      <c r="Q1006" s="184"/>
      <c r="R1006" s="184"/>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836</v>
      </c>
      <c r="C1007" s="180">
        <v>118049</v>
      </c>
      <c r="D1007" s="183"/>
      <c r="E1007" s="184"/>
      <c r="F1007" s="184"/>
      <c r="G1007" s="184"/>
      <c r="H1007" s="184"/>
      <c r="I1007" s="184"/>
      <c r="J1007" s="184"/>
      <c r="K1007" s="184"/>
      <c r="L1007" s="184"/>
      <c r="M1007" s="184"/>
      <c r="N1007" s="184"/>
      <c r="O1007" s="184"/>
      <c r="P1007" s="184"/>
      <c r="Q1007" s="184"/>
      <c r="R1007" s="184"/>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837</v>
      </c>
      <c r="C1008" s="180">
        <v>133710</v>
      </c>
      <c r="D1008" s="183">
        <v>45014</v>
      </c>
      <c r="E1008" s="184">
        <v>24.9922</v>
      </c>
      <c r="F1008" s="184">
        <v>0.83150000000000002</v>
      </c>
      <c r="G1008" s="184">
        <v>0.40739999999999998</v>
      </c>
      <c r="H1008" s="184">
        <v>-0.60770000000000002</v>
      </c>
      <c r="I1008" s="184">
        <v>-9.1899999999999996E-2</v>
      </c>
      <c r="J1008" s="184">
        <v>-2.4207000000000001</v>
      </c>
      <c r="K1008" s="184">
        <v>-6.8212999999999999</v>
      </c>
      <c r="L1008" s="184">
        <v>-7.3205999999999998</v>
      </c>
      <c r="M1008" s="184">
        <v>3.2991999999999999</v>
      </c>
      <c r="N1008" s="184">
        <v>-5.4904000000000002</v>
      </c>
      <c r="O1008" s="184">
        <v>24.206</v>
      </c>
      <c r="P1008" s="184">
        <v>10.9064</v>
      </c>
      <c r="Q1008" s="184">
        <v>11.9833</v>
      </c>
      <c r="R1008" s="184">
        <v>9.9229000000000003</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838</v>
      </c>
      <c r="C1009" s="180">
        <v>133711</v>
      </c>
      <c r="D1009" s="183">
        <v>45014</v>
      </c>
      <c r="E1009" s="184">
        <v>22.38</v>
      </c>
      <c r="F1009" s="184">
        <v>0.82850000000000001</v>
      </c>
      <c r="G1009" s="184">
        <v>0.39119999999999999</v>
      </c>
      <c r="H1009" s="184">
        <v>-0.63049999999999995</v>
      </c>
      <c r="I1009" s="184">
        <v>-0.13739999999999999</v>
      </c>
      <c r="J1009" s="184">
        <v>-2.5116999999999998</v>
      </c>
      <c r="K1009" s="184">
        <v>-7.1029999999999998</v>
      </c>
      <c r="L1009" s="184">
        <v>-7.9379999999999997</v>
      </c>
      <c r="M1009" s="184">
        <v>2.2221000000000002</v>
      </c>
      <c r="N1009" s="184">
        <v>-6.8361999999999998</v>
      </c>
      <c r="O1009" s="184">
        <v>22.2959</v>
      </c>
      <c r="P1009" s="184">
        <v>9.2852999999999994</v>
      </c>
      <c r="Q1009" s="184">
        <v>10.466100000000001</v>
      </c>
      <c r="R1009" s="184">
        <v>8.2774000000000001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2002</v>
      </c>
      <c r="C1010" s="180">
        <v>147840</v>
      </c>
      <c r="D1010" s="183">
        <v>45014</v>
      </c>
      <c r="E1010" s="184">
        <v>17.067399999999999</v>
      </c>
      <c r="F1010" s="184">
        <v>1.2084999999999999</v>
      </c>
      <c r="G1010" s="184">
        <v>0.50409999999999999</v>
      </c>
      <c r="H1010" s="184">
        <v>-0.95179999999999998</v>
      </c>
      <c r="I1010" s="184">
        <v>-0.45319999999999999</v>
      </c>
      <c r="J1010" s="184">
        <v>-1.6787000000000001</v>
      </c>
      <c r="K1010" s="184">
        <v>-6.5568</v>
      </c>
      <c r="L1010" s="184">
        <v>-2.5893999999999999</v>
      </c>
      <c r="M1010" s="184">
        <v>6.9869000000000003</v>
      </c>
      <c r="N1010" s="184">
        <v>-3.3414000000000001</v>
      </c>
      <c r="O1010" s="184">
        <v>31.340599999999998</v>
      </c>
      <c r="P1010" s="184"/>
      <c r="Q1010" s="184">
        <v>17.8994</v>
      </c>
      <c r="R1010" s="184">
        <v>13.7029</v>
      </c>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2003</v>
      </c>
      <c r="C1011" s="180">
        <v>147843</v>
      </c>
      <c r="D1011" s="183">
        <v>45014</v>
      </c>
      <c r="E1011" s="184">
        <v>16.0548</v>
      </c>
      <c r="F1011" s="184">
        <v>1.2034</v>
      </c>
      <c r="G1011" s="184">
        <v>0.47749999999999998</v>
      </c>
      <c r="H1011" s="184">
        <v>-0.98860000000000003</v>
      </c>
      <c r="I1011" s="184">
        <v>-0.52300000000000002</v>
      </c>
      <c r="J1011" s="184">
        <v>-1.8192999999999999</v>
      </c>
      <c r="K1011" s="184">
        <v>-6.9821</v>
      </c>
      <c r="L1011" s="184">
        <v>-3.5057999999999998</v>
      </c>
      <c r="M1011" s="184">
        <v>5.4454000000000002</v>
      </c>
      <c r="N1011" s="184">
        <v>-5.2008999999999999</v>
      </c>
      <c r="O1011" s="184">
        <v>28.852900000000002</v>
      </c>
      <c r="P1011" s="184"/>
      <c r="Q1011" s="184">
        <v>15.699</v>
      </c>
      <c r="R1011" s="184">
        <v>11.5245</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839</v>
      </c>
      <c r="C1012" s="180">
        <v>118834</v>
      </c>
      <c r="D1012" s="183">
        <v>45014</v>
      </c>
      <c r="E1012" s="184">
        <v>100.533</v>
      </c>
      <c r="F1012" s="184">
        <v>1.0321</v>
      </c>
      <c r="G1012" s="184">
        <v>0.50990000000000002</v>
      </c>
      <c r="H1012" s="184">
        <v>-0.62280000000000002</v>
      </c>
      <c r="I1012" s="184">
        <v>-7.5499999999999998E-2</v>
      </c>
      <c r="J1012" s="184">
        <v>-1.7196</v>
      </c>
      <c r="K1012" s="184">
        <v>-5.4065000000000003</v>
      </c>
      <c r="L1012" s="184">
        <v>-0.71109999999999995</v>
      </c>
      <c r="M1012" s="184">
        <v>6.6063999999999998</v>
      </c>
      <c r="N1012" s="184">
        <v>-2.0051000000000001</v>
      </c>
      <c r="O1012" s="184">
        <v>30.549399999999999</v>
      </c>
      <c r="P1012" s="184">
        <v>15.0435</v>
      </c>
      <c r="Q1012" s="184">
        <v>21.204699999999999</v>
      </c>
      <c r="R1012" s="184">
        <v>9.7672000000000008</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840</v>
      </c>
      <c r="C1013" s="180">
        <v>112932</v>
      </c>
      <c r="D1013" s="183">
        <v>45014</v>
      </c>
      <c r="E1013" s="184">
        <v>91.281999999999996</v>
      </c>
      <c r="F1013" s="184">
        <v>1.0304</v>
      </c>
      <c r="G1013" s="184">
        <v>0.49540000000000001</v>
      </c>
      <c r="H1013" s="184">
        <v>-0.64329999999999998</v>
      </c>
      <c r="I1013" s="184">
        <v>-0.1171</v>
      </c>
      <c r="J1013" s="184">
        <v>-1.8019000000000001</v>
      </c>
      <c r="K1013" s="184">
        <v>-5.6390000000000002</v>
      </c>
      <c r="L1013" s="184">
        <v>-1.2002999999999999</v>
      </c>
      <c r="M1013" s="184">
        <v>5.8182999999999998</v>
      </c>
      <c r="N1013" s="184">
        <v>-2.9689000000000001</v>
      </c>
      <c r="O1013" s="184">
        <v>29.2302</v>
      </c>
      <c r="P1013" s="184">
        <v>13.9299</v>
      </c>
      <c r="Q1013" s="184">
        <v>18.973400000000002</v>
      </c>
      <c r="R1013" s="184">
        <v>8.6768000000000001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841</v>
      </c>
      <c r="C1014" s="180">
        <v>147704</v>
      </c>
      <c r="D1014" s="183">
        <v>45014</v>
      </c>
      <c r="E1014" s="184">
        <v>17.640499999999999</v>
      </c>
      <c r="F1014" s="184">
        <v>1.5164</v>
      </c>
      <c r="G1014" s="184">
        <v>0.96040000000000003</v>
      </c>
      <c r="H1014" s="184">
        <v>-0.1963</v>
      </c>
      <c r="I1014" s="184">
        <v>0.62860000000000005</v>
      </c>
      <c r="J1014" s="184">
        <v>-0.92169999999999996</v>
      </c>
      <c r="K1014" s="184">
        <v>-2.8452000000000002</v>
      </c>
      <c r="L1014" s="184">
        <v>4.4812000000000003</v>
      </c>
      <c r="M1014" s="184">
        <v>19.6997</v>
      </c>
      <c r="N1014" s="184">
        <v>9.7947000000000006</v>
      </c>
      <c r="O1014" s="184">
        <v>30.163499999999999</v>
      </c>
      <c r="P1014" s="184"/>
      <c r="Q1014" s="184">
        <v>17.8872</v>
      </c>
      <c r="R1014" s="184">
        <v>14.425599999999999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842</v>
      </c>
      <c r="C1015" s="180">
        <v>147701</v>
      </c>
      <c r="D1015" s="183">
        <v>45014</v>
      </c>
      <c r="E1015" s="184">
        <v>16.6632</v>
      </c>
      <c r="F1015" s="184">
        <v>1.5133000000000001</v>
      </c>
      <c r="G1015" s="184">
        <v>0.94199999999999995</v>
      </c>
      <c r="H1015" s="184">
        <v>-0.22159999999999999</v>
      </c>
      <c r="I1015" s="184">
        <v>0.57640000000000002</v>
      </c>
      <c r="J1015" s="184">
        <v>-1.0293000000000001</v>
      </c>
      <c r="K1015" s="184">
        <v>-3.2121</v>
      </c>
      <c r="L1015" s="184">
        <v>3.6551999999999998</v>
      </c>
      <c r="M1015" s="184">
        <v>18.303699999999999</v>
      </c>
      <c r="N1015" s="184">
        <v>8.1148000000000007</v>
      </c>
      <c r="O1015" s="184">
        <v>28.040800000000001</v>
      </c>
      <c r="P1015" s="184"/>
      <c r="Q1015" s="184">
        <v>15.955299999999999</v>
      </c>
      <c r="R1015" s="184">
        <v>12.6286</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1743</v>
      </c>
      <c r="C1016" s="180">
        <v>135677</v>
      </c>
      <c r="D1016" s="183">
        <v>45014</v>
      </c>
      <c r="E1016" s="184">
        <v>26.774999999999999</v>
      </c>
      <c r="F1016" s="184">
        <v>1.2138</v>
      </c>
      <c r="G1016" s="184">
        <v>0.32969999999999999</v>
      </c>
      <c r="H1016" s="184">
        <v>-0.97419999999999995</v>
      </c>
      <c r="I1016" s="184">
        <v>-0.17749999999999999</v>
      </c>
      <c r="J1016" s="184">
        <v>-1.7741</v>
      </c>
      <c r="K1016" s="184">
        <v>-4.9561000000000002</v>
      </c>
      <c r="L1016" s="184">
        <v>-1.5429999999999999</v>
      </c>
      <c r="M1016" s="184">
        <v>8.4838000000000005</v>
      </c>
      <c r="N1016" s="184">
        <v>-0.4506</v>
      </c>
      <c r="O1016" s="184">
        <v>30.187000000000001</v>
      </c>
      <c r="P1016" s="184">
        <v>12.509</v>
      </c>
      <c r="Q1016" s="184">
        <v>14.417999999999999</v>
      </c>
      <c r="R1016" s="184">
        <v>13.727399999999999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1744</v>
      </c>
      <c r="C1017" s="180">
        <v>135678</v>
      </c>
      <c r="D1017" s="183">
        <v>45014</v>
      </c>
      <c r="E1017" s="184">
        <v>23.386500000000002</v>
      </c>
      <c r="F1017" s="184">
        <v>1.2078</v>
      </c>
      <c r="G1017" s="184">
        <v>0.31180000000000002</v>
      </c>
      <c r="H1017" s="184">
        <v>-1.002</v>
      </c>
      <c r="I1017" s="184">
        <v>-0.24229999999999999</v>
      </c>
      <c r="J1017" s="184">
        <v>-1.9146000000000001</v>
      </c>
      <c r="K1017" s="184">
        <v>-5.4016999999999999</v>
      </c>
      <c r="L1017" s="184">
        <v>-2.4815</v>
      </c>
      <c r="M1017" s="184">
        <v>6.9175000000000004</v>
      </c>
      <c r="N1017" s="184">
        <v>-2.3645999999999998</v>
      </c>
      <c r="O1017" s="184">
        <v>27.583500000000001</v>
      </c>
      <c r="P1017" s="184">
        <v>10.3843</v>
      </c>
      <c r="Q1017" s="184">
        <v>12.3202</v>
      </c>
      <c r="R1017" s="184">
        <v>11.4842</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843</v>
      </c>
      <c r="C1018" s="180">
        <v>100380</v>
      </c>
      <c r="D1018" s="183">
        <v>45014</v>
      </c>
      <c r="E1018" s="184">
        <v>810.17020000000002</v>
      </c>
      <c r="F1018" s="184">
        <v>1.0459000000000001</v>
      </c>
      <c r="G1018" s="184">
        <v>0.74370000000000003</v>
      </c>
      <c r="H1018" s="184">
        <v>-0.57269999999999999</v>
      </c>
      <c r="I1018" s="184">
        <v>0.34320000000000001</v>
      </c>
      <c r="J1018" s="184">
        <v>-1.0442</v>
      </c>
      <c r="K1018" s="184">
        <v>-4.3909000000000002</v>
      </c>
      <c r="L1018" s="184">
        <v>-0.23549999999999999</v>
      </c>
      <c r="M1018" s="184">
        <v>9.4052000000000007</v>
      </c>
      <c r="N1018" s="184">
        <v>-0.18210000000000001</v>
      </c>
      <c r="O1018" s="184">
        <v>28.023299999999999</v>
      </c>
      <c r="P1018" s="184">
        <v>8.6862999999999992</v>
      </c>
      <c r="Q1018" s="184">
        <v>17.334800000000001</v>
      </c>
      <c r="R1018" s="184">
        <v>10.748699999999999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844</v>
      </c>
      <c r="C1019" s="180">
        <v>118678</v>
      </c>
      <c r="D1019" s="183">
        <v>45014</v>
      </c>
      <c r="E1019" s="184">
        <v>860.56529999999998</v>
      </c>
      <c r="F1019" s="184">
        <v>1.0472999999999999</v>
      </c>
      <c r="G1019" s="184">
        <v>0.75090000000000001</v>
      </c>
      <c r="H1019" s="184">
        <v>-0.56279999999999997</v>
      </c>
      <c r="I1019" s="184">
        <v>0.36320000000000002</v>
      </c>
      <c r="J1019" s="184">
        <v>-1.0033000000000001</v>
      </c>
      <c r="K1019" s="184">
        <v>-4.266</v>
      </c>
      <c r="L1019" s="184">
        <v>2.1899999999999999E-2</v>
      </c>
      <c r="M1019" s="184">
        <v>9.8198000000000008</v>
      </c>
      <c r="N1019" s="184">
        <v>0.33</v>
      </c>
      <c r="O1019" s="184">
        <v>28.6586</v>
      </c>
      <c r="P1019" s="184">
        <v>9.2600999999999996</v>
      </c>
      <c r="Q1019" s="184">
        <v>11.899699999999999</v>
      </c>
      <c r="R1019" s="184">
        <v>11.296099999999999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845</v>
      </c>
      <c r="C1020" s="180">
        <v>111381</v>
      </c>
      <c r="D1020" s="183"/>
      <c r="E1020" s="184"/>
      <c r="F1020" s="184"/>
      <c r="G1020" s="184"/>
      <c r="H1020" s="184"/>
      <c r="I1020" s="184"/>
      <c r="J1020" s="184"/>
      <c r="K1020" s="184"/>
      <c r="L1020" s="184"/>
      <c r="M1020" s="184"/>
      <c r="N1020" s="184"/>
      <c r="O1020" s="184"/>
      <c r="P1020" s="184"/>
      <c r="Q1020" s="184"/>
      <c r="R1020" s="184"/>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846</v>
      </c>
      <c r="C1021" s="180">
        <v>119441</v>
      </c>
      <c r="D1021" s="183"/>
      <c r="E1021" s="184"/>
      <c r="F1021" s="184"/>
      <c r="G1021" s="184"/>
      <c r="H1021" s="184"/>
      <c r="I1021" s="184"/>
      <c r="J1021" s="184"/>
      <c r="K1021" s="184"/>
      <c r="L1021" s="184"/>
      <c r="M1021" s="184"/>
      <c r="N1021" s="184"/>
      <c r="O1021" s="184"/>
      <c r="P1021" s="184"/>
      <c r="Q1021" s="184"/>
      <c r="R1021" s="184"/>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847</v>
      </c>
      <c r="C1022" s="180">
        <v>104513</v>
      </c>
      <c r="D1022" s="183">
        <v>45014</v>
      </c>
      <c r="E1022" s="184">
        <v>68.007400000000004</v>
      </c>
      <c r="F1022" s="184">
        <v>1.4998</v>
      </c>
      <c r="G1022" s="184">
        <v>1.2089000000000001</v>
      </c>
      <c r="H1022" s="184">
        <v>-0.44619999999999999</v>
      </c>
      <c r="I1022" s="184">
        <v>-0.32869999999999999</v>
      </c>
      <c r="J1022" s="184">
        <v>-1.7047000000000001</v>
      </c>
      <c r="K1022" s="184">
        <v>-8.8605</v>
      </c>
      <c r="L1022" s="184">
        <v>-1.7910999999999999</v>
      </c>
      <c r="M1022" s="184">
        <v>8.8255999999999997</v>
      </c>
      <c r="N1022" s="184">
        <v>-1.1385000000000001</v>
      </c>
      <c r="O1022" s="184">
        <v>32.374600000000001</v>
      </c>
      <c r="P1022" s="184">
        <v>12.8484</v>
      </c>
      <c r="Q1022" s="184">
        <v>12.4749</v>
      </c>
      <c r="R1022" s="184">
        <v>15.7751</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848</v>
      </c>
      <c r="C1023" s="180">
        <v>120826</v>
      </c>
      <c r="D1023" s="183">
        <v>45014</v>
      </c>
      <c r="E1023" s="184">
        <v>72.162800000000004</v>
      </c>
      <c r="F1023" s="184">
        <v>1.5044</v>
      </c>
      <c r="G1023" s="184">
        <v>1.2322</v>
      </c>
      <c r="H1023" s="184">
        <v>-0.41370000000000001</v>
      </c>
      <c r="I1023" s="184">
        <v>-0.26450000000000001</v>
      </c>
      <c r="J1023" s="184">
        <v>-1.5739000000000001</v>
      </c>
      <c r="K1023" s="184">
        <v>-8.4678000000000004</v>
      </c>
      <c r="L1023" s="184">
        <v>-0.89370000000000005</v>
      </c>
      <c r="M1023" s="184">
        <v>10.2988</v>
      </c>
      <c r="N1023" s="184">
        <v>0.64070000000000005</v>
      </c>
      <c r="O1023" s="184">
        <v>34.177100000000003</v>
      </c>
      <c r="P1023" s="184">
        <v>13.9598</v>
      </c>
      <c r="Q1023" s="184">
        <v>16.963899999999999</v>
      </c>
      <c r="R1023" s="184">
        <v>17.8645</v>
      </c>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1645</v>
      </c>
      <c r="C1024" s="180">
        <v>119721</v>
      </c>
      <c r="D1024" s="183">
        <v>45014</v>
      </c>
      <c r="E1024" s="184">
        <v>403.9957</v>
      </c>
      <c r="F1024" s="184">
        <v>1.1003000000000001</v>
      </c>
      <c r="G1024" s="184">
        <v>0.7601</v>
      </c>
      <c r="H1024" s="184">
        <v>-0.16550000000000001</v>
      </c>
      <c r="I1024" s="184">
        <v>0.22470000000000001</v>
      </c>
      <c r="J1024" s="184">
        <v>-0.81330000000000002</v>
      </c>
      <c r="K1024" s="184">
        <v>-3.5146999999999999</v>
      </c>
      <c r="L1024" s="184">
        <v>-0.1426</v>
      </c>
      <c r="M1024" s="184">
        <v>14.3194</v>
      </c>
      <c r="N1024" s="184">
        <v>5.7270000000000003</v>
      </c>
      <c r="O1024" s="184">
        <v>32.805399999999999</v>
      </c>
      <c r="P1024" s="184">
        <v>13.6478</v>
      </c>
      <c r="Q1024" s="184">
        <v>15.9621</v>
      </c>
      <c r="R1024" s="184">
        <v>16.341699999999999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1718</v>
      </c>
      <c r="C1025" s="180">
        <v>119720</v>
      </c>
      <c r="D1025" s="183">
        <v>45014</v>
      </c>
      <c r="E1025" s="184">
        <v>255.779308921145</v>
      </c>
      <c r="F1025" s="184">
        <v>1.1003000000000001</v>
      </c>
      <c r="G1025" s="184">
        <v>0.7601</v>
      </c>
      <c r="H1025" s="184">
        <v>-0.16550000000000001</v>
      </c>
      <c r="I1025" s="184">
        <v>0.22470000000000001</v>
      </c>
      <c r="J1025" s="184">
        <v>-0.81330000000000002</v>
      </c>
      <c r="K1025" s="184">
        <v>-3.5146999999999999</v>
      </c>
      <c r="L1025" s="184">
        <v>-0.14130000000000001</v>
      </c>
      <c r="M1025" s="184">
        <v>14.321</v>
      </c>
      <c r="N1025" s="184">
        <v>5.7282999999999999</v>
      </c>
      <c r="O1025" s="184">
        <v>32.807600000000001</v>
      </c>
      <c r="P1025" s="184">
        <v>13.647600000000001</v>
      </c>
      <c r="Q1025" s="184">
        <v>15.9717</v>
      </c>
      <c r="R1025" s="184">
        <v>16.343399999999999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1646</v>
      </c>
      <c r="C1026" s="180">
        <v>103024</v>
      </c>
      <c r="D1026" s="183">
        <v>45014</v>
      </c>
      <c r="E1026" s="184">
        <v>559.836012241454</v>
      </c>
      <c r="F1026" s="184">
        <v>1.0981000000000001</v>
      </c>
      <c r="G1026" s="184">
        <v>0.749</v>
      </c>
      <c r="H1026" s="184">
        <v>-0.18079999999999999</v>
      </c>
      <c r="I1026" s="184">
        <v>0.19320000000000001</v>
      </c>
      <c r="J1026" s="184">
        <v>-0.88109999999999999</v>
      </c>
      <c r="K1026" s="184">
        <v>-3.7185999999999999</v>
      </c>
      <c r="L1026" s="184">
        <v>-0.55489999999999995</v>
      </c>
      <c r="M1026" s="184">
        <v>13.6266</v>
      </c>
      <c r="N1026" s="184">
        <v>4.8882000000000003</v>
      </c>
      <c r="O1026" s="184">
        <v>31.795200000000001</v>
      </c>
      <c r="P1026" s="184">
        <v>12.7972</v>
      </c>
      <c r="Q1026" s="184">
        <v>14.308299999999999</v>
      </c>
      <c r="R1026" s="184">
        <v>15.421900000000001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1719</v>
      </c>
      <c r="C1027" s="180">
        <v>101530</v>
      </c>
      <c r="D1027" s="183">
        <v>45014</v>
      </c>
      <c r="E1027" s="184">
        <v>570.69634863941803</v>
      </c>
      <c r="F1027" s="184">
        <v>1.0981000000000001</v>
      </c>
      <c r="G1027" s="184">
        <v>0.749</v>
      </c>
      <c r="H1027" s="184">
        <v>-0.18079999999999999</v>
      </c>
      <c r="I1027" s="184">
        <v>0.19320000000000001</v>
      </c>
      <c r="J1027" s="184">
        <v>-0.88109999999999999</v>
      </c>
      <c r="K1027" s="184">
        <v>-3.7195</v>
      </c>
      <c r="L1027" s="184">
        <v>-0.55579999999999996</v>
      </c>
      <c r="M1027" s="184">
        <v>13.6257</v>
      </c>
      <c r="N1027" s="184">
        <v>4.8876999999999997</v>
      </c>
      <c r="O1027" s="184">
        <v>31.7942</v>
      </c>
      <c r="P1027" s="184">
        <v>12.7995</v>
      </c>
      <c r="Q1027" s="184">
        <v>14.3813</v>
      </c>
      <c r="R1027" s="184">
        <v>15.4223</v>
      </c>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849</v>
      </c>
      <c r="C1028" s="180">
        <v>105001</v>
      </c>
      <c r="D1028" s="183">
        <v>45014</v>
      </c>
      <c r="E1028" s="184">
        <v>51.846400000000003</v>
      </c>
      <c r="F1028" s="184">
        <v>0.97770000000000001</v>
      </c>
      <c r="G1028" s="184">
        <v>0.62480000000000002</v>
      </c>
      <c r="H1028" s="184">
        <v>-0.54379999999999995</v>
      </c>
      <c r="I1028" s="184">
        <v>-0.2737</v>
      </c>
      <c r="J1028" s="184">
        <v>-2.3685999999999998</v>
      </c>
      <c r="K1028" s="184">
        <v>-6.6223999999999998</v>
      </c>
      <c r="L1028" s="184">
        <v>-3.1654</v>
      </c>
      <c r="M1028" s="184">
        <v>7.3356000000000003</v>
      </c>
      <c r="N1028" s="184">
        <v>-3.7909000000000002</v>
      </c>
      <c r="O1028" s="184">
        <v>26.293700000000001</v>
      </c>
      <c r="P1028" s="184">
        <v>10.3104</v>
      </c>
      <c r="Q1028" s="184">
        <v>10.767200000000001</v>
      </c>
      <c r="R1028" s="184">
        <v>9.5314999999999994</v>
      </c>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850</v>
      </c>
      <c r="C1029" s="180">
        <v>119566</v>
      </c>
      <c r="D1029" s="183">
        <v>45014</v>
      </c>
      <c r="E1029" s="184">
        <v>56.892699999999998</v>
      </c>
      <c r="F1029" s="184">
        <v>0.98080000000000001</v>
      </c>
      <c r="G1029" s="184">
        <v>0.64019999999999999</v>
      </c>
      <c r="H1029" s="184">
        <v>-0.52229999999999999</v>
      </c>
      <c r="I1029" s="184">
        <v>-0.2306</v>
      </c>
      <c r="J1029" s="184">
        <v>-2.2806000000000002</v>
      </c>
      <c r="K1029" s="184">
        <v>-6.3526999999999996</v>
      </c>
      <c r="L1029" s="184">
        <v>-2.6048</v>
      </c>
      <c r="M1029" s="184">
        <v>8.2728000000000002</v>
      </c>
      <c r="N1029" s="184">
        <v>-2.6608000000000001</v>
      </c>
      <c r="O1029" s="184">
        <v>27.886199999999999</v>
      </c>
      <c r="P1029" s="184">
        <v>11.5886</v>
      </c>
      <c r="Q1029" s="184">
        <v>13.656700000000001</v>
      </c>
      <c r="R1029" s="184">
        <v>10.862500000000001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851</v>
      </c>
      <c r="C1030" s="180">
        <v>101824</v>
      </c>
      <c r="D1030" s="183">
        <v>45014</v>
      </c>
      <c r="E1030" s="184">
        <v>342.28530000000001</v>
      </c>
      <c r="F1030" s="184">
        <v>0.81599999999999995</v>
      </c>
      <c r="G1030" s="184">
        <v>0.50519999999999998</v>
      </c>
      <c r="H1030" s="184">
        <v>-0.40560000000000002</v>
      </c>
      <c r="I1030" s="184">
        <v>0.54239999999999999</v>
      </c>
      <c r="J1030" s="184">
        <v>-0.86029999999999995</v>
      </c>
      <c r="K1030" s="184">
        <v>-5.6554000000000002</v>
      </c>
      <c r="L1030" s="184">
        <v>0.95269999999999999</v>
      </c>
      <c r="M1030" s="184">
        <v>13.6257</v>
      </c>
      <c r="N1030" s="184">
        <v>8.2052999999999994</v>
      </c>
      <c r="O1030" s="184">
        <v>28.939800000000002</v>
      </c>
      <c r="P1030" s="184">
        <v>12.6563</v>
      </c>
      <c r="Q1030" s="184">
        <v>12.4514</v>
      </c>
      <c r="R1030" s="184">
        <v>11.460900000000001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852</v>
      </c>
      <c r="C1031" s="180">
        <v>119202</v>
      </c>
      <c r="D1031" s="183">
        <v>45014</v>
      </c>
      <c r="E1031" s="184">
        <v>380.61470000000003</v>
      </c>
      <c r="F1031" s="184">
        <v>0.81879999999999997</v>
      </c>
      <c r="G1031" s="184">
        <v>0.51910000000000001</v>
      </c>
      <c r="H1031" s="184">
        <v>-0.38629999999999998</v>
      </c>
      <c r="I1031" s="184">
        <v>0.57899999999999996</v>
      </c>
      <c r="J1031" s="184">
        <v>-0.77339999999999998</v>
      </c>
      <c r="K1031" s="184">
        <v>-5.3772000000000002</v>
      </c>
      <c r="L1031" s="184">
        <v>1.5485</v>
      </c>
      <c r="M1031" s="184">
        <v>14.5745</v>
      </c>
      <c r="N1031" s="184">
        <v>9.4319000000000006</v>
      </c>
      <c r="O1031" s="184">
        <v>29.75</v>
      </c>
      <c r="P1031" s="184">
        <v>13.702500000000001</v>
      </c>
      <c r="Q1031" s="184">
        <v>15.269399999999999</v>
      </c>
      <c r="R1031" s="184">
        <v>12.7033</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853</v>
      </c>
      <c r="C1032" s="180">
        <v>147750</v>
      </c>
      <c r="D1032" s="183">
        <v>45014</v>
      </c>
      <c r="E1032" s="184">
        <v>16.21</v>
      </c>
      <c r="F1032" s="184">
        <v>0.93400000000000005</v>
      </c>
      <c r="G1032" s="184">
        <v>0.496</v>
      </c>
      <c r="H1032" s="184">
        <v>-0.67400000000000004</v>
      </c>
      <c r="I1032" s="184">
        <v>0</v>
      </c>
      <c r="J1032" s="184">
        <v>-2.7010999999999998</v>
      </c>
      <c r="K1032" s="184">
        <v>-6.7319000000000004</v>
      </c>
      <c r="L1032" s="184">
        <v>-4.4222000000000001</v>
      </c>
      <c r="M1032" s="184">
        <v>7.0674000000000001</v>
      </c>
      <c r="N1032" s="184">
        <v>-0.2462</v>
      </c>
      <c r="O1032" s="184">
        <v>28.720199999999998</v>
      </c>
      <c r="P1032" s="184"/>
      <c r="Q1032" s="184">
        <v>15.700200000000001</v>
      </c>
      <c r="R1032" s="184">
        <v>11.1058</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854</v>
      </c>
      <c r="C1033" s="180">
        <v>147748</v>
      </c>
      <c r="D1033" s="183">
        <v>45014</v>
      </c>
      <c r="E1033" s="184">
        <v>15.62</v>
      </c>
      <c r="F1033" s="184">
        <v>0.90439999999999998</v>
      </c>
      <c r="G1033" s="184">
        <v>0.45019999999999999</v>
      </c>
      <c r="H1033" s="184">
        <v>-0.69930000000000003</v>
      </c>
      <c r="I1033" s="184">
        <v>-6.4000000000000001E-2</v>
      </c>
      <c r="J1033" s="184">
        <v>-2.8001999999999998</v>
      </c>
      <c r="K1033" s="184">
        <v>-7.0237999999999996</v>
      </c>
      <c r="L1033" s="184">
        <v>-5.0456000000000003</v>
      </c>
      <c r="M1033" s="184">
        <v>6.0420999999999996</v>
      </c>
      <c r="N1033" s="184">
        <v>-1.5752999999999999</v>
      </c>
      <c r="O1033" s="184">
        <v>27.253699999999998</v>
      </c>
      <c r="P1033" s="184"/>
      <c r="Q1033" s="184">
        <v>14.4123</v>
      </c>
      <c r="R1033" s="184">
        <v>9.8262</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855</v>
      </c>
      <c r="C1034" s="180">
        <v>120665</v>
      </c>
      <c r="D1034" s="183">
        <v>45014</v>
      </c>
      <c r="E1034" s="184">
        <v>102.8258</v>
      </c>
      <c r="F1034" s="184">
        <v>1.0982000000000001</v>
      </c>
      <c r="G1034" s="184">
        <v>0.59889999999999999</v>
      </c>
      <c r="H1034" s="184">
        <v>-0.53110000000000002</v>
      </c>
      <c r="I1034" s="184">
        <v>0.23769999999999999</v>
      </c>
      <c r="J1034" s="184">
        <v>-1.3794</v>
      </c>
      <c r="K1034" s="184">
        <v>-4.3563999999999998</v>
      </c>
      <c r="L1034" s="184">
        <v>1.1119000000000001</v>
      </c>
      <c r="M1034" s="184">
        <v>10.3462</v>
      </c>
      <c r="N1034" s="184">
        <v>3.2633999999999999</v>
      </c>
      <c r="O1034" s="184">
        <v>33.127600000000001</v>
      </c>
      <c r="P1034" s="184">
        <v>10.294499999999999</v>
      </c>
      <c r="Q1034" s="184">
        <v>12.259600000000001</v>
      </c>
      <c r="R1034" s="184">
        <v>12.6793</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856</v>
      </c>
      <c r="C1035" s="180">
        <v>100664</v>
      </c>
      <c r="D1035" s="183">
        <v>45014</v>
      </c>
      <c r="E1035" s="184">
        <v>195.62719999999999</v>
      </c>
      <c r="F1035" s="184">
        <v>1.0968</v>
      </c>
      <c r="G1035" s="184">
        <v>0.5917</v>
      </c>
      <c r="H1035" s="184">
        <v>-0.54090000000000005</v>
      </c>
      <c r="I1035" s="184">
        <v>0.21790000000000001</v>
      </c>
      <c r="J1035" s="184">
        <v>-1.4220999999999999</v>
      </c>
      <c r="K1035" s="184">
        <v>-4.5197000000000003</v>
      </c>
      <c r="L1035" s="184">
        <v>0.76429999999999998</v>
      </c>
      <c r="M1035" s="184">
        <v>9.7667999999999999</v>
      </c>
      <c r="N1035" s="184">
        <v>2.548</v>
      </c>
      <c r="O1035" s="184">
        <v>32.357599999999998</v>
      </c>
      <c r="P1035" s="184">
        <v>9.6881000000000004</v>
      </c>
      <c r="Q1035" s="184">
        <v>11.5082</v>
      </c>
      <c r="R1035" s="184">
        <v>11.9679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5" t="s">
        <v>27</v>
      </c>
      <c r="B1036" s="180"/>
      <c r="C1036" s="180"/>
      <c r="D1036" s="180"/>
      <c r="E1036" s="180"/>
      <c r="F1036" s="186">
        <v>1.1166842105263159</v>
      </c>
      <c r="G1036" s="186">
        <v>0.71172280701754431</v>
      </c>
      <c r="H1036" s="186">
        <v>-0.48335614035087721</v>
      </c>
      <c r="I1036" s="186">
        <v>0.14519649122807016</v>
      </c>
      <c r="J1036" s="186">
        <v>-1.5920947368421055</v>
      </c>
      <c r="K1036" s="186">
        <v>-5.2802087719298259</v>
      </c>
      <c r="L1036" s="186">
        <v>-1.1707438596491224</v>
      </c>
      <c r="M1036" s="186">
        <v>9.2085543859649128</v>
      </c>
      <c r="N1036" s="186">
        <v>-0.17279122807017527</v>
      </c>
      <c r="O1036" s="186">
        <v>28.64573636363637</v>
      </c>
      <c r="P1036" s="186">
        <v>11.14634</v>
      </c>
      <c r="Q1036" s="186">
        <v>14.717129824561402</v>
      </c>
      <c r="R1036" s="186">
        <v>11.376757894736844</v>
      </c>
    </row>
    <row r="1037" spans="1:34" x14ac:dyDescent="0.3">
      <c r="A1037" s="185" t="s">
        <v>407</v>
      </c>
      <c r="B1037" s="180"/>
      <c r="C1037" s="180"/>
      <c r="D1037" s="180"/>
      <c r="E1037" s="180"/>
      <c r="F1037" s="186">
        <v>1.0981000000000001</v>
      </c>
      <c r="G1037" s="186">
        <v>0.65300000000000002</v>
      </c>
      <c r="H1037" s="186">
        <v>-0.50760000000000005</v>
      </c>
      <c r="I1037" s="186">
        <v>0.1512</v>
      </c>
      <c r="J1037" s="186">
        <v>-1.6787000000000001</v>
      </c>
      <c r="K1037" s="186">
        <v>-5.3548</v>
      </c>
      <c r="L1037" s="186">
        <v>-0.71109999999999995</v>
      </c>
      <c r="M1037" s="186">
        <v>9.4052000000000007</v>
      </c>
      <c r="N1037" s="186">
        <v>-0.4506</v>
      </c>
      <c r="O1037" s="186">
        <v>28.6586</v>
      </c>
      <c r="P1037" s="186">
        <v>11.164300000000001</v>
      </c>
      <c r="Q1037" s="186">
        <v>14.440899999999999</v>
      </c>
      <c r="R1037" s="186">
        <v>11.3657</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82" t="s">
        <v>857</v>
      </c>
      <c r="B1039" s="182"/>
      <c r="C1039" s="182"/>
      <c r="D1039" s="182"/>
      <c r="E1039" s="182"/>
      <c r="F1039" s="182"/>
      <c r="G1039" s="182"/>
      <c r="H1039" s="182"/>
      <c r="I1039" s="182"/>
      <c r="J1039" s="182"/>
      <c r="K1039" s="182"/>
      <c r="L1039" s="182"/>
      <c r="M1039" s="182"/>
      <c r="N1039" s="182"/>
      <c r="O1039" s="182"/>
      <c r="P1039" s="182"/>
      <c r="Q1039" s="182"/>
      <c r="R1039" s="182"/>
      <c r="T1039" s="106"/>
      <c r="U1039" s="107"/>
      <c r="V1039" s="107"/>
      <c r="W1039" s="107"/>
      <c r="X1039" s="107"/>
      <c r="Y1039" s="107"/>
      <c r="Z1039" s="107"/>
      <c r="AA1039" s="107"/>
      <c r="AB1039" s="107"/>
      <c r="AC1039" s="107"/>
      <c r="AD1039" s="107"/>
      <c r="AE1039" s="107"/>
      <c r="AF1039" s="107"/>
      <c r="AG1039" s="107"/>
      <c r="AH1039" s="107"/>
    </row>
    <row r="1040" spans="1:34" x14ac:dyDescent="0.3">
      <c r="A1040" s="180" t="s">
        <v>858</v>
      </c>
      <c r="B1040" s="180" t="s">
        <v>1647</v>
      </c>
      <c r="C1040" s="180"/>
      <c r="D1040" s="183">
        <v>45014</v>
      </c>
      <c r="E1040" s="184">
        <v>333.05</v>
      </c>
      <c r="F1040" s="184">
        <v>0.70150000000000001</v>
      </c>
      <c r="G1040" s="184">
        <v>0.38579999999999998</v>
      </c>
      <c r="H1040" s="184">
        <v>-0.75390000000000001</v>
      </c>
      <c r="I1040" s="184">
        <v>0.67410000000000003</v>
      </c>
      <c r="J1040" s="184">
        <v>-1.4528000000000001</v>
      </c>
      <c r="K1040" s="184">
        <v>-5.8676000000000004</v>
      </c>
      <c r="L1040" s="184">
        <v>0.35859999999999997</v>
      </c>
      <c r="M1040" s="184">
        <v>8.5136000000000003</v>
      </c>
      <c r="N1040" s="184">
        <v>-0.4037</v>
      </c>
      <c r="O1040" s="184">
        <v>26.208200000000001</v>
      </c>
      <c r="P1040" s="184">
        <v>9.7318999999999996</v>
      </c>
      <c r="Q1040" s="184">
        <v>18.624600000000001</v>
      </c>
      <c r="R1040" s="184">
        <v>9.5295000000000005</v>
      </c>
      <c r="T1040" s="106"/>
      <c r="U1040" s="107"/>
      <c r="V1040" s="107"/>
      <c r="W1040" s="107"/>
      <c r="X1040" s="107"/>
      <c r="Y1040" s="107"/>
      <c r="Z1040" s="107"/>
      <c r="AA1040" s="107"/>
      <c r="AB1040" s="107"/>
      <c r="AC1040" s="107"/>
      <c r="AD1040" s="107"/>
      <c r="AE1040" s="107"/>
      <c r="AF1040" s="107"/>
      <c r="AG1040" s="107"/>
      <c r="AH1040" s="107"/>
    </row>
    <row r="1041" spans="1:34" x14ac:dyDescent="0.3">
      <c r="A1041" s="180" t="s">
        <v>858</v>
      </c>
      <c r="B1041" s="180" t="s">
        <v>859</v>
      </c>
      <c r="C1041" s="180">
        <v>103174</v>
      </c>
      <c r="D1041" s="183">
        <v>45014</v>
      </c>
      <c r="E1041" s="184">
        <v>333.05</v>
      </c>
      <c r="F1041" s="184">
        <v>0.70150000000000001</v>
      </c>
      <c r="G1041" s="184">
        <v>0.38579999999999998</v>
      </c>
      <c r="H1041" s="184">
        <v>-0.75390000000000001</v>
      </c>
      <c r="I1041" s="184">
        <v>0.67410000000000003</v>
      </c>
      <c r="J1041" s="184">
        <v>-1.4528000000000001</v>
      </c>
      <c r="K1041" s="184">
        <v>-5.8676000000000004</v>
      </c>
      <c r="L1041" s="184">
        <v>0.35859999999999997</v>
      </c>
      <c r="M1041" s="184">
        <v>8.5136000000000003</v>
      </c>
      <c r="N1041" s="184">
        <v>-0.4037</v>
      </c>
      <c r="O1041" s="184">
        <v>26.208200000000001</v>
      </c>
      <c r="P1041" s="184">
        <v>9.7318999999999996</v>
      </c>
      <c r="Q1041" s="184">
        <v>18.559899999999999</v>
      </c>
      <c r="R1041" s="184">
        <v>9.5295000000000005</v>
      </c>
      <c r="T1041" s="106"/>
      <c r="U1041" s="107"/>
      <c r="V1041" s="107"/>
      <c r="W1041" s="107"/>
      <c r="X1041" s="107"/>
      <c r="Y1041" s="107"/>
      <c r="Z1041" s="107"/>
      <c r="AA1041" s="107"/>
      <c r="AB1041" s="107"/>
      <c r="AC1041" s="107"/>
      <c r="AD1041" s="107"/>
      <c r="AE1041" s="107"/>
      <c r="AF1041" s="107"/>
      <c r="AG1041" s="107"/>
      <c r="AH1041" s="107"/>
    </row>
    <row r="1042" spans="1:34" x14ac:dyDescent="0.3">
      <c r="A1042" s="180" t="s">
        <v>858</v>
      </c>
      <c r="B1042" s="180" t="s">
        <v>860</v>
      </c>
      <c r="C1042" s="180">
        <v>119528</v>
      </c>
      <c r="D1042" s="183">
        <v>45014</v>
      </c>
      <c r="E1042" s="184">
        <v>362.47</v>
      </c>
      <c r="F1042" s="184">
        <v>0.70569999999999999</v>
      </c>
      <c r="G1042" s="184">
        <v>0.39610000000000001</v>
      </c>
      <c r="H1042" s="184">
        <v>-0.73939999999999995</v>
      </c>
      <c r="I1042" s="184">
        <v>0.70289999999999997</v>
      </c>
      <c r="J1042" s="184">
        <v>-1.3982000000000001</v>
      </c>
      <c r="K1042" s="184">
        <v>-5.7050000000000001</v>
      </c>
      <c r="L1042" s="184">
        <v>0.70289999999999997</v>
      </c>
      <c r="M1042" s="184">
        <v>9.0725999999999996</v>
      </c>
      <c r="N1042" s="184">
        <v>0.28499999999999998</v>
      </c>
      <c r="O1042" s="184">
        <v>27.077200000000001</v>
      </c>
      <c r="P1042" s="184">
        <v>10.516999999999999</v>
      </c>
      <c r="Q1042" s="184">
        <v>13.369</v>
      </c>
      <c r="R1042" s="184">
        <v>10.276899999999999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80" t="s">
        <v>858</v>
      </c>
      <c r="B1043" s="180" t="s">
        <v>861</v>
      </c>
      <c r="C1043" s="180">
        <v>120465</v>
      </c>
      <c r="D1043" s="183">
        <v>45014</v>
      </c>
      <c r="E1043" s="184">
        <v>46.05</v>
      </c>
      <c r="F1043" s="184">
        <v>0.54590000000000005</v>
      </c>
      <c r="G1043" s="184">
        <v>0.4143</v>
      </c>
      <c r="H1043" s="184">
        <v>-0.54</v>
      </c>
      <c r="I1043" s="184">
        <v>0.74380000000000002</v>
      </c>
      <c r="J1043" s="184">
        <v>-1.8751</v>
      </c>
      <c r="K1043" s="184">
        <v>-6.7058</v>
      </c>
      <c r="L1043" s="184">
        <v>-3.4186000000000001</v>
      </c>
      <c r="M1043" s="184">
        <v>5.2812000000000001</v>
      </c>
      <c r="N1043" s="184">
        <v>-6.8756000000000004</v>
      </c>
      <c r="O1043" s="184">
        <v>17.187000000000001</v>
      </c>
      <c r="P1043" s="184">
        <v>11.934799999999999</v>
      </c>
      <c r="Q1043" s="184">
        <v>13.863200000000001</v>
      </c>
      <c r="R1043" s="184">
        <v>4.4557000000000002</v>
      </c>
      <c r="T1043" s="106"/>
      <c r="U1043" s="107"/>
      <c r="V1043" s="107"/>
      <c r="W1043" s="107"/>
      <c r="X1043" s="107"/>
      <c r="Y1043" s="107"/>
      <c r="Z1043" s="107"/>
      <c r="AA1043" s="107"/>
      <c r="AB1043" s="107"/>
      <c r="AC1043" s="107"/>
      <c r="AD1043" s="107"/>
      <c r="AE1043" s="107"/>
      <c r="AF1043" s="107"/>
      <c r="AG1043" s="107"/>
      <c r="AH1043" s="107"/>
    </row>
    <row r="1044" spans="1:34" x14ac:dyDescent="0.3">
      <c r="A1044" s="180" t="s">
        <v>858</v>
      </c>
      <c r="B1044" s="180" t="s">
        <v>862</v>
      </c>
      <c r="C1044" s="180">
        <v>112277</v>
      </c>
      <c r="D1044" s="183">
        <v>45014</v>
      </c>
      <c r="E1044" s="184">
        <v>40.880000000000003</v>
      </c>
      <c r="F1044" s="184">
        <v>0.56579999999999997</v>
      </c>
      <c r="G1044" s="184">
        <v>0.41760000000000003</v>
      </c>
      <c r="H1044" s="184">
        <v>-0.5353</v>
      </c>
      <c r="I1044" s="184">
        <v>0.73929999999999996</v>
      </c>
      <c r="J1044" s="184">
        <v>-1.9194</v>
      </c>
      <c r="K1044" s="184">
        <v>-6.9005000000000001</v>
      </c>
      <c r="L1044" s="184">
        <v>-3.8570000000000002</v>
      </c>
      <c r="M1044" s="184">
        <v>4.4989999999999997</v>
      </c>
      <c r="N1044" s="184">
        <v>-7.8449</v>
      </c>
      <c r="O1044" s="184">
        <v>15.836399999999999</v>
      </c>
      <c r="P1044" s="184">
        <v>10.5898</v>
      </c>
      <c r="Q1044" s="184">
        <v>11.2249</v>
      </c>
      <c r="R1044" s="184">
        <v>3.2995000000000001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80" t="s">
        <v>858</v>
      </c>
      <c r="B1045" s="180" t="s">
        <v>2052</v>
      </c>
      <c r="C1045" s="180">
        <v>118479</v>
      </c>
      <c r="D1045" s="183">
        <v>45014</v>
      </c>
      <c r="E1045" s="184">
        <v>52.503</v>
      </c>
      <c r="F1045" s="184">
        <v>0.76380000000000003</v>
      </c>
      <c r="G1045" s="184">
        <v>0.72519999999999996</v>
      </c>
      <c r="H1045" s="184">
        <v>-0.24129999999999999</v>
      </c>
      <c r="I1045" s="184">
        <v>1.0023</v>
      </c>
      <c r="J1045" s="184">
        <v>-0.77859999999999996</v>
      </c>
      <c r="K1045" s="184">
        <v>-4.9255000000000004</v>
      </c>
      <c r="L1045" s="184">
        <v>-1.2952999999999999</v>
      </c>
      <c r="M1045" s="184">
        <v>7.6764000000000001</v>
      </c>
      <c r="N1045" s="184">
        <v>-2.4470000000000001</v>
      </c>
      <c r="O1045" s="184">
        <v>23.383299999999998</v>
      </c>
      <c r="P1045" s="184">
        <v>10.7842</v>
      </c>
      <c r="Q1045" s="184">
        <v>11.5062</v>
      </c>
      <c r="R1045" s="184">
        <v>8.2934000000000001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80" t="s">
        <v>858</v>
      </c>
      <c r="B1046" s="180" t="s">
        <v>2053</v>
      </c>
      <c r="C1046" s="180">
        <v>108799</v>
      </c>
      <c r="D1046" s="183">
        <v>45014</v>
      </c>
      <c r="E1046" s="184">
        <v>46.972000000000001</v>
      </c>
      <c r="F1046" s="184">
        <v>0.76149999999999995</v>
      </c>
      <c r="G1046" s="184">
        <v>0.7097</v>
      </c>
      <c r="H1046" s="184">
        <v>-0.26540000000000002</v>
      </c>
      <c r="I1046" s="184">
        <v>0.95640000000000003</v>
      </c>
      <c r="J1046" s="184">
        <v>-0.87160000000000004</v>
      </c>
      <c r="K1046" s="184">
        <v>-5.2123999999999997</v>
      </c>
      <c r="L1046" s="184">
        <v>-1.9005000000000001</v>
      </c>
      <c r="M1046" s="184">
        <v>6.6576000000000004</v>
      </c>
      <c r="N1046" s="184">
        <v>-3.6472000000000002</v>
      </c>
      <c r="O1046" s="184">
        <v>21.920999999999999</v>
      </c>
      <c r="P1046" s="184">
        <v>9.5740999999999996</v>
      </c>
      <c r="Q1046" s="184">
        <v>9.6372</v>
      </c>
      <c r="R1046" s="184">
        <v>6.9667000000000003</v>
      </c>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1845</v>
      </c>
      <c r="C1047" s="180">
        <v>150187</v>
      </c>
      <c r="D1047" s="183">
        <v>45014</v>
      </c>
      <c r="E1047" s="184">
        <v>155.6765</v>
      </c>
      <c r="F1047" s="184">
        <v>0.8085</v>
      </c>
      <c r="G1047" s="184">
        <v>0.78649999999999998</v>
      </c>
      <c r="H1047" s="184">
        <v>-0.14899999999999999</v>
      </c>
      <c r="I1047" s="184">
        <v>0.96899999999999997</v>
      </c>
      <c r="J1047" s="184">
        <v>-0.66669999999999996</v>
      </c>
      <c r="K1047" s="184">
        <v>-4.2918000000000003</v>
      </c>
      <c r="L1047" s="184">
        <v>2.7585999999999999</v>
      </c>
      <c r="M1047" s="184">
        <v>10.0266</v>
      </c>
      <c r="N1047" s="184">
        <v>2.4184999999999999</v>
      </c>
      <c r="O1047" s="184">
        <v>23.65</v>
      </c>
      <c r="P1047" s="184">
        <v>12.6447</v>
      </c>
      <c r="Q1047" s="184">
        <v>14.1981</v>
      </c>
      <c r="R1047" s="184">
        <v>10.3887</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1867</v>
      </c>
      <c r="C1048" s="180">
        <v>150185</v>
      </c>
      <c r="D1048" s="183">
        <v>45014</v>
      </c>
      <c r="E1048" s="184">
        <v>138.67869999999999</v>
      </c>
      <c r="F1048" s="184">
        <v>0.80510000000000004</v>
      </c>
      <c r="G1048" s="184">
        <v>0.7702</v>
      </c>
      <c r="H1048" s="184">
        <v>-0.17180000000000001</v>
      </c>
      <c r="I1048" s="184">
        <v>0.92249999999999999</v>
      </c>
      <c r="J1048" s="184">
        <v>-0.76180000000000003</v>
      </c>
      <c r="K1048" s="184">
        <v>-4.5735000000000001</v>
      </c>
      <c r="L1048" s="184">
        <v>2.1576</v>
      </c>
      <c r="M1048" s="184">
        <v>9.0312000000000001</v>
      </c>
      <c r="N1048" s="184">
        <v>1.1809000000000001</v>
      </c>
      <c r="O1048" s="184">
        <v>22.1751</v>
      </c>
      <c r="P1048" s="184">
        <v>11.2913</v>
      </c>
      <c r="Q1048" s="184">
        <v>15.2531</v>
      </c>
      <c r="R1048" s="184">
        <v>9.0513999999999992</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863</v>
      </c>
      <c r="C1049" s="180">
        <v>112943</v>
      </c>
      <c r="D1049" s="183"/>
      <c r="E1049" s="184"/>
      <c r="F1049" s="184"/>
      <c r="G1049" s="184"/>
      <c r="H1049" s="184"/>
      <c r="I1049" s="184"/>
      <c r="J1049" s="184"/>
      <c r="K1049" s="184"/>
      <c r="L1049" s="184"/>
      <c r="M1049" s="184"/>
      <c r="N1049" s="184"/>
      <c r="O1049" s="184"/>
      <c r="P1049" s="184"/>
      <c r="Q1049" s="184"/>
      <c r="R1049" s="184"/>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864</v>
      </c>
      <c r="C1050" s="180">
        <v>119367</v>
      </c>
      <c r="D1050" s="183"/>
      <c r="E1050" s="184"/>
      <c r="F1050" s="184"/>
      <c r="G1050" s="184"/>
      <c r="H1050" s="184"/>
      <c r="I1050" s="184"/>
      <c r="J1050" s="184"/>
      <c r="K1050" s="184"/>
      <c r="L1050" s="184"/>
      <c r="M1050" s="184"/>
      <c r="N1050" s="184"/>
      <c r="O1050" s="184"/>
      <c r="P1050" s="184"/>
      <c r="Q1050" s="184"/>
      <c r="R1050" s="184"/>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865</v>
      </c>
      <c r="C1051" s="180">
        <v>118269</v>
      </c>
      <c r="D1051" s="183">
        <v>45014</v>
      </c>
      <c r="E1051" s="184">
        <v>45</v>
      </c>
      <c r="F1051" s="184">
        <v>0.73880000000000001</v>
      </c>
      <c r="G1051" s="184">
        <v>0.67110000000000003</v>
      </c>
      <c r="H1051" s="184">
        <v>-0.39839999999999998</v>
      </c>
      <c r="I1051" s="184">
        <v>0.73880000000000001</v>
      </c>
      <c r="J1051" s="184">
        <v>-1.1640999999999999</v>
      </c>
      <c r="K1051" s="184">
        <v>-4.7013999999999996</v>
      </c>
      <c r="L1051" s="184">
        <v>1.5343</v>
      </c>
      <c r="M1051" s="184">
        <v>9.4358000000000004</v>
      </c>
      <c r="N1051" s="184">
        <v>0.67110000000000003</v>
      </c>
      <c r="O1051" s="184">
        <v>24.805099999999999</v>
      </c>
      <c r="P1051" s="184">
        <v>14.2699</v>
      </c>
      <c r="Q1051" s="184">
        <v>13.7539</v>
      </c>
      <c r="R1051" s="184">
        <v>9.0268999999999995</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866</v>
      </c>
      <c r="C1052" s="180">
        <v>113221</v>
      </c>
      <c r="D1052" s="183">
        <v>45014</v>
      </c>
      <c r="E1052" s="184">
        <v>40.04</v>
      </c>
      <c r="F1052" s="184">
        <v>0.75490000000000002</v>
      </c>
      <c r="G1052" s="184">
        <v>0.65359999999999996</v>
      </c>
      <c r="H1052" s="184">
        <v>-0.42280000000000001</v>
      </c>
      <c r="I1052" s="184">
        <v>0.70420000000000005</v>
      </c>
      <c r="J1052" s="184">
        <v>-1.2577</v>
      </c>
      <c r="K1052" s="184">
        <v>-5.0058999999999996</v>
      </c>
      <c r="L1052" s="184">
        <v>0.85640000000000005</v>
      </c>
      <c r="M1052" s="184">
        <v>8.3040000000000003</v>
      </c>
      <c r="N1052" s="184">
        <v>-0.74370000000000003</v>
      </c>
      <c r="O1052" s="184">
        <v>22.947600000000001</v>
      </c>
      <c r="P1052" s="184">
        <v>12.698399999999999</v>
      </c>
      <c r="Q1052" s="184">
        <v>11.6259</v>
      </c>
      <c r="R1052" s="184">
        <v>7.4340999999999999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867</v>
      </c>
      <c r="C1053" s="180">
        <v>119250</v>
      </c>
      <c r="D1053" s="183">
        <v>45014</v>
      </c>
      <c r="E1053" s="184">
        <v>301.81</v>
      </c>
      <c r="F1053" s="184">
        <v>0.79620000000000002</v>
      </c>
      <c r="G1053" s="184">
        <v>0.30209999999999998</v>
      </c>
      <c r="H1053" s="184">
        <v>-0.4798</v>
      </c>
      <c r="I1053" s="184">
        <v>0.13539999999999999</v>
      </c>
      <c r="J1053" s="184">
        <v>-2.0727000000000002</v>
      </c>
      <c r="K1053" s="184">
        <v>-4.7325999999999997</v>
      </c>
      <c r="L1053" s="184">
        <v>0.41120000000000001</v>
      </c>
      <c r="M1053" s="184">
        <v>10.3704</v>
      </c>
      <c r="N1053" s="184">
        <v>2.9738000000000002</v>
      </c>
      <c r="O1053" s="184">
        <v>22.6663</v>
      </c>
      <c r="P1053" s="184">
        <v>8.5490999999999993</v>
      </c>
      <c r="Q1053" s="184">
        <v>10.2408</v>
      </c>
      <c r="R1053" s="184">
        <v>7.0683999999999996</v>
      </c>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868</v>
      </c>
      <c r="C1054" s="180">
        <v>101635</v>
      </c>
      <c r="D1054" s="183">
        <v>45014</v>
      </c>
      <c r="E1054" s="184">
        <v>281.464</v>
      </c>
      <c r="F1054" s="184">
        <v>0.79390000000000005</v>
      </c>
      <c r="G1054" s="184">
        <v>0.29149999999999998</v>
      </c>
      <c r="H1054" s="184">
        <v>-0.49490000000000001</v>
      </c>
      <c r="I1054" s="184">
        <v>0.1053</v>
      </c>
      <c r="J1054" s="184">
        <v>-2.1328</v>
      </c>
      <c r="K1054" s="184">
        <v>-4.9156000000000004</v>
      </c>
      <c r="L1054" s="184">
        <v>2.1700000000000001E-2</v>
      </c>
      <c r="M1054" s="184">
        <v>9.7226999999999997</v>
      </c>
      <c r="N1054" s="184">
        <v>2.1562999999999999</v>
      </c>
      <c r="O1054" s="184">
        <v>21.716999999999999</v>
      </c>
      <c r="P1054" s="184">
        <v>7.7430000000000003</v>
      </c>
      <c r="Q1054" s="184">
        <v>18.095600000000001</v>
      </c>
      <c r="R1054" s="184">
        <v>6.2373000000000003</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869</v>
      </c>
      <c r="C1055" s="180">
        <v>118617</v>
      </c>
      <c r="D1055" s="183">
        <v>45014</v>
      </c>
      <c r="E1055" s="184">
        <v>60.41</v>
      </c>
      <c r="F1055" s="184">
        <v>0.86829999999999996</v>
      </c>
      <c r="G1055" s="184">
        <v>0.93569999999999998</v>
      </c>
      <c r="H1055" s="184">
        <v>-0.19819999999999999</v>
      </c>
      <c r="I1055" s="184">
        <v>0.8851</v>
      </c>
      <c r="J1055" s="184">
        <v>-0.60880000000000001</v>
      </c>
      <c r="K1055" s="184">
        <v>-3.3285</v>
      </c>
      <c r="L1055" s="184">
        <v>4.2809999999999997</v>
      </c>
      <c r="M1055" s="184">
        <v>12.8315</v>
      </c>
      <c r="N1055" s="184">
        <v>3.7616000000000001</v>
      </c>
      <c r="O1055" s="184">
        <v>27.0473</v>
      </c>
      <c r="P1055" s="184">
        <v>12.7578</v>
      </c>
      <c r="Q1055" s="184">
        <v>13.6447</v>
      </c>
      <c r="R1055" s="184">
        <v>11.2582</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1901</v>
      </c>
      <c r="C1056" s="180">
        <v>111940</v>
      </c>
      <c r="D1056" s="183">
        <v>45014</v>
      </c>
      <c r="E1056" s="184">
        <v>54.51</v>
      </c>
      <c r="F1056" s="184">
        <v>0.86970000000000003</v>
      </c>
      <c r="G1056" s="184">
        <v>0.90710000000000002</v>
      </c>
      <c r="H1056" s="184">
        <v>-0.21970000000000001</v>
      </c>
      <c r="I1056" s="184">
        <v>0.83240000000000003</v>
      </c>
      <c r="J1056" s="184">
        <v>-0.72850000000000004</v>
      </c>
      <c r="K1056" s="184">
        <v>-3.6926000000000001</v>
      </c>
      <c r="L1056" s="184">
        <v>3.4738000000000002</v>
      </c>
      <c r="M1056" s="184">
        <v>11.518000000000001</v>
      </c>
      <c r="N1056" s="184">
        <v>2.1551999999999998</v>
      </c>
      <c r="O1056" s="184">
        <v>25.0822</v>
      </c>
      <c r="P1056" s="184">
        <v>11.1934</v>
      </c>
      <c r="Q1056" s="184">
        <v>13.009399999999999</v>
      </c>
      <c r="R1056" s="184">
        <v>9.5817999999999994</v>
      </c>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870</v>
      </c>
      <c r="C1057" s="180">
        <v>100471</v>
      </c>
      <c r="D1057" s="183">
        <v>45014</v>
      </c>
      <c r="E1057" s="184">
        <v>1588.75280458624</v>
      </c>
      <c r="F1057" s="184">
        <v>0.69630000000000003</v>
      </c>
      <c r="G1057" s="184">
        <v>0.6925</v>
      </c>
      <c r="H1057" s="184">
        <v>-0.37630000000000002</v>
      </c>
      <c r="I1057" s="184">
        <v>0.77190000000000003</v>
      </c>
      <c r="J1057" s="184">
        <v>-1.429</v>
      </c>
      <c r="K1057" s="184">
        <v>-5.0946999999999996</v>
      </c>
      <c r="L1057" s="184">
        <v>-0.27689999999999998</v>
      </c>
      <c r="M1057" s="184">
        <v>5.2215999999999996</v>
      </c>
      <c r="N1057" s="184">
        <v>-1.9633</v>
      </c>
      <c r="O1057" s="184">
        <v>25.857600000000001</v>
      </c>
      <c r="P1057" s="184">
        <v>8.8158999999999992</v>
      </c>
      <c r="Q1057" s="184">
        <v>18.8537</v>
      </c>
      <c r="R1057" s="184">
        <v>5.9733999999999998</v>
      </c>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871</v>
      </c>
      <c r="C1058" s="180">
        <v>118531</v>
      </c>
      <c r="D1058" s="183">
        <v>45014</v>
      </c>
      <c r="E1058" s="184">
        <v>719.28420000000006</v>
      </c>
      <c r="F1058" s="184">
        <v>0.69869999999999999</v>
      </c>
      <c r="G1058" s="184">
        <v>0.70430000000000004</v>
      </c>
      <c r="H1058" s="184">
        <v>-0.36009999999999998</v>
      </c>
      <c r="I1058" s="184">
        <v>0.80500000000000005</v>
      </c>
      <c r="J1058" s="184">
        <v>-1.3620000000000001</v>
      </c>
      <c r="K1058" s="184">
        <v>-4.8941999999999997</v>
      </c>
      <c r="L1058" s="184">
        <v>0.13059999999999999</v>
      </c>
      <c r="M1058" s="184">
        <v>5.8524000000000003</v>
      </c>
      <c r="N1058" s="184">
        <v>-1.1927000000000001</v>
      </c>
      <c r="O1058" s="184">
        <v>26.7974</v>
      </c>
      <c r="P1058" s="184">
        <v>9.6567000000000007</v>
      </c>
      <c r="Q1058" s="184">
        <v>11.385300000000001</v>
      </c>
      <c r="R1058" s="184">
        <v>6.7751000000000001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872</v>
      </c>
      <c r="C1059" s="180">
        <v>102000</v>
      </c>
      <c r="D1059" s="183">
        <v>45014</v>
      </c>
      <c r="E1059" s="184">
        <v>890.57027734963799</v>
      </c>
      <c r="F1059" s="184">
        <v>0.72750000000000004</v>
      </c>
      <c r="G1059" s="184">
        <v>0.68700000000000006</v>
      </c>
      <c r="H1059" s="184">
        <v>-0.43559999999999999</v>
      </c>
      <c r="I1059" s="184">
        <v>0.42320000000000002</v>
      </c>
      <c r="J1059" s="184">
        <v>-0.84040000000000004</v>
      </c>
      <c r="K1059" s="184">
        <v>-3.9809000000000001</v>
      </c>
      <c r="L1059" s="184">
        <v>4.9522000000000004</v>
      </c>
      <c r="M1059" s="184">
        <v>11.725099999999999</v>
      </c>
      <c r="N1059" s="184">
        <v>5.3334000000000001</v>
      </c>
      <c r="O1059" s="184">
        <v>28.651299999999999</v>
      </c>
      <c r="P1059" s="184">
        <v>11.084300000000001</v>
      </c>
      <c r="Q1059" s="184">
        <v>18.397099999999998</v>
      </c>
      <c r="R1059" s="184">
        <v>13.021699999999999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873</v>
      </c>
      <c r="C1060" s="180">
        <v>119018</v>
      </c>
      <c r="D1060" s="183">
        <v>45014</v>
      </c>
      <c r="E1060" s="184">
        <v>774.82899999999995</v>
      </c>
      <c r="F1060" s="184">
        <v>0.72919999999999996</v>
      </c>
      <c r="G1060" s="184">
        <v>0.69499999999999995</v>
      </c>
      <c r="H1060" s="184">
        <v>-0.42449999999999999</v>
      </c>
      <c r="I1060" s="184">
        <v>0.44540000000000002</v>
      </c>
      <c r="J1060" s="184">
        <v>-0.79500000000000004</v>
      </c>
      <c r="K1060" s="184">
        <v>-3.8315999999999999</v>
      </c>
      <c r="L1060" s="184">
        <v>5.2737999999999996</v>
      </c>
      <c r="M1060" s="184">
        <v>12.2357</v>
      </c>
      <c r="N1060" s="184">
        <v>5.9713000000000003</v>
      </c>
      <c r="O1060" s="184">
        <v>29.412800000000001</v>
      </c>
      <c r="P1060" s="184">
        <v>11.7681</v>
      </c>
      <c r="Q1060" s="184">
        <v>12.765700000000001</v>
      </c>
      <c r="R1060" s="184">
        <v>13.695600000000001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1957</v>
      </c>
      <c r="C1061" s="180">
        <v>101594</v>
      </c>
      <c r="D1061" s="183">
        <v>45014</v>
      </c>
      <c r="E1061" s="184">
        <v>305.45429999999999</v>
      </c>
      <c r="F1061" s="184">
        <v>0.77959999999999996</v>
      </c>
      <c r="G1061" s="184">
        <v>0.77249999999999996</v>
      </c>
      <c r="H1061" s="184">
        <v>-0.34860000000000002</v>
      </c>
      <c r="I1061" s="184">
        <v>0.87070000000000003</v>
      </c>
      <c r="J1061" s="184">
        <v>-1.3360000000000001</v>
      </c>
      <c r="K1061" s="184">
        <v>-5.7674000000000003</v>
      </c>
      <c r="L1061" s="184">
        <v>0.30649999999999999</v>
      </c>
      <c r="M1061" s="184">
        <v>8.9700000000000006</v>
      </c>
      <c r="N1061" s="184">
        <v>-1.2093</v>
      </c>
      <c r="O1061" s="184">
        <v>22.519200000000001</v>
      </c>
      <c r="P1061" s="184">
        <v>9.5755999999999997</v>
      </c>
      <c r="Q1061" s="184">
        <v>18.332899999999999</v>
      </c>
      <c r="R1061" s="184">
        <v>6.5896999999999997</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1958</v>
      </c>
      <c r="C1062" s="180">
        <v>120030</v>
      </c>
      <c r="D1062" s="183">
        <v>45014</v>
      </c>
      <c r="E1062" s="184">
        <v>332.06180000000001</v>
      </c>
      <c r="F1062" s="184">
        <v>0.78259999999999996</v>
      </c>
      <c r="G1062" s="184">
        <v>0.78649999999999998</v>
      </c>
      <c r="H1062" s="184">
        <v>-0.32940000000000003</v>
      </c>
      <c r="I1062" s="184">
        <v>0.90710000000000002</v>
      </c>
      <c r="J1062" s="184">
        <v>-1.2614000000000001</v>
      </c>
      <c r="K1062" s="184">
        <v>-5.5412999999999997</v>
      </c>
      <c r="L1062" s="184">
        <v>0.78449999999999998</v>
      </c>
      <c r="M1062" s="184">
        <v>9.7484999999999999</v>
      </c>
      <c r="N1062" s="184">
        <v>-0.26900000000000002</v>
      </c>
      <c r="O1062" s="184">
        <v>23.6816</v>
      </c>
      <c r="P1062" s="184">
        <v>10.5616</v>
      </c>
      <c r="Q1062" s="184">
        <v>11.669499999999999</v>
      </c>
      <c r="R1062" s="184">
        <v>7.6020000000000003</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874</v>
      </c>
      <c r="C1063" s="180">
        <v>108466</v>
      </c>
      <c r="D1063" s="183">
        <v>45014</v>
      </c>
      <c r="E1063" s="184">
        <v>66.510000000000005</v>
      </c>
      <c r="F1063" s="184">
        <v>0.62029999999999996</v>
      </c>
      <c r="G1063" s="184">
        <v>0.37730000000000002</v>
      </c>
      <c r="H1063" s="184">
        <v>-0.8054</v>
      </c>
      <c r="I1063" s="184">
        <v>0.51380000000000003</v>
      </c>
      <c r="J1063" s="184">
        <v>-1.1297999999999999</v>
      </c>
      <c r="K1063" s="184">
        <v>-5.04</v>
      </c>
      <c r="L1063" s="184">
        <v>3.2443</v>
      </c>
      <c r="M1063" s="184">
        <v>9.9884000000000004</v>
      </c>
      <c r="N1063" s="184">
        <v>2.1187999999999998</v>
      </c>
      <c r="O1063" s="184">
        <v>27.934899999999999</v>
      </c>
      <c r="P1063" s="184">
        <v>11.4598</v>
      </c>
      <c r="Q1063" s="184">
        <v>13.601800000000001</v>
      </c>
      <c r="R1063" s="184">
        <v>11.823499999999999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875</v>
      </c>
      <c r="C1064" s="180">
        <v>120586</v>
      </c>
      <c r="D1064" s="183">
        <v>45014</v>
      </c>
      <c r="E1064" s="184">
        <v>72.09</v>
      </c>
      <c r="F1064" s="184">
        <v>0.62809999999999999</v>
      </c>
      <c r="G1064" s="184">
        <v>0.38990000000000002</v>
      </c>
      <c r="H1064" s="184">
        <v>-0.79810000000000003</v>
      </c>
      <c r="I1064" s="184">
        <v>0.54390000000000005</v>
      </c>
      <c r="J1064" s="184">
        <v>-1.0974999999999999</v>
      </c>
      <c r="K1064" s="184">
        <v>-4.907</v>
      </c>
      <c r="L1064" s="184">
        <v>3.5627</v>
      </c>
      <c r="M1064" s="184">
        <v>10.499700000000001</v>
      </c>
      <c r="N1064" s="184">
        <v>2.7654999999999998</v>
      </c>
      <c r="O1064" s="184">
        <v>28.738800000000001</v>
      </c>
      <c r="P1064" s="184">
        <v>12.220499999999999</v>
      </c>
      <c r="Q1064" s="184">
        <v>14.1694</v>
      </c>
      <c r="R1064" s="184">
        <v>12.5245</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876</v>
      </c>
      <c r="C1065" s="180">
        <v>117311</v>
      </c>
      <c r="D1065" s="183">
        <v>45014</v>
      </c>
      <c r="E1065" s="184">
        <v>38.26</v>
      </c>
      <c r="F1065" s="184">
        <v>0.92320000000000002</v>
      </c>
      <c r="G1065" s="184">
        <v>0.84340000000000004</v>
      </c>
      <c r="H1065" s="184">
        <v>-0.44240000000000002</v>
      </c>
      <c r="I1065" s="184">
        <v>0.7107</v>
      </c>
      <c r="J1065" s="184">
        <v>-1.544</v>
      </c>
      <c r="K1065" s="184">
        <v>-6.1334999999999997</v>
      </c>
      <c r="L1065" s="184">
        <v>0.1047</v>
      </c>
      <c r="M1065" s="184">
        <v>8.5082000000000004</v>
      </c>
      <c r="N1065" s="184">
        <v>-1.7463</v>
      </c>
      <c r="O1065" s="184">
        <v>25.202999999999999</v>
      </c>
      <c r="P1065" s="184">
        <v>10.779</v>
      </c>
      <c r="Q1065" s="184">
        <v>13.129899999999999</v>
      </c>
      <c r="R1065" s="184">
        <v>10.409800000000001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877</v>
      </c>
      <c r="C1066" s="180">
        <v>118344</v>
      </c>
      <c r="D1066" s="183">
        <v>45014</v>
      </c>
      <c r="E1066" s="184">
        <v>42.82</v>
      </c>
      <c r="F1066" s="184">
        <v>0.91920000000000002</v>
      </c>
      <c r="G1066" s="184">
        <v>0.84789999999999999</v>
      </c>
      <c r="H1066" s="184">
        <v>-0.41860000000000003</v>
      </c>
      <c r="I1066" s="184">
        <v>0.75290000000000001</v>
      </c>
      <c r="J1066" s="184">
        <v>-1.5179</v>
      </c>
      <c r="K1066" s="184">
        <v>-5.9108000000000001</v>
      </c>
      <c r="L1066" s="184">
        <v>0.65820000000000001</v>
      </c>
      <c r="M1066" s="184">
        <v>9.4581</v>
      </c>
      <c r="N1066" s="184">
        <v>-0.71879999999999999</v>
      </c>
      <c r="O1066" s="184">
        <v>26.611599999999999</v>
      </c>
      <c r="P1066" s="184">
        <v>12.2151</v>
      </c>
      <c r="Q1066" s="184">
        <v>13.093999999999999</v>
      </c>
      <c r="R1066" s="184">
        <v>11.680899999999999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878</v>
      </c>
      <c r="C1067" s="180">
        <v>119133</v>
      </c>
      <c r="D1067" s="183">
        <v>45014</v>
      </c>
      <c r="E1067" s="184">
        <v>32.71</v>
      </c>
      <c r="F1067" s="184">
        <v>0.6462</v>
      </c>
      <c r="G1067" s="184">
        <v>0.61519999999999997</v>
      </c>
      <c r="H1067" s="184">
        <v>-0.39589999999999997</v>
      </c>
      <c r="I1067" s="184">
        <v>0.73909999999999998</v>
      </c>
      <c r="J1067" s="184">
        <v>-1.1185</v>
      </c>
      <c r="K1067" s="184">
        <v>-6.1406000000000001</v>
      </c>
      <c r="L1067" s="184">
        <v>1.5523</v>
      </c>
      <c r="M1067" s="184">
        <v>9.5812000000000008</v>
      </c>
      <c r="N1067" s="184">
        <v>2.2187999999999999</v>
      </c>
      <c r="O1067" s="184">
        <v>21.694700000000001</v>
      </c>
      <c r="P1067" s="184">
        <v>9.0197000000000003</v>
      </c>
      <c r="Q1067" s="184">
        <v>11.5154</v>
      </c>
      <c r="R1067" s="184">
        <v>8.6892999999999994</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1764</v>
      </c>
      <c r="C1068" s="180">
        <v>116547</v>
      </c>
      <c r="D1068" s="183">
        <v>45014</v>
      </c>
      <c r="E1068" s="184">
        <v>28.14</v>
      </c>
      <c r="F1068" s="184">
        <v>0.64380000000000004</v>
      </c>
      <c r="G1068" s="184">
        <v>0.60780000000000001</v>
      </c>
      <c r="H1068" s="184">
        <v>-0.42459999999999998</v>
      </c>
      <c r="I1068" s="184">
        <v>0.67979999999999996</v>
      </c>
      <c r="J1068" s="184">
        <v>-1.1938</v>
      </c>
      <c r="K1068" s="184">
        <v>-6.4184000000000001</v>
      </c>
      <c r="L1068" s="184">
        <v>0.93259999999999998</v>
      </c>
      <c r="M1068" s="184">
        <v>8.5648</v>
      </c>
      <c r="N1068" s="184">
        <v>0.89639999999999997</v>
      </c>
      <c r="O1068" s="184">
        <v>19.996200000000002</v>
      </c>
      <c r="P1068" s="184">
        <v>7.4709000000000003</v>
      </c>
      <c r="Q1068" s="184">
        <v>9.7349999999999994</v>
      </c>
      <c r="R1068" s="184">
        <v>7.2500999999999998</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879</v>
      </c>
      <c r="C1069" s="180">
        <v>112098</v>
      </c>
      <c r="D1069" s="183">
        <v>45014</v>
      </c>
      <c r="E1069" s="184">
        <v>41.4</v>
      </c>
      <c r="F1069" s="184">
        <v>0.77900000000000003</v>
      </c>
      <c r="G1069" s="184">
        <v>0.68089999999999995</v>
      </c>
      <c r="H1069" s="184">
        <v>-0.26500000000000001</v>
      </c>
      <c r="I1069" s="184">
        <v>0.46110000000000001</v>
      </c>
      <c r="J1069" s="184">
        <v>-1.8492</v>
      </c>
      <c r="K1069" s="184">
        <v>-6.0372000000000003</v>
      </c>
      <c r="L1069" s="184">
        <v>-1.6627000000000001</v>
      </c>
      <c r="M1069" s="184">
        <v>6.2083000000000004</v>
      </c>
      <c r="N1069" s="184">
        <v>-4.6741999999999999</v>
      </c>
      <c r="O1069" s="184">
        <v>22.656600000000001</v>
      </c>
      <c r="P1069" s="184">
        <v>9.2563999999999993</v>
      </c>
      <c r="Q1069" s="184">
        <v>11.0021</v>
      </c>
      <c r="R1069" s="184">
        <v>8.8302999999999994</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880</v>
      </c>
      <c r="C1070" s="180">
        <v>120392</v>
      </c>
      <c r="D1070" s="183">
        <v>45014</v>
      </c>
      <c r="E1070" s="184">
        <v>48.12</v>
      </c>
      <c r="F1070" s="184">
        <v>0.77490000000000003</v>
      </c>
      <c r="G1070" s="184">
        <v>0.71160000000000001</v>
      </c>
      <c r="H1070" s="184">
        <v>-0.24879999999999999</v>
      </c>
      <c r="I1070" s="184">
        <v>0.5222</v>
      </c>
      <c r="J1070" s="184">
        <v>-1.7358</v>
      </c>
      <c r="K1070" s="184">
        <v>-5.6840000000000002</v>
      </c>
      <c r="L1070" s="184">
        <v>-0.90610000000000002</v>
      </c>
      <c r="M1070" s="184">
        <v>7.4107000000000003</v>
      </c>
      <c r="N1070" s="184">
        <v>-3.218</v>
      </c>
      <c r="O1070" s="184">
        <v>24.3764</v>
      </c>
      <c r="P1070" s="184">
        <v>10.8611</v>
      </c>
      <c r="Q1070" s="184">
        <v>13.610900000000001</v>
      </c>
      <c r="R1070" s="184">
        <v>10.426299999999999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1648</v>
      </c>
      <c r="C1071" s="180">
        <v>148353</v>
      </c>
      <c r="D1071" s="183">
        <v>45014</v>
      </c>
      <c r="E1071" s="184">
        <v>12.1005</v>
      </c>
      <c r="F1071" s="184">
        <v>0.86609999999999998</v>
      </c>
      <c r="G1071" s="184">
        <v>0.85509999999999997</v>
      </c>
      <c r="H1071" s="184">
        <v>-0.40079999999999999</v>
      </c>
      <c r="I1071" s="184">
        <v>0.56930000000000003</v>
      </c>
      <c r="J1071" s="184">
        <v>-0.89759999999999995</v>
      </c>
      <c r="K1071" s="184">
        <v>-6.1102999999999996</v>
      </c>
      <c r="L1071" s="184">
        <v>2.1242999999999999</v>
      </c>
      <c r="M1071" s="184">
        <v>10.693899999999999</v>
      </c>
      <c r="N1071" s="184">
        <v>1.4955000000000001</v>
      </c>
      <c r="O1071" s="184"/>
      <c r="P1071" s="184"/>
      <c r="Q1071" s="184">
        <v>8.8012999999999995</v>
      </c>
      <c r="R1071" s="184">
        <v>6.4210000000000003</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1649</v>
      </c>
      <c r="C1072" s="180">
        <v>148351</v>
      </c>
      <c r="D1072" s="183">
        <v>45014</v>
      </c>
      <c r="E1072" s="184">
        <v>11.508100000000001</v>
      </c>
      <c r="F1072" s="184">
        <v>0.86070000000000002</v>
      </c>
      <c r="G1072" s="184">
        <v>0.82530000000000003</v>
      </c>
      <c r="H1072" s="184">
        <v>-0.44119999999999998</v>
      </c>
      <c r="I1072" s="184">
        <v>0.48720000000000002</v>
      </c>
      <c r="J1072" s="184">
        <v>-1.0609</v>
      </c>
      <c r="K1072" s="184">
        <v>-6.5991999999999997</v>
      </c>
      <c r="L1072" s="184">
        <v>1.0839000000000001</v>
      </c>
      <c r="M1072" s="184">
        <v>8.9771999999999998</v>
      </c>
      <c r="N1072" s="184">
        <v>-0.69120000000000004</v>
      </c>
      <c r="O1072" s="184"/>
      <c r="P1072" s="184"/>
      <c r="Q1072" s="184">
        <v>6.4116999999999997</v>
      </c>
      <c r="R1072" s="184">
        <v>4.0850999999999997</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881</v>
      </c>
      <c r="C1073" s="180">
        <v>120490</v>
      </c>
      <c r="D1073" s="183">
        <v>45014</v>
      </c>
      <c r="E1073" s="184">
        <v>108.25700000000001</v>
      </c>
      <c r="F1073" s="184">
        <v>0.98160000000000003</v>
      </c>
      <c r="G1073" s="184">
        <v>0.87680000000000002</v>
      </c>
      <c r="H1073" s="184">
        <v>-0.31669999999999998</v>
      </c>
      <c r="I1073" s="184">
        <v>-2.01E-2</v>
      </c>
      <c r="J1073" s="184">
        <v>-1.6458999999999999</v>
      </c>
      <c r="K1073" s="184">
        <v>-5.1322000000000001</v>
      </c>
      <c r="L1073" s="184">
        <v>1.661</v>
      </c>
      <c r="M1073" s="184">
        <v>10.361000000000001</v>
      </c>
      <c r="N1073" s="184">
        <v>0.90149999999999997</v>
      </c>
      <c r="O1073" s="184">
        <v>18.4633</v>
      </c>
      <c r="P1073" s="184">
        <v>10.285</v>
      </c>
      <c r="Q1073" s="184">
        <v>11.288600000000001</v>
      </c>
      <c r="R1073" s="184">
        <v>9.7768999999999995</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1881</v>
      </c>
      <c r="C1074" s="180">
        <v>100219</v>
      </c>
      <c r="D1074" s="183">
        <v>45014</v>
      </c>
      <c r="E1074" s="184">
        <v>97.400700000000001</v>
      </c>
      <c r="F1074" s="184">
        <v>0.97989999999999999</v>
      </c>
      <c r="G1074" s="184">
        <v>0.86750000000000005</v>
      </c>
      <c r="H1074" s="184">
        <v>-0.32979999999999998</v>
      </c>
      <c r="I1074" s="184">
        <v>-4.6699999999999998E-2</v>
      </c>
      <c r="J1074" s="184">
        <v>-1.7001999999999999</v>
      </c>
      <c r="K1074" s="184">
        <v>-5.2986000000000004</v>
      </c>
      <c r="L1074" s="184">
        <v>1.3068</v>
      </c>
      <c r="M1074" s="184">
        <v>9.7715999999999994</v>
      </c>
      <c r="N1074" s="184">
        <v>0.1651</v>
      </c>
      <c r="O1074" s="184">
        <v>17.3446</v>
      </c>
      <c r="P1074" s="184">
        <v>9.2036999999999995</v>
      </c>
      <c r="Q1074" s="184">
        <v>8.4656000000000002</v>
      </c>
      <c r="R1074" s="184">
        <v>8.8216999999999999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1650</v>
      </c>
      <c r="C1075" s="180">
        <v>114458</v>
      </c>
      <c r="D1075" s="183">
        <v>45014</v>
      </c>
      <c r="E1075" s="184">
        <v>365.70499999999998</v>
      </c>
      <c r="F1075" s="184">
        <v>0.80020000000000002</v>
      </c>
      <c r="G1075" s="184">
        <v>0.51200000000000001</v>
      </c>
      <c r="H1075" s="184">
        <v>-0.50249999999999995</v>
      </c>
      <c r="I1075" s="184">
        <v>0.52639999999999998</v>
      </c>
      <c r="J1075" s="184">
        <v>-1.6881999999999999</v>
      </c>
      <c r="K1075" s="184">
        <v>-4.7834000000000003</v>
      </c>
      <c r="L1075" s="184">
        <v>1.2394000000000001</v>
      </c>
      <c r="M1075" s="184">
        <v>8.4649999999999999</v>
      </c>
      <c r="N1075" s="184">
        <v>0.41270000000000001</v>
      </c>
      <c r="O1075" s="184">
        <v>25.661000000000001</v>
      </c>
      <c r="P1075" s="184">
        <v>11.231199999999999</v>
      </c>
      <c r="Q1075" s="184">
        <v>18.454999999999998</v>
      </c>
      <c r="R1075" s="184">
        <v>8.6407000000000007</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1651</v>
      </c>
      <c r="C1076" s="180">
        <v>120152</v>
      </c>
      <c r="D1076" s="183">
        <v>45014</v>
      </c>
      <c r="E1076" s="184">
        <v>409.44499999999999</v>
      </c>
      <c r="F1076" s="184">
        <v>0.80379999999999996</v>
      </c>
      <c r="G1076" s="184">
        <v>0.53159999999999996</v>
      </c>
      <c r="H1076" s="184">
        <v>-0.47470000000000001</v>
      </c>
      <c r="I1076" s="184">
        <v>0.58440000000000003</v>
      </c>
      <c r="J1076" s="184">
        <v>-1.5788</v>
      </c>
      <c r="K1076" s="184">
        <v>-4.4707999999999997</v>
      </c>
      <c r="L1076" s="184">
        <v>1.8943000000000001</v>
      </c>
      <c r="M1076" s="184">
        <v>9.5180000000000007</v>
      </c>
      <c r="N1076" s="184">
        <v>1.7125999999999999</v>
      </c>
      <c r="O1076" s="184">
        <v>27.208400000000001</v>
      </c>
      <c r="P1076" s="184">
        <v>12.5448</v>
      </c>
      <c r="Q1076" s="184">
        <v>13.5791</v>
      </c>
      <c r="R1076" s="184">
        <v>10.014799999999999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1720</v>
      </c>
      <c r="C1077" s="180">
        <v>114457</v>
      </c>
      <c r="D1077" s="183">
        <v>45014</v>
      </c>
      <c r="E1077" s="184">
        <v>487.931050894436</v>
      </c>
      <c r="F1077" s="184">
        <v>0.79859999999999998</v>
      </c>
      <c r="G1077" s="184">
        <v>0.51100000000000001</v>
      </c>
      <c r="H1077" s="184">
        <v>-0.50370000000000004</v>
      </c>
      <c r="I1077" s="184">
        <v>0.52600000000000002</v>
      </c>
      <c r="J1077" s="184">
        <v>-1.6890000000000001</v>
      </c>
      <c r="K1077" s="184">
        <v>-4.7843999999999998</v>
      </c>
      <c r="L1077" s="184">
        <v>1.2396</v>
      </c>
      <c r="M1077" s="184">
        <v>8.4621999999999993</v>
      </c>
      <c r="N1077" s="184">
        <v>0.41049999999999998</v>
      </c>
      <c r="O1077" s="184">
        <v>25.659800000000001</v>
      </c>
      <c r="P1077" s="184">
        <v>10.956</v>
      </c>
      <c r="Q1077" s="184">
        <v>17.377700000000001</v>
      </c>
      <c r="R1077" s="184">
        <v>8.6397999999999993</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1721</v>
      </c>
      <c r="C1078" s="180">
        <v>120153</v>
      </c>
      <c r="D1078" s="183">
        <v>45014</v>
      </c>
      <c r="E1078" s="184">
        <v>112.596205911608</v>
      </c>
      <c r="F1078" s="184">
        <v>0.80230000000000001</v>
      </c>
      <c r="G1078" s="184">
        <v>0.53100000000000003</v>
      </c>
      <c r="H1078" s="184">
        <v>-0.47599999999999998</v>
      </c>
      <c r="I1078" s="184">
        <v>0.58330000000000004</v>
      </c>
      <c r="J1078" s="184">
        <v>-1.5794999999999999</v>
      </c>
      <c r="K1078" s="184">
        <v>-4.4721000000000002</v>
      </c>
      <c r="L1078" s="184">
        <v>1.893</v>
      </c>
      <c r="M1078" s="184">
        <v>9.5177999999999994</v>
      </c>
      <c r="N1078" s="184">
        <v>1.7112000000000001</v>
      </c>
      <c r="O1078" s="184">
        <v>27.207999999999998</v>
      </c>
      <c r="P1078" s="184">
        <v>12.269</v>
      </c>
      <c r="Q1078" s="184">
        <v>13.1852</v>
      </c>
      <c r="R1078" s="184">
        <v>10.013500000000001</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882</v>
      </c>
      <c r="C1079" s="180">
        <v>119308</v>
      </c>
      <c r="D1079" s="183"/>
      <c r="E1079" s="184"/>
      <c r="F1079" s="184"/>
      <c r="G1079" s="184"/>
      <c r="H1079" s="184"/>
      <c r="I1079" s="184"/>
      <c r="J1079" s="184"/>
      <c r="K1079" s="184"/>
      <c r="L1079" s="184"/>
      <c r="M1079" s="184"/>
      <c r="N1079" s="184"/>
      <c r="O1079" s="184"/>
      <c r="P1079" s="184"/>
      <c r="Q1079" s="184"/>
      <c r="R1079" s="184"/>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883</v>
      </c>
      <c r="C1080" s="180">
        <v>118069</v>
      </c>
      <c r="D1080" s="183"/>
      <c r="E1080" s="184"/>
      <c r="F1080" s="184"/>
      <c r="G1080" s="184"/>
      <c r="H1080" s="184"/>
      <c r="I1080" s="184"/>
      <c r="J1080" s="184"/>
      <c r="K1080" s="184"/>
      <c r="L1080" s="184"/>
      <c r="M1080" s="184"/>
      <c r="N1080" s="184"/>
      <c r="O1080" s="184"/>
      <c r="P1080" s="184"/>
      <c r="Q1080" s="184"/>
      <c r="R1080" s="184"/>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884</v>
      </c>
      <c r="C1081" s="180">
        <v>120267</v>
      </c>
      <c r="D1081" s="183">
        <v>45014</v>
      </c>
      <c r="E1081" s="184">
        <v>42.090899999999998</v>
      </c>
      <c r="F1081" s="184">
        <v>0.68700000000000006</v>
      </c>
      <c r="G1081" s="184">
        <v>0.63570000000000004</v>
      </c>
      <c r="H1081" s="184">
        <v>-0.42770000000000002</v>
      </c>
      <c r="I1081" s="184">
        <v>0.90210000000000001</v>
      </c>
      <c r="J1081" s="184">
        <v>-1.5389999999999999</v>
      </c>
      <c r="K1081" s="184">
        <v>-6.4356</v>
      </c>
      <c r="L1081" s="184">
        <v>-1.3534999999999999</v>
      </c>
      <c r="M1081" s="184">
        <v>7.0468000000000002</v>
      </c>
      <c r="N1081" s="184">
        <v>-4.1379999999999999</v>
      </c>
      <c r="O1081" s="184">
        <v>19.814599999999999</v>
      </c>
      <c r="P1081" s="184">
        <v>10.9352</v>
      </c>
      <c r="Q1081" s="184">
        <v>11.806100000000001</v>
      </c>
      <c r="R1081" s="184">
        <v>8.0083000000000002</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1757</v>
      </c>
      <c r="C1082" s="180">
        <v>106871</v>
      </c>
      <c r="D1082" s="183">
        <v>45014</v>
      </c>
      <c r="E1082" s="184">
        <v>42.2906577018774</v>
      </c>
      <c r="F1082" s="184">
        <v>0.68400000000000005</v>
      </c>
      <c r="G1082" s="184">
        <v>0.62180000000000002</v>
      </c>
      <c r="H1082" s="184">
        <v>-0.44679999999999997</v>
      </c>
      <c r="I1082" s="184">
        <v>0.86360000000000003</v>
      </c>
      <c r="J1082" s="184">
        <v>-1.6082000000000001</v>
      </c>
      <c r="K1082" s="184">
        <v>-6.6684000000000001</v>
      </c>
      <c r="L1082" s="184">
        <v>-1.8635999999999999</v>
      </c>
      <c r="M1082" s="184">
        <v>6.2214</v>
      </c>
      <c r="N1082" s="184">
        <v>-5.1772</v>
      </c>
      <c r="O1082" s="184">
        <v>18.331199999999999</v>
      </c>
      <c r="P1082" s="184">
        <v>9.6625999999999994</v>
      </c>
      <c r="Q1082" s="184">
        <v>9.6945999999999994</v>
      </c>
      <c r="R1082" s="184">
        <v>6.6261000000000001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2004</v>
      </c>
      <c r="C1083" s="180">
        <v>146549</v>
      </c>
      <c r="D1083" s="183">
        <v>45014</v>
      </c>
      <c r="E1083" s="184">
        <v>16.0913</v>
      </c>
      <c r="F1083" s="184">
        <v>0.76900000000000002</v>
      </c>
      <c r="G1083" s="184">
        <v>0.74380000000000002</v>
      </c>
      <c r="H1083" s="184">
        <v>-0.40360000000000001</v>
      </c>
      <c r="I1083" s="184">
        <v>0.54549999999999998</v>
      </c>
      <c r="J1083" s="184">
        <v>-1.2827999999999999</v>
      </c>
      <c r="K1083" s="184">
        <v>-6.3327</v>
      </c>
      <c r="L1083" s="184">
        <v>-0.30909999999999999</v>
      </c>
      <c r="M1083" s="184">
        <v>7.0811999999999999</v>
      </c>
      <c r="N1083" s="184">
        <v>-1.1226</v>
      </c>
      <c r="O1083" s="184">
        <v>25.985700000000001</v>
      </c>
      <c r="P1083" s="184"/>
      <c r="Q1083" s="184">
        <v>12.4922</v>
      </c>
      <c r="R1083" s="184">
        <v>9.7607999999999997</v>
      </c>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2005</v>
      </c>
      <c r="C1084" s="180">
        <v>146551</v>
      </c>
      <c r="D1084" s="183">
        <v>45014</v>
      </c>
      <c r="E1084" s="184">
        <v>14.9038</v>
      </c>
      <c r="F1084" s="184">
        <v>0.76400000000000001</v>
      </c>
      <c r="G1084" s="184">
        <v>0.71699999999999997</v>
      </c>
      <c r="H1084" s="184">
        <v>-0.44159999999999999</v>
      </c>
      <c r="I1084" s="184">
        <v>0.47460000000000002</v>
      </c>
      <c r="J1084" s="184">
        <v>-1.4292</v>
      </c>
      <c r="K1084" s="184">
        <v>-6.7843</v>
      </c>
      <c r="L1084" s="184">
        <v>-1.3071999999999999</v>
      </c>
      <c r="M1084" s="184">
        <v>5.4882</v>
      </c>
      <c r="N1084" s="184">
        <v>-3.0489999999999999</v>
      </c>
      <c r="O1084" s="184">
        <v>23.6858</v>
      </c>
      <c r="P1084" s="184"/>
      <c r="Q1084" s="184">
        <v>10.378299999999999</v>
      </c>
      <c r="R1084" s="184">
        <v>7.7260999999999997</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885</v>
      </c>
      <c r="C1085" s="180">
        <v>118825</v>
      </c>
      <c r="D1085" s="183">
        <v>45014</v>
      </c>
      <c r="E1085" s="184">
        <v>83.087999999999994</v>
      </c>
      <c r="F1085" s="184">
        <v>0.68589999999999995</v>
      </c>
      <c r="G1085" s="184">
        <v>0.42299999999999999</v>
      </c>
      <c r="H1085" s="184">
        <v>-0.72050000000000003</v>
      </c>
      <c r="I1085" s="184">
        <v>0.37209999999999999</v>
      </c>
      <c r="J1085" s="184">
        <v>-1.7617</v>
      </c>
      <c r="K1085" s="184">
        <v>-6.0537000000000001</v>
      </c>
      <c r="L1085" s="184">
        <v>-3.5999999999999999E-3</v>
      </c>
      <c r="M1085" s="184">
        <v>7.1702000000000004</v>
      </c>
      <c r="N1085" s="184">
        <v>-0.63260000000000005</v>
      </c>
      <c r="O1085" s="184">
        <v>25.822299999999998</v>
      </c>
      <c r="P1085" s="184">
        <v>12.1234</v>
      </c>
      <c r="Q1085" s="184">
        <v>15.603899999999999</v>
      </c>
      <c r="R1085" s="184">
        <v>9.1346000000000007</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886</v>
      </c>
      <c r="C1086" s="180">
        <v>107578</v>
      </c>
      <c r="D1086" s="183">
        <v>45014</v>
      </c>
      <c r="E1086" s="184">
        <v>75.399000000000001</v>
      </c>
      <c r="F1086" s="184">
        <v>0.68369999999999997</v>
      </c>
      <c r="G1086" s="184">
        <v>0.4088</v>
      </c>
      <c r="H1086" s="184">
        <v>-0.7399</v>
      </c>
      <c r="I1086" s="184">
        <v>0.33129999999999998</v>
      </c>
      <c r="J1086" s="184">
        <v>-1.8433999999999999</v>
      </c>
      <c r="K1086" s="184">
        <v>-6.2935999999999996</v>
      </c>
      <c r="L1086" s="184">
        <v>-0.51849999999999996</v>
      </c>
      <c r="M1086" s="184">
        <v>6.3380999999999998</v>
      </c>
      <c r="N1086" s="184">
        <v>-1.6513</v>
      </c>
      <c r="O1086" s="184">
        <v>24.491900000000001</v>
      </c>
      <c r="P1086" s="184">
        <v>10.952999999999999</v>
      </c>
      <c r="Q1086" s="184">
        <v>14.425599999999999</v>
      </c>
      <c r="R1086" s="184">
        <v>7.9954999999999998</v>
      </c>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1745</v>
      </c>
      <c r="C1087" s="180">
        <v>119148</v>
      </c>
      <c r="D1087" s="183"/>
      <c r="E1087" s="184"/>
      <c r="F1087" s="184"/>
      <c r="G1087" s="184"/>
      <c r="H1087" s="184"/>
      <c r="I1087" s="184"/>
      <c r="J1087" s="184"/>
      <c r="K1087" s="184"/>
      <c r="L1087" s="184"/>
      <c r="M1087" s="184"/>
      <c r="N1087" s="184"/>
      <c r="O1087" s="184"/>
      <c r="P1087" s="184"/>
      <c r="Q1087" s="184"/>
      <c r="R1087" s="184"/>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1802</v>
      </c>
      <c r="C1088" s="180">
        <v>115790</v>
      </c>
      <c r="D1088" s="183"/>
      <c r="E1088" s="184"/>
      <c r="F1088" s="184"/>
      <c r="G1088" s="184"/>
      <c r="H1088" s="184"/>
      <c r="I1088" s="184"/>
      <c r="J1088" s="184"/>
      <c r="K1088" s="184"/>
      <c r="L1088" s="184"/>
      <c r="M1088" s="184"/>
      <c r="N1088" s="184"/>
      <c r="O1088" s="184"/>
      <c r="P1088" s="184"/>
      <c r="Q1088" s="184"/>
      <c r="R1088" s="184"/>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887</v>
      </c>
      <c r="C1089" s="180">
        <v>106235</v>
      </c>
      <c r="D1089" s="183">
        <v>45014</v>
      </c>
      <c r="E1089" s="184">
        <v>53.170900000000003</v>
      </c>
      <c r="F1089" s="184">
        <v>0.90959999999999996</v>
      </c>
      <c r="G1089" s="184">
        <v>0.62239999999999995</v>
      </c>
      <c r="H1089" s="184">
        <v>-0.65620000000000001</v>
      </c>
      <c r="I1089" s="184">
        <v>0.40389999999999998</v>
      </c>
      <c r="J1089" s="184">
        <v>-0.87139999999999995</v>
      </c>
      <c r="K1089" s="184">
        <v>-3.8226</v>
      </c>
      <c r="L1089" s="184">
        <v>2.7330000000000001</v>
      </c>
      <c r="M1089" s="184">
        <v>13.3749</v>
      </c>
      <c r="N1089" s="184">
        <v>5.7424999999999997</v>
      </c>
      <c r="O1089" s="184">
        <v>30.1934</v>
      </c>
      <c r="P1089" s="184">
        <v>11.3642</v>
      </c>
      <c r="Q1089" s="184">
        <v>11.2682</v>
      </c>
      <c r="R1089" s="184">
        <v>15.2499</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888</v>
      </c>
      <c r="C1090" s="180">
        <v>118632</v>
      </c>
      <c r="D1090" s="183">
        <v>45014</v>
      </c>
      <c r="E1090" s="184">
        <v>58.1541</v>
      </c>
      <c r="F1090" s="184">
        <v>0.91169999999999995</v>
      </c>
      <c r="G1090" s="184">
        <v>0.63270000000000004</v>
      </c>
      <c r="H1090" s="184">
        <v>-0.6421</v>
      </c>
      <c r="I1090" s="184">
        <v>0.43259999999999998</v>
      </c>
      <c r="J1090" s="184">
        <v>-0.81220000000000003</v>
      </c>
      <c r="K1090" s="184">
        <v>-3.6263000000000001</v>
      </c>
      <c r="L1090" s="184">
        <v>3.1674000000000002</v>
      </c>
      <c r="M1090" s="184">
        <v>14.095700000000001</v>
      </c>
      <c r="N1090" s="184">
        <v>6.6603000000000003</v>
      </c>
      <c r="O1090" s="184">
        <v>31.291699999999999</v>
      </c>
      <c r="P1090" s="184">
        <v>12.3422</v>
      </c>
      <c r="Q1090" s="184">
        <v>14.458299999999999</v>
      </c>
      <c r="R1090" s="184">
        <v>16.226299999999998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889</v>
      </c>
      <c r="C1091" s="180">
        <v>138308</v>
      </c>
      <c r="D1091" s="183">
        <v>45014</v>
      </c>
      <c r="E1091" s="184">
        <v>238.02</v>
      </c>
      <c r="F1091" s="184">
        <v>0.72360000000000002</v>
      </c>
      <c r="G1091" s="184">
        <v>0.42609999999999998</v>
      </c>
      <c r="H1091" s="184">
        <v>-0.64700000000000002</v>
      </c>
      <c r="I1091" s="184">
        <v>0.3669</v>
      </c>
      <c r="J1091" s="184">
        <v>-0.8952</v>
      </c>
      <c r="K1091" s="184">
        <v>-4.7233999999999998</v>
      </c>
      <c r="L1091" s="184">
        <v>2.9855</v>
      </c>
      <c r="M1091" s="184">
        <v>9.7219999999999995</v>
      </c>
      <c r="N1091" s="184">
        <v>2.5240999999999998</v>
      </c>
      <c r="O1091" s="184">
        <v>21.7212</v>
      </c>
      <c r="P1091" s="184">
        <v>9.1334</v>
      </c>
      <c r="Q1091" s="184">
        <v>17.0151</v>
      </c>
      <c r="R1091" s="184">
        <v>6.7725999999999997</v>
      </c>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890</v>
      </c>
      <c r="C1092" s="180">
        <v>138312</v>
      </c>
      <c r="D1092" s="183">
        <v>45014</v>
      </c>
      <c r="E1092" s="184">
        <v>272.67</v>
      </c>
      <c r="F1092" s="184">
        <v>0.72399999999999998</v>
      </c>
      <c r="G1092" s="184">
        <v>0.44569999999999999</v>
      </c>
      <c r="H1092" s="184">
        <v>-0.61960000000000004</v>
      </c>
      <c r="I1092" s="184">
        <v>0.42349999999999999</v>
      </c>
      <c r="J1092" s="184">
        <v>-0.77869999999999995</v>
      </c>
      <c r="K1092" s="184">
        <v>-4.3666</v>
      </c>
      <c r="L1092" s="184">
        <v>3.7675999999999998</v>
      </c>
      <c r="M1092" s="184">
        <v>10.981299999999999</v>
      </c>
      <c r="N1092" s="184">
        <v>4.0843999999999996</v>
      </c>
      <c r="O1092" s="184">
        <v>23.5594</v>
      </c>
      <c r="P1092" s="184">
        <v>10.7148</v>
      </c>
      <c r="Q1092" s="184">
        <v>13.0123</v>
      </c>
      <c r="R1092" s="184">
        <v>8.3848000000000003</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1652</v>
      </c>
      <c r="C1093" s="180">
        <v>148524</v>
      </c>
      <c r="D1093" s="183"/>
      <c r="E1093" s="184"/>
      <c r="F1093" s="184"/>
      <c r="G1093" s="184"/>
      <c r="H1093" s="184"/>
      <c r="I1093" s="184"/>
      <c r="J1093" s="184"/>
      <c r="K1093" s="184"/>
      <c r="L1093" s="184"/>
      <c r="M1093" s="184"/>
      <c r="N1093" s="184"/>
      <c r="O1093" s="184"/>
      <c r="P1093" s="184"/>
      <c r="Q1093" s="184"/>
      <c r="R1093" s="184"/>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1653</v>
      </c>
      <c r="C1094" s="180">
        <v>148491</v>
      </c>
      <c r="D1094" s="183"/>
      <c r="E1094" s="184"/>
      <c r="F1094" s="184"/>
      <c r="G1094" s="184"/>
      <c r="H1094" s="184"/>
      <c r="I1094" s="184"/>
      <c r="J1094" s="184"/>
      <c r="K1094" s="184"/>
      <c r="L1094" s="184"/>
      <c r="M1094" s="184"/>
      <c r="N1094" s="184"/>
      <c r="O1094" s="184"/>
      <c r="P1094" s="184"/>
      <c r="Q1094" s="184"/>
      <c r="R1094" s="184"/>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891</v>
      </c>
      <c r="C1095" s="180">
        <v>119598</v>
      </c>
      <c r="D1095" s="183">
        <v>45014</v>
      </c>
      <c r="E1095" s="184">
        <v>66.517200000000003</v>
      </c>
      <c r="F1095" s="184">
        <v>0.82750000000000001</v>
      </c>
      <c r="G1095" s="184">
        <v>0.66379999999999995</v>
      </c>
      <c r="H1095" s="184">
        <v>-0.48380000000000001</v>
      </c>
      <c r="I1095" s="184">
        <v>0.55740000000000001</v>
      </c>
      <c r="J1095" s="184">
        <v>-1.4531000000000001</v>
      </c>
      <c r="K1095" s="184">
        <v>-4.4621000000000004</v>
      </c>
      <c r="L1095" s="184">
        <v>2.3170000000000002</v>
      </c>
      <c r="M1095" s="184">
        <v>10.285600000000001</v>
      </c>
      <c r="N1095" s="184">
        <v>2.8081999999999998</v>
      </c>
      <c r="O1095" s="184">
        <v>27.901900000000001</v>
      </c>
      <c r="P1095" s="184">
        <v>11.2498</v>
      </c>
      <c r="Q1095" s="184">
        <v>14.4306</v>
      </c>
      <c r="R1095" s="184">
        <v>10.0764</v>
      </c>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892</v>
      </c>
      <c r="C1096" s="180">
        <v>103504</v>
      </c>
      <c r="D1096" s="183">
        <v>45014</v>
      </c>
      <c r="E1096" s="184">
        <v>61.020699999999998</v>
      </c>
      <c r="F1096" s="184">
        <v>0.82550000000000001</v>
      </c>
      <c r="G1096" s="184">
        <v>0.65439999999999998</v>
      </c>
      <c r="H1096" s="184">
        <v>-0.497</v>
      </c>
      <c r="I1096" s="184">
        <v>0.53080000000000005</v>
      </c>
      <c r="J1096" s="184">
        <v>-1.5089999999999999</v>
      </c>
      <c r="K1096" s="184">
        <v>-4.6294000000000004</v>
      </c>
      <c r="L1096" s="184">
        <v>1.9541999999999999</v>
      </c>
      <c r="M1096" s="184">
        <v>9.6997</v>
      </c>
      <c r="N1096" s="184">
        <v>2.0844999999999998</v>
      </c>
      <c r="O1096" s="184">
        <v>26.960699999999999</v>
      </c>
      <c r="P1096" s="184">
        <v>10.379200000000001</v>
      </c>
      <c r="Q1096" s="184">
        <v>11.0899</v>
      </c>
      <c r="R1096" s="184">
        <v>9.2730999999999995</v>
      </c>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1765</v>
      </c>
      <c r="C1097" s="180">
        <v>148507</v>
      </c>
      <c r="D1097" s="183">
        <v>45014</v>
      </c>
      <c r="E1097" s="184">
        <v>15.002800000000001</v>
      </c>
      <c r="F1097" s="184">
        <v>0.62649999999999995</v>
      </c>
      <c r="G1097" s="184">
        <v>0.61429999999999996</v>
      </c>
      <c r="H1097" s="184">
        <v>-0.58909999999999996</v>
      </c>
      <c r="I1097" s="184">
        <v>0.53879999999999995</v>
      </c>
      <c r="J1097" s="184">
        <v>-1.5266999999999999</v>
      </c>
      <c r="K1097" s="184">
        <v>-6.6658999999999997</v>
      </c>
      <c r="L1097" s="184">
        <v>1.2423</v>
      </c>
      <c r="M1097" s="184">
        <v>8.9077000000000002</v>
      </c>
      <c r="N1097" s="184">
        <v>0.3679</v>
      </c>
      <c r="O1097" s="184"/>
      <c r="P1097" s="184"/>
      <c r="Q1097" s="184">
        <v>17.839099999999998</v>
      </c>
      <c r="R1097" s="184">
        <v>10.700799999999999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1766</v>
      </c>
      <c r="C1098" s="180">
        <v>148504</v>
      </c>
      <c r="D1098" s="183">
        <v>45014</v>
      </c>
      <c r="E1098" s="184">
        <v>14.395899999999999</v>
      </c>
      <c r="F1098" s="184">
        <v>0.62280000000000002</v>
      </c>
      <c r="G1098" s="184">
        <v>0.59609999999999996</v>
      </c>
      <c r="H1098" s="184">
        <v>-0.61439999999999995</v>
      </c>
      <c r="I1098" s="184">
        <v>0.4879</v>
      </c>
      <c r="J1098" s="184">
        <v>-1.6311</v>
      </c>
      <c r="K1098" s="184">
        <v>-6.9798</v>
      </c>
      <c r="L1098" s="184">
        <v>0.55740000000000001</v>
      </c>
      <c r="M1098" s="184">
        <v>7.7980999999999998</v>
      </c>
      <c r="N1098" s="184">
        <v>-1.0033000000000001</v>
      </c>
      <c r="O1098" s="184"/>
      <c r="P1098" s="184"/>
      <c r="Q1098" s="184">
        <v>15.8864</v>
      </c>
      <c r="R1098" s="184">
        <v>8.9389000000000003</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893</v>
      </c>
      <c r="C1099" s="180">
        <v>119160</v>
      </c>
      <c r="D1099" s="183">
        <v>45014</v>
      </c>
      <c r="E1099" s="184">
        <v>362.54790000000003</v>
      </c>
      <c r="F1099" s="184">
        <v>0.68589999999999995</v>
      </c>
      <c r="G1099" s="184">
        <v>0.25419999999999998</v>
      </c>
      <c r="H1099" s="184">
        <v>-0.91810000000000003</v>
      </c>
      <c r="I1099" s="184">
        <v>0.17649999999999999</v>
      </c>
      <c r="J1099" s="184">
        <v>-1.5145999999999999</v>
      </c>
      <c r="K1099" s="184">
        <v>-5.9649000000000001</v>
      </c>
      <c r="L1099" s="184">
        <v>1.6707000000000001</v>
      </c>
      <c r="M1099" s="184">
        <v>9.6913999999999998</v>
      </c>
      <c r="N1099" s="184">
        <v>0.12720000000000001</v>
      </c>
      <c r="O1099" s="184">
        <v>26.2257</v>
      </c>
      <c r="P1099" s="184">
        <v>11.1988</v>
      </c>
      <c r="Q1099" s="184">
        <v>12.489100000000001</v>
      </c>
      <c r="R1099" s="184">
        <v>10.386799999999999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1989</v>
      </c>
      <c r="C1100" s="180">
        <v>100475</v>
      </c>
      <c r="D1100" s="183">
        <v>45014</v>
      </c>
      <c r="E1100" s="184">
        <v>708.72366304312902</v>
      </c>
      <c r="F1100" s="184">
        <v>0.68320000000000003</v>
      </c>
      <c r="G1100" s="184">
        <v>0.2414</v>
      </c>
      <c r="H1100" s="184">
        <v>-0.93579999999999997</v>
      </c>
      <c r="I1100" s="184">
        <v>0.14399999999999999</v>
      </c>
      <c r="J1100" s="184">
        <v>-1.5935999999999999</v>
      </c>
      <c r="K1100" s="184">
        <v>-6.2172000000000001</v>
      </c>
      <c r="L1100" s="184">
        <v>1.119</v>
      </c>
      <c r="M1100" s="184">
        <v>8.7851999999999997</v>
      </c>
      <c r="N1100" s="184">
        <v>-0.98939999999999995</v>
      </c>
      <c r="O1100" s="184">
        <v>25.065899999999999</v>
      </c>
      <c r="P1100" s="184">
        <v>10.0985</v>
      </c>
      <c r="Q1100" s="184">
        <v>18.6555</v>
      </c>
      <c r="R1100" s="184">
        <v>9.3162000000000003</v>
      </c>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894</v>
      </c>
      <c r="C1101" s="180">
        <v>118870</v>
      </c>
      <c r="D1101" s="183">
        <v>45014</v>
      </c>
      <c r="E1101" s="184">
        <v>102.46</v>
      </c>
      <c r="F1101" s="184">
        <v>1.7781</v>
      </c>
      <c r="G1101" s="184">
        <v>0.43130000000000002</v>
      </c>
      <c r="H1101" s="184">
        <v>-1.2339</v>
      </c>
      <c r="I1101" s="184">
        <v>4.8800000000000003E-2</v>
      </c>
      <c r="J1101" s="184">
        <v>1.1951000000000001</v>
      </c>
      <c r="K1101" s="184">
        <v>-9.5435999999999996</v>
      </c>
      <c r="L1101" s="184">
        <v>-7.9920999999999998</v>
      </c>
      <c r="M1101" s="184">
        <v>7.1308999999999996</v>
      </c>
      <c r="N1101" s="184">
        <v>-4.5730000000000004</v>
      </c>
      <c r="O1101" s="184">
        <v>19.501899999999999</v>
      </c>
      <c r="P1101" s="184">
        <v>7.1780999999999997</v>
      </c>
      <c r="Q1101" s="184">
        <v>8.5440000000000005</v>
      </c>
      <c r="R1101" s="184">
        <v>6.0437000000000003</v>
      </c>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895</v>
      </c>
      <c r="C1102" s="180">
        <v>101209</v>
      </c>
      <c r="D1102" s="183">
        <v>45014</v>
      </c>
      <c r="E1102" s="184">
        <v>129.493333333333</v>
      </c>
      <c r="F1102" s="184">
        <v>1.7816000000000001</v>
      </c>
      <c r="G1102" s="184">
        <v>0.43430000000000002</v>
      </c>
      <c r="H1102" s="184">
        <v>-1.2204999999999999</v>
      </c>
      <c r="I1102" s="184">
        <v>5.1499999999999997E-2</v>
      </c>
      <c r="J1102" s="184">
        <v>1.1982999999999999</v>
      </c>
      <c r="K1102" s="184">
        <v>-9.5548999999999999</v>
      </c>
      <c r="L1102" s="184">
        <v>-8.0303000000000004</v>
      </c>
      <c r="M1102" s="184">
        <v>7.0664999999999996</v>
      </c>
      <c r="N1102" s="184">
        <v>-4.6534000000000004</v>
      </c>
      <c r="O1102" s="184">
        <v>19.399899999999999</v>
      </c>
      <c r="P1102" s="184">
        <v>6.9351000000000003</v>
      </c>
      <c r="Q1102" s="184">
        <v>9.5427999999999997</v>
      </c>
      <c r="R1102" s="184">
        <v>5.9542000000000002</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896</v>
      </c>
      <c r="C1103" s="180">
        <v>141248</v>
      </c>
      <c r="D1103" s="183">
        <v>45014</v>
      </c>
      <c r="E1103" s="184">
        <v>16.41</v>
      </c>
      <c r="F1103" s="184">
        <v>0.67479999999999996</v>
      </c>
      <c r="G1103" s="184">
        <v>0.55149999999999999</v>
      </c>
      <c r="H1103" s="184">
        <v>-0.48509999999999998</v>
      </c>
      <c r="I1103" s="184">
        <v>0.61309999999999998</v>
      </c>
      <c r="J1103" s="184">
        <v>-1.6777</v>
      </c>
      <c r="K1103" s="184">
        <v>-6.0674999999999999</v>
      </c>
      <c r="L1103" s="184">
        <v>0.79849999999999999</v>
      </c>
      <c r="M1103" s="184">
        <v>7.8186999999999998</v>
      </c>
      <c r="N1103" s="184">
        <v>-1.3229</v>
      </c>
      <c r="O1103" s="184">
        <v>24.614100000000001</v>
      </c>
      <c r="P1103" s="184">
        <v>9.7727000000000004</v>
      </c>
      <c r="Q1103" s="184">
        <v>8.7807999999999993</v>
      </c>
      <c r="R1103" s="184">
        <v>8.6562999999999999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897</v>
      </c>
      <c r="C1104" s="180">
        <v>141247</v>
      </c>
      <c r="D1104" s="183">
        <v>45014</v>
      </c>
      <c r="E1104" s="184">
        <v>15.76</v>
      </c>
      <c r="F1104" s="184">
        <v>0.70289999999999997</v>
      </c>
      <c r="G1104" s="184">
        <v>0.57430000000000003</v>
      </c>
      <c r="H1104" s="184">
        <v>-0.44219999999999998</v>
      </c>
      <c r="I1104" s="184">
        <v>0.57430000000000003</v>
      </c>
      <c r="J1104" s="184">
        <v>-1.6842999999999999</v>
      </c>
      <c r="K1104" s="184">
        <v>-6.2462999999999997</v>
      </c>
      <c r="L1104" s="184">
        <v>0.4461</v>
      </c>
      <c r="M1104" s="184">
        <v>7.2108999999999996</v>
      </c>
      <c r="N1104" s="184">
        <v>-2.1118000000000001</v>
      </c>
      <c r="O1104" s="184">
        <v>23.7818</v>
      </c>
      <c r="P1104" s="184">
        <v>9.1240000000000006</v>
      </c>
      <c r="Q1104" s="184">
        <v>8.0363000000000007</v>
      </c>
      <c r="R1104" s="184">
        <v>7.9328000000000003</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1654</v>
      </c>
      <c r="C1105" s="180">
        <v>120656</v>
      </c>
      <c r="D1105" s="183">
        <v>45014</v>
      </c>
      <c r="E1105" s="184">
        <v>196.2903</v>
      </c>
      <c r="F1105" s="184">
        <v>0.63009999999999999</v>
      </c>
      <c r="G1105" s="184">
        <v>0.1542</v>
      </c>
      <c r="H1105" s="184">
        <v>-0.79710000000000003</v>
      </c>
      <c r="I1105" s="184">
        <v>-4.3200000000000002E-2</v>
      </c>
      <c r="J1105" s="184">
        <v>-2.2204000000000002</v>
      </c>
      <c r="K1105" s="184">
        <v>-6.4420000000000002</v>
      </c>
      <c r="L1105" s="184">
        <v>-1.9883</v>
      </c>
      <c r="M1105" s="184">
        <v>6.1260000000000003</v>
      </c>
      <c r="N1105" s="184">
        <v>-3.9236</v>
      </c>
      <c r="O1105" s="184">
        <v>24.824400000000001</v>
      </c>
      <c r="P1105" s="184">
        <v>11.3377</v>
      </c>
      <c r="Q1105" s="184">
        <v>12.6442</v>
      </c>
      <c r="R1105" s="184">
        <v>7.9991000000000003</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1722</v>
      </c>
      <c r="C1106" s="180">
        <v>120657</v>
      </c>
      <c r="D1106" s="183">
        <v>45014</v>
      </c>
      <c r="E1106" s="184">
        <v>88.104757215202795</v>
      </c>
      <c r="F1106" s="184">
        <v>0.63</v>
      </c>
      <c r="G1106" s="184">
        <v>0.1542</v>
      </c>
      <c r="H1106" s="184">
        <v>-0.79710000000000003</v>
      </c>
      <c r="I1106" s="184">
        <v>-4.3200000000000002E-2</v>
      </c>
      <c r="J1106" s="184">
        <v>-2.2204000000000002</v>
      </c>
      <c r="K1106" s="184">
        <v>-6.4421999999999997</v>
      </c>
      <c r="L1106" s="184">
        <v>-1.9883999999999999</v>
      </c>
      <c r="M1106" s="184">
        <v>6.1257999999999999</v>
      </c>
      <c r="N1106" s="184">
        <v>-3.9236</v>
      </c>
      <c r="O1106" s="184">
        <v>24.8337</v>
      </c>
      <c r="P1106" s="184">
        <v>11.031599999999999</v>
      </c>
      <c r="Q1106" s="184">
        <v>12.4931</v>
      </c>
      <c r="R1106" s="184">
        <v>8.0002999999999993</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1655</v>
      </c>
      <c r="C1107" s="180">
        <v>100651</v>
      </c>
      <c r="D1107" s="183">
        <v>45014</v>
      </c>
      <c r="E1107" s="184">
        <v>182.64769999999999</v>
      </c>
      <c r="F1107" s="184">
        <v>0.628</v>
      </c>
      <c r="G1107" s="184">
        <v>0.14369999999999999</v>
      </c>
      <c r="H1107" s="184">
        <v>-0.81169999999999998</v>
      </c>
      <c r="I1107" s="184">
        <v>-7.2499999999999995E-2</v>
      </c>
      <c r="J1107" s="184">
        <v>-2.2812000000000001</v>
      </c>
      <c r="K1107" s="184">
        <v>-6.6421999999999999</v>
      </c>
      <c r="L1107" s="184">
        <v>-2.4205999999999999</v>
      </c>
      <c r="M1107" s="184">
        <v>5.415</v>
      </c>
      <c r="N1107" s="184">
        <v>-4.7872000000000003</v>
      </c>
      <c r="O1107" s="184">
        <v>23.673100000000002</v>
      </c>
      <c r="P1107" s="184">
        <v>10.356</v>
      </c>
      <c r="Q1107" s="184">
        <v>12.430300000000001</v>
      </c>
      <c r="R1107" s="184">
        <v>7.0248999999999997</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1723</v>
      </c>
      <c r="C1108" s="180">
        <v>100650</v>
      </c>
      <c r="D1108" s="183">
        <v>45014</v>
      </c>
      <c r="E1108" s="184">
        <v>898.79792282258302</v>
      </c>
      <c r="F1108" s="184">
        <v>0.62819999999999998</v>
      </c>
      <c r="G1108" s="184">
        <v>0.14380000000000001</v>
      </c>
      <c r="H1108" s="184">
        <v>-0.8115</v>
      </c>
      <c r="I1108" s="184">
        <v>-7.2400000000000006E-2</v>
      </c>
      <c r="J1108" s="184">
        <v>-2.2810999999999999</v>
      </c>
      <c r="K1108" s="184">
        <v>-6.6421000000000001</v>
      </c>
      <c r="L1108" s="184">
        <v>-2.4205000000000001</v>
      </c>
      <c r="M1108" s="184">
        <v>5.415</v>
      </c>
      <c r="N1108" s="184">
        <v>-4.7872000000000003</v>
      </c>
      <c r="O1108" s="184">
        <v>23.673200000000001</v>
      </c>
      <c r="P1108" s="184">
        <v>9.9480000000000004</v>
      </c>
      <c r="Q1108" s="184">
        <v>13.1251</v>
      </c>
      <c r="R1108" s="184">
        <v>7.0250000000000004</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5" t="s">
        <v>27</v>
      </c>
      <c r="B1109" s="180"/>
      <c r="C1109" s="180"/>
      <c r="D1109" s="180"/>
      <c r="E1109" s="180"/>
      <c r="F1109" s="186">
        <v>0.78181147540983587</v>
      </c>
      <c r="G1109" s="186">
        <v>0.57316229508196714</v>
      </c>
      <c r="H1109" s="186">
        <v>-0.52893114754098336</v>
      </c>
      <c r="I1109" s="186">
        <v>0.52049344262295083</v>
      </c>
      <c r="J1109" s="186">
        <v>-1.3313704918032785</v>
      </c>
      <c r="K1109" s="186">
        <v>-5.5912491803278694</v>
      </c>
      <c r="L1109" s="186">
        <v>0.49352950819672126</v>
      </c>
      <c r="M1109" s="186">
        <v>8.6260639344262273</v>
      </c>
      <c r="N1109" s="186">
        <v>-0.32426065573770502</v>
      </c>
      <c r="O1109" s="186">
        <v>24.19197543859649</v>
      </c>
      <c r="P1109" s="186">
        <v>10.565163636363639</v>
      </c>
      <c r="Q1109" s="186">
        <v>13.140577049180326</v>
      </c>
      <c r="R1109" s="186">
        <v>8.8084786885245911</v>
      </c>
    </row>
    <row r="1110" spans="1:34" x14ac:dyDescent="0.3">
      <c r="A1110" s="185" t="s">
        <v>407</v>
      </c>
      <c r="B1110" s="180"/>
      <c r="C1110" s="180"/>
      <c r="D1110" s="180"/>
      <c r="E1110" s="180"/>
      <c r="F1110" s="186">
        <v>0.75490000000000002</v>
      </c>
      <c r="G1110" s="186">
        <v>0.61519999999999997</v>
      </c>
      <c r="H1110" s="186">
        <v>-0.47599999999999998</v>
      </c>
      <c r="I1110" s="186">
        <v>0.54390000000000005</v>
      </c>
      <c r="J1110" s="186">
        <v>-1.4528000000000001</v>
      </c>
      <c r="K1110" s="186">
        <v>-5.7050000000000001</v>
      </c>
      <c r="L1110" s="186">
        <v>0.78449999999999998</v>
      </c>
      <c r="M1110" s="186">
        <v>8.7851999999999997</v>
      </c>
      <c r="N1110" s="186">
        <v>-0.4037</v>
      </c>
      <c r="O1110" s="186">
        <v>24.614100000000001</v>
      </c>
      <c r="P1110" s="186">
        <v>10.779</v>
      </c>
      <c r="Q1110" s="186">
        <v>13.0123</v>
      </c>
      <c r="R1110" s="186">
        <v>8.6892999999999994</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82" t="s">
        <v>385</v>
      </c>
      <c r="B1112" s="182"/>
      <c r="C1112" s="182"/>
      <c r="D1112" s="182"/>
      <c r="E1112" s="182"/>
      <c r="F1112" s="182"/>
      <c r="G1112" s="182"/>
      <c r="H1112" s="182"/>
      <c r="I1112" s="182"/>
      <c r="J1112" s="182"/>
      <c r="K1112" s="182"/>
      <c r="L1112" s="182"/>
      <c r="M1112" s="182"/>
      <c r="N1112" s="182"/>
      <c r="O1112" s="182"/>
      <c r="P1112" s="182"/>
      <c r="Q1112" s="182"/>
      <c r="R1112" s="182"/>
      <c r="T1112" s="106"/>
      <c r="U1112" s="107"/>
      <c r="V1112" s="107"/>
      <c r="W1112" s="107"/>
      <c r="X1112" s="107"/>
      <c r="Y1112" s="107"/>
      <c r="Z1112" s="107"/>
      <c r="AA1112" s="107"/>
      <c r="AB1112" s="107"/>
      <c r="AC1112" s="107"/>
      <c r="AD1112" s="107"/>
      <c r="AE1112" s="107"/>
      <c r="AF1112" s="107"/>
      <c r="AG1112" s="107"/>
      <c r="AH1112" s="107"/>
    </row>
    <row r="1113" spans="1:34" x14ac:dyDescent="0.3">
      <c r="A1113" s="180" t="s">
        <v>376</v>
      </c>
      <c r="B1113" s="180" t="s">
        <v>408</v>
      </c>
      <c r="C1113" s="180">
        <v>112014</v>
      </c>
      <c r="D1113" s="183">
        <v>45014</v>
      </c>
      <c r="E1113" s="184">
        <v>241.706371407539</v>
      </c>
      <c r="F1113" s="184">
        <v>34.424900000000001</v>
      </c>
      <c r="G1113" s="184">
        <v>7.5720000000000001</v>
      </c>
      <c r="H1113" s="184">
        <v>7.3792</v>
      </c>
      <c r="I1113" s="184">
        <v>7.7358000000000002</v>
      </c>
      <c r="J1113" s="184">
        <v>7.5397999999999996</v>
      </c>
      <c r="K1113" s="184">
        <v>6.8071000000000002</v>
      </c>
      <c r="L1113" s="184">
        <v>6.5683999999999996</v>
      </c>
      <c r="M1113" s="184">
        <v>6.1151</v>
      </c>
      <c r="N1113" s="184">
        <v>5.6165000000000003</v>
      </c>
      <c r="O1113" s="184">
        <v>4.1669</v>
      </c>
      <c r="P1113" s="184">
        <v>5.2675999999999998</v>
      </c>
      <c r="Q1113" s="184">
        <v>6.617</v>
      </c>
      <c r="R1113" s="184">
        <v>4.4162999999999997</v>
      </c>
      <c r="T1113" s="106"/>
      <c r="U1113" s="107"/>
      <c r="V1113" s="107"/>
      <c r="W1113" s="107"/>
      <c r="X1113" s="107"/>
      <c r="Y1113" s="107"/>
      <c r="Z1113" s="107"/>
      <c r="AA1113" s="107"/>
      <c r="AB1113" s="107"/>
      <c r="AC1113" s="107"/>
      <c r="AD1113" s="107"/>
      <c r="AE1113" s="107"/>
      <c r="AF1113" s="107"/>
      <c r="AG1113" s="107"/>
      <c r="AH1113" s="107"/>
    </row>
    <row r="1114" spans="1:34" x14ac:dyDescent="0.3">
      <c r="A1114" s="180" t="s">
        <v>376</v>
      </c>
      <c r="B1114" s="180" t="s">
        <v>227</v>
      </c>
      <c r="C1114" s="180">
        <v>100047</v>
      </c>
      <c r="D1114" s="183">
        <v>45014</v>
      </c>
      <c r="E1114" s="184">
        <v>359.46589999999998</v>
      </c>
      <c r="F1114" s="184">
        <v>33.589700000000001</v>
      </c>
      <c r="G1114" s="184">
        <v>6.8612000000000002</v>
      </c>
      <c r="H1114" s="184">
        <v>6.7655000000000003</v>
      </c>
      <c r="I1114" s="184">
        <v>7.5254000000000003</v>
      </c>
      <c r="J1114" s="184">
        <v>7.4020999999999999</v>
      </c>
      <c r="K1114" s="184">
        <v>6.7461000000000002</v>
      </c>
      <c r="L1114" s="184">
        <v>6.6257000000000001</v>
      </c>
      <c r="M1114" s="184">
        <v>6.1303999999999998</v>
      </c>
      <c r="N1114" s="184">
        <v>5.6233000000000004</v>
      </c>
      <c r="O1114" s="184">
        <v>4.2276999999999996</v>
      </c>
      <c r="P1114" s="184">
        <v>5.2637</v>
      </c>
      <c r="Q1114" s="184">
        <v>6.9621000000000004</v>
      </c>
      <c r="R1114" s="184">
        <v>4.4904999999999999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80" t="s">
        <v>376</v>
      </c>
      <c r="B1115" s="180" t="s">
        <v>118</v>
      </c>
      <c r="C1115" s="180">
        <v>119568</v>
      </c>
      <c r="D1115" s="183">
        <v>45014</v>
      </c>
      <c r="E1115" s="184">
        <v>362.74700000000001</v>
      </c>
      <c r="F1115" s="184">
        <v>33.719099999999997</v>
      </c>
      <c r="G1115" s="184">
        <v>6.9870999999999999</v>
      </c>
      <c r="H1115" s="184">
        <v>6.8929999999999998</v>
      </c>
      <c r="I1115" s="184">
        <v>7.6531000000000002</v>
      </c>
      <c r="J1115" s="184">
        <v>7.53</v>
      </c>
      <c r="K1115" s="184">
        <v>6.8753000000000002</v>
      </c>
      <c r="L1115" s="184">
        <v>6.7568999999999999</v>
      </c>
      <c r="M1115" s="184">
        <v>6.2603999999999997</v>
      </c>
      <c r="N1115" s="184">
        <v>5.7529000000000003</v>
      </c>
      <c r="O1115" s="184">
        <v>4.3459000000000003</v>
      </c>
      <c r="P1115" s="184">
        <v>5.3734999999999999</v>
      </c>
      <c r="Q1115" s="184">
        <v>6.8503999999999996</v>
      </c>
      <c r="R1115" s="184">
        <v>4.6139999999999999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80" t="s">
        <v>376</v>
      </c>
      <c r="B1116" s="180" t="s">
        <v>409</v>
      </c>
      <c r="C1116" s="180">
        <v>100043</v>
      </c>
      <c r="D1116" s="183">
        <v>45014</v>
      </c>
      <c r="E1116" s="184">
        <v>598.62459999999999</v>
      </c>
      <c r="F1116" s="184">
        <v>33.596600000000002</v>
      </c>
      <c r="G1116" s="184">
        <v>6.8613</v>
      </c>
      <c r="H1116" s="184">
        <v>6.7663000000000002</v>
      </c>
      <c r="I1116" s="184">
        <v>7.5260999999999996</v>
      </c>
      <c r="J1116" s="184">
        <v>7.4023000000000003</v>
      </c>
      <c r="K1116" s="184">
        <v>6.7462999999999997</v>
      </c>
      <c r="L1116" s="184">
        <v>6.6257999999999999</v>
      </c>
      <c r="M1116" s="184">
        <v>6.1306000000000003</v>
      </c>
      <c r="N1116" s="184">
        <v>5.6234000000000002</v>
      </c>
      <c r="O1116" s="184">
        <v>4.2278000000000002</v>
      </c>
      <c r="P1116" s="184">
        <v>5.2637999999999998</v>
      </c>
      <c r="Q1116" s="184">
        <v>6.7241</v>
      </c>
      <c r="R1116" s="184">
        <v>4.4905999999999997</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0" t="s">
        <v>376</v>
      </c>
      <c r="B1117" s="180" t="s">
        <v>410</v>
      </c>
      <c r="C1117" s="180">
        <v>100042</v>
      </c>
      <c r="D1117" s="183">
        <v>45014</v>
      </c>
      <c r="E1117" s="184">
        <v>583.33720000000005</v>
      </c>
      <c r="F1117" s="184">
        <v>33.594000000000001</v>
      </c>
      <c r="G1117" s="184">
        <v>6.8616999999999999</v>
      </c>
      <c r="H1117" s="184">
        <v>6.7664</v>
      </c>
      <c r="I1117" s="184">
        <v>7.5262000000000002</v>
      </c>
      <c r="J1117" s="184">
        <v>7.4024999999999999</v>
      </c>
      <c r="K1117" s="184">
        <v>6.7462999999999997</v>
      </c>
      <c r="L1117" s="184">
        <v>6.6258999999999997</v>
      </c>
      <c r="M1117" s="184">
        <v>6.1306000000000003</v>
      </c>
      <c r="N1117" s="184">
        <v>5.6234000000000002</v>
      </c>
      <c r="O1117" s="184">
        <v>4.2278000000000002</v>
      </c>
      <c r="P1117" s="184">
        <v>5.2637999999999998</v>
      </c>
      <c r="Q1117" s="184">
        <v>7.0747</v>
      </c>
      <c r="R1117" s="184">
        <v>4.4905999999999997</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80" t="s">
        <v>376</v>
      </c>
      <c r="B1118" s="180" t="s">
        <v>119</v>
      </c>
      <c r="C1118" s="180">
        <v>120389</v>
      </c>
      <c r="D1118" s="183">
        <v>45014</v>
      </c>
      <c r="E1118" s="184">
        <v>2498.9095000000002</v>
      </c>
      <c r="F1118" s="184">
        <v>26.471299999999999</v>
      </c>
      <c r="G1118" s="184">
        <v>6.69</v>
      </c>
      <c r="H1118" s="184">
        <v>6.8006000000000002</v>
      </c>
      <c r="I1118" s="184">
        <v>7.4066999999999998</v>
      </c>
      <c r="J1118" s="184">
        <v>7.3460999999999999</v>
      </c>
      <c r="K1118" s="184">
        <v>6.7786</v>
      </c>
      <c r="L1118" s="184">
        <v>6.7015000000000002</v>
      </c>
      <c r="M1118" s="184">
        <v>6.2244000000000002</v>
      </c>
      <c r="N1118" s="184">
        <v>5.7370000000000001</v>
      </c>
      <c r="O1118" s="184">
        <v>4.2912999999999997</v>
      </c>
      <c r="P1118" s="184">
        <v>5.3353000000000002</v>
      </c>
      <c r="Q1118" s="184">
        <v>6.8041999999999998</v>
      </c>
      <c r="R1118" s="184">
        <v>4.5925000000000002</v>
      </c>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0" t="s">
        <v>376</v>
      </c>
      <c r="B1119" s="180" t="s">
        <v>228</v>
      </c>
      <c r="C1119" s="180">
        <v>112210</v>
      </c>
      <c r="D1119" s="183">
        <v>45014</v>
      </c>
      <c r="E1119" s="184">
        <v>2482.2004999999999</v>
      </c>
      <c r="F1119" s="184">
        <v>26.3993</v>
      </c>
      <c r="G1119" s="184">
        <v>6.6177999999999999</v>
      </c>
      <c r="H1119" s="184">
        <v>6.7285000000000004</v>
      </c>
      <c r="I1119" s="184">
        <v>7.3348000000000004</v>
      </c>
      <c r="J1119" s="184">
        <v>7.2739000000000003</v>
      </c>
      <c r="K1119" s="184">
        <v>6.7060000000000004</v>
      </c>
      <c r="L1119" s="184">
        <v>6.6279000000000003</v>
      </c>
      <c r="M1119" s="184">
        <v>6.15</v>
      </c>
      <c r="N1119" s="184">
        <v>5.6619999999999999</v>
      </c>
      <c r="O1119" s="184">
        <v>4.2183000000000002</v>
      </c>
      <c r="P1119" s="184">
        <v>5.2683999999999997</v>
      </c>
      <c r="Q1119" s="184">
        <v>6.9787999999999997</v>
      </c>
      <c r="R1119" s="184">
        <v>4.5183</v>
      </c>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411</v>
      </c>
      <c r="C1120" s="180">
        <v>112713</v>
      </c>
      <c r="D1120" s="183">
        <v>45014</v>
      </c>
      <c r="E1120" s="184">
        <v>2298.681</v>
      </c>
      <c r="F1120" s="184">
        <v>25.899000000000001</v>
      </c>
      <c r="G1120" s="184">
        <v>6.1180000000000003</v>
      </c>
      <c r="H1120" s="184">
        <v>6.2279999999999998</v>
      </c>
      <c r="I1120" s="184">
        <v>6.8334000000000001</v>
      </c>
      <c r="J1120" s="184">
        <v>6.7710999999999997</v>
      </c>
      <c r="K1120" s="184">
        <v>6.1980000000000004</v>
      </c>
      <c r="L1120" s="184">
        <v>6.1120000000000001</v>
      </c>
      <c r="M1120" s="184">
        <v>5.6280000000000001</v>
      </c>
      <c r="N1120" s="184">
        <v>5.1351000000000004</v>
      </c>
      <c r="O1120" s="184">
        <v>3.6983999999999999</v>
      </c>
      <c r="P1120" s="184">
        <v>4.7446000000000002</v>
      </c>
      <c r="Q1120" s="184">
        <v>6.5677000000000003</v>
      </c>
      <c r="R1120" s="184">
        <v>3.9969000000000001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2054</v>
      </c>
      <c r="C1121" s="180">
        <v>118364</v>
      </c>
      <c r="D1121" s="183">
        <v>45014</v>
      </c>
      <c r="E1121" s="184">
        <v>2716.509</v>
      </c>
      <c r="F1121" s="184">
        <v>26.3704</v>
      </c>
      <c r="G1121" s="184">
        <v>6.9276999999999997</v>
      </c>
      <c r="H1121" s="184">
        <v>7.1067999999999998</v>
      </c>
      <c r="I1121" s="184">
        <v>7.4424000000000001</v>
      </c>
      <c r="J1121" s="184">
        <v>7.3768000000000002</v>
      </c>
      <c r="K1121" s="184">
        <v>6.7286999999999999</v>
      </c>
      <c r="L1121" s="184">
        <v>6.6524000000000001</v>
      </c>
      <c r="M1121" s="184">
        <v>6.1717000000000004</v>
      </c>
      <c r="N1121" s="184">
        <v>5.6920000000000002</v>
      </c>
      <c r="O1121" s="184">
        <v>4.2133000000000003</v>
      </c>
      <c r="P1121" s="184">
        <v>5.1859999999999999</v>
      </c>
      <c r="Q1121" s="184">
        <v>6.7091000000000003</v>
      </c>
      <c r="R1121" s="184">
        <v>4.5458999999999996</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2055</v>
      </c>
      <c r="C1122" s="180">
        <v>108690</v>
      </c>
      <c r="D1122" s="183">
        <v>45014</v>
      </c>
      <c r="E1122" s="184">
        <v>2698.3820999999998</v>
      </c>
      <c r="F1122" s="184">
        <v>26.240200000000002</v>
      </c>
      <c r="G1122" s="184">
        <v>6.7972999999999999</v>
      </c>
      <c r="H1122" s="184">
        <v>6.9767000000000001</v>
      </c>
      <c r="I1122" s="184">
        <v>7.3121</v>
      </c>
      <c r="J1122" s="184">
        <v>7.2461000000000002</v>
      </c>
      <c r="K1122" s="184">
        <v>6.5964999999999998</v>
      </c>
      <c r="L1122" s="184">
        <v>6.5179999999999998</v>
      </c>
      <c r="M1122" s="184">
        <v>6.0442999999999998</v>
      </c>
      <c r="N1122" s="184">
        <v>5.5770999999999997</v>
      </c>
      <c r="O1122" s="184">
        <v>4.1383000000000001</v>
      </c>
      <c r="P1122" s="184">
        <v>5.1130000000000004</v>
      </c>
      <c r="Q1122" s="184">
        <v>5.3625999999999996</v>
      </c>
      <c r="R1122" s="184">
        <v>4.4596</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1902</v>
      </c>
      <c r="C1123" s="180">
        <v>119369</v>
      </c>
      <c r="D1123" s="183">
        <v>45014</v>
      </c>
      <c r="E1123" s="184">
        <v>2588.9434999999999</v>
      </c>
      <c r="F1123" s="184">
        <v>24.002800000000001</v>
      </c>
      <c r="G1123" s="184">
        <v>5.0423</v>
      </c>
      <c r="H1123" s="184">
        <v>6.2576999999999998</v>
      </c>
      <c r="I1123" s="184">
        <v>7.2043999999999997</v>
      </c>
      <c r="J1123" s="184">
        <v>7.0961999999999996</v>
      </c>
      <c r="K1123" s="184">
        <v>6.6738</v>
      </c>
      <c r="L1123" s="184">
        <v>6.6753999999999998</v>
      </c>
      <c r="M1123" s="184">
        <v>6.2175000000000002</v>
      </c>
      <c r="N1123" s="184">
        <v>5.7439</v>
      </c>
      <c r="O1123" s="184">
        <v>4.2870999999999997</v>
      </c>
      <c r="P1123" s="184">
        <v>5.2685000000000004</v>
      </c>
      <c r="Q1123" s="184">
        <v>6.7785000000000002</v>
      </c>
      <c r="R1123" s="184">
        <v>4.5911999999999997</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1903</v>
      </c>
      <c r="C1124" s="180">
        <v>109254</v>
      </c>
      <c r="D1124" s="183">
        <v>45014</v>
      </c>
      <c r="E1124" s="184">
        <v>2565.4722000000002</v>
      </c>
      <c r="F1124" s="184">
        <v>23.954699999999999</v>
      </c>
      <c r="G1124" s="184">
        <v>4.9958999999999998</v>
      </c>
      <c r="H1124" s="184">
        <v>6.2104999999999997</v>
      </c>
      <c r="I1124" s="184">
        <v>7.1571999999999996</v>
      </c>
      <c r="J1124" s="184">
        <v>7.0453999999999999</v>
      </c>
      <c r="K1124" s="184">
        <v>6.6025999999999998</v>
      </c>
      <c r="L1124" s="184">
        <v>6.5964999999999998</v>
      </c>
      <c r="M1124" s="184">
        <v>6.1391999999999998</v>
      </c>
      <c r="N1124" s="184">
        <v>5.6734999999999998</v>
      </c>
      <c r="O1124" s="184">
        <v>4.2106000000000003</v>
      </c>
      <c r="P1124" s="184">
        <v>5.1859999999999999</v>
      </c>
      <c r="Q1124" s="184">
        <v>6.6144999999999996</v>
      </c>
      <c r="R1124" s="184">
        <v>4.5193000000000003</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1846</v>
      </c>
      <c r="C1125" s="180">
        <v>111704</v>
      </c>
      <c r="D1125" s="183">
        <v>45014</v>
      </c>
      <c r="E1125" s="184">
        <v>2568.4636999999998</v>
      </c>
      <c r="F1125" s="184">
        <v>27.1373</v>
      </c>
      <c r="G1125" s="184">
        <v>6.8506</v>
      </c>
      <c r="H1125" s="184">
        <v>7.1018999999999997</v>
      </c>
      <c r="I1125" s="184">
        <v>7.3265000000000002</v>
      </c>
      <c r="J1125" s="184">
        <v>7.2426000000000004</v>
      </c>
      <c r="K1125" s="184">
        <v>6.718</v>
      </c>
      <c r="L1125" s="184">
        <v>6.6474000000000002</v>
      </c>
      <c r="M1125" s="184">
        <v>6.1578999999999997</v>
      </c>
      <c r="N1125" s="184">
        <v>5.6820000000000004</v>
      </c>
      <c r="O1125" s="184">
        <v>4.173</v>
      </c>
      <c r="P1125" s="184">
        <v>5.2484999999999999</v>
      </c>
      <c r="Q1125" s="184">
        <v>6.8933999999999997</v>
      </c>
      <c r="R1125" s="184">
        <v>4.5389999999999997</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1847</v>
      </c>
      <c r="C1126" s="180">
        <v>119415</v>
      </c>
      <c r="D1126" s="183">
        <v>45014</v>
      </c>
      <c r="E1126" s="184">
        <v>2593.5216</v>
      </c>
      <c r="F1126" s="184">
        <v>27.214600000000001</v>
      </c>
      <c r="G1126" s="184">
        <v>6.9276</v>
      </c>
      <c r="H1126" s="184">
        <v>7.1787000000000001</v>
      </c>
      <c r="I1126" s="184">
        <v>7.4035000000000002</v>
      </c>
      <c r="J1126" s="184">
        <v>7.3197999999999999</v>
      </c>
      <c r="K1126" s="184">
        <v>6.7961</v>
      </c>
      <c r="L1126" s="184">
        <v>6.7267999999999999</v>
      </c>
      <c r="M1126" s="184">
        <v>6.2382999999999997</v>
      </c>
      <c r="N1126" s="184">
        <v>5.7679999999999998</v>
      </c>
      <c r="O1126" s="184">
        <v>4.2708000000000004</v>
      </c>
      <c r="P1126" s="184">
        <v>5.3494999999999999</v>
      </c>
      <c r="Q1126" s="184">
        <v>6.8436000000000003</v>
      </c>
      <c r="R1126" s="184">
        <v>4.6338999999999997</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1929</v>
      </c>
      <c r="C1127" s="180">
        <v>101408</v>
      </c>
      <c r="D1127" s="183">
        <v>45014</v>
      </c>
      <c r="E1127" s="184">
        <v>3780.3836999999999</v>
      </c>
      <c r="F1127" s="184">
        <v>27.138500000000001</v>
      </c>
      <c r="G1127" s="184">
        <v>6.8509000000000002</v>
      </c>
      <c r="H1127" s="184">
        <v>7.1017000000000001</v>
      </c>
      <c r="I1127" s="184">
        <v>7.3265000000000002</v>
      </c>
      <c r="J1127" s="184">
        <v>7.2426000000000004</v>
      </c>
      <c r="K1127" s="184">
        <v>6.718</v>
      </c>
      <c r="L1127" s="184">
        <v>6.6475999999999997</v>
      </c>
      <c r="M1127" s="184">
        <v>6.1580000000000004</v>
      </c>
      <c r="N1127" s="184">
        <v>5.7023999999999999</v>
      </c>
      <c r="O1127" s="184">
        <v>4.1813000000000002</v>
      </c>
      <c r="P1127" s="184">
        <v>5.2534999999999998</v>
      </c>
      <c r="Q1127" s="184">
        <v>6.5004999999999997</v>
      </c>
      <c r="R1127" s="184">
        <v>4.5514000000000001</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230</v>
      </c>
      <c r="C1128" s="180">
        <v>130472</v>
      </c>
      <c r="D1128" s="183"/>
      <c r="E1128" s="184"/>
      <c r="F1128" s="184"/>
      <c r="G1128" s="184"/>
      <c r="H1128" s="184"/>
      <c r="I1128" s="184"/>
      <c r="J1128" s="184"/>
      <c r="K1128" s="184"/>
      <c r="L1128" s="184"/>
      <c r="M1128" s="184"/>
      <c r="N1128" s="184"/>
      <c r="O1128" s="184"/>
      <c r="P1128" s="184"/>
      <c r="Q1128" s="184"/>
      <c r="R1128" s="184"/>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121</v>
      </c>
      <c r="C1129" s="180">
        <v>130479</v>
      </c>
      <c r="D1129" s="183"/>
      <c r="E1129" s="184"/>
      <c r="F1129" s="184"/>
      <c r="G1129" s="184"/>
      <c r="H1129" s="184"/>
      <c r="I1129" s="184"/>
      <c r="J1129" s="184"/>
      <c r="K1129" s="184"/>
      <c r="L1129" s="184"/>
      <c r="M1129" s="184"/>
      <c r="N1129" s="184"/>
      <c r="O1129" s="184"/>
      <c r="P1129" s="184"/>
      <c r="Q1129" s="184"/>
      <c r="R1129" s="184"/>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412</v>
      </c>
      <c r="C1130" s="180">
        <v>130459</v>
      </c>
      <c r="D1130" s="183"/>
      <c r="E1130" s="184"/>
      <c r="F1130" s="184"/>
      <c r="G1130" s="184"/>
      <c r="H1130" s="184"/>
      <c r="I1130" s="184"/>
      <c r="J1130" s="184"/>
      <c r="K1130" s="184"/>
      <c r="L1130" s="184"/>
      <c r="M1130" s="184"/>
      <c r="N1130" s="184"/>
      <c r="O1130" s="184"/>
      <c r="P1130" s="184"/>
      <c r="Q1130" s="184"/>
      <c r="R1130" s="184"/>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123</v>
      </c>
      <c r="C1131" s="180">
        <v>118305</v>
      </c>
      <c r="D1131" s="183">
        <v>45014</v>
      </c>
      <c r="E1131" s="184">
        <v>2694.7467000000001</v>
      </c>
      <c r="F1131" s="184">
        <v>26.761199999999999</v>
      </c>
      <c r="G1131" s="184">
        <v>6.4051</v>
      </c>
      <c r="H1131" s="184">
        <v>6.7561999999999998</v>
      </c>
      <c r="I1131" s="184">
        <v>7.2651000000000003</v>
      </c>
      <c r="J1131" s="184">
        <v>7.2949000000000002</v>
      </c>
      <c r="K1131" s="184">
        <v>6.7614999999999998</v>
      </c>
      <c r="L1131" s="184">
        <v>6.6925999999999997</v>
      </c>
      <c r="M1131" s="184">
        <v>6.2133000000000003</v>
      </c>
      <c r="N1131" s="184">
        <v>5.7140000000000004</v>
      </c>
      <c r="O1131" s="184">
        <v>4.0881999999999996</v>
      </c>
      <c r="P1131" s="184">
        <v>5.1036999999999999</v>
      </c>
      <c r="Q1131" s="184">
        <v>6.6227999999999998</v>
      </c>
      <c r="R1131" s="184">
        <v>4.5265000000000004</v>
      </c>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232</v>
      </c>
      <c r="C1132" s="180">
        <v>109353</v>
      </c>
      <c r="D1132" s="183">
        <v>45014</v>
      </c>
      <c r="E1132" s="184">
        <v>2684.1514000000002</v>
      </c>
      <c r="F1132" s="184">
        <v>26.680399999999999</v>
      </c>
      <c r="G1132" s="184">
        <v>6.3242000000000003</v>
      </c>
      <c r="H1132" s="184">
        <v>6.6757999999999997</v>
      </c>
      <c r="I1132" s="184">
        <v>7.1849999999999996</v>
      </c>
      <c r="J1132" s="184">
        <v>7.2145000000000001</v>
      </c>
      <c r="K1132" s="184">
        <v>6.6879999999999997</v>
      </c>
      <c r="L1132" s="184">
        <v>6.6191000000000004</v>
      </c>
      <c r="M1132" s="184">
        <v>6.1529999999999996</v>
      </c>
      <c r="N1132" s="184">
        <v>5.6586999999999996</v>
      </c>
      <c r="O1132" s="184">
        <v>4.0510000000000002</v>
      </c>
      <c r="P1132" s="184">
        <v>5.0667999999999997</v>
      </c>
      <c r="Q1132" s="184">
        <v>6.9099000000000004</v>
      </c>
      <c r="R1132" s="184">
        <v>4.4836</v>
      </c>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124</v>
      </c>
      <c r="C1133" s="180">
        <v>119125</v>
      </c>
      <c r="D1133" s="183">
        <v>45014</v>
      </c>
      <c r="E1133" s="184">
        <v>3214.8279000000002</v>
      </c>
      <c r="F1133" s="184">
        <v>24.2834</v>
      </c>
      <c r="G1133" s="184">
        <v>6.5796000000000001</v>
      </c>
      <c r="H1133" s="184">
        <v>6.8369</v>
      </c>
      <c r="I1133" s="184">
        <v>7.1460999999999997</v>
      </c>
      <c r="J1133" s="184">
        <v>7.1390000000000002</v>
      </c>
      <c r="K1133" s="184">
        <v>6.6614000000000004</v>
      </c>
      <c r="L1133" s="184">
        <v>6.6044999999999998</v>
      </c>
      <c r="M1133" s="184">
        <v>6.1665999999999999</v>
      </c>
      <c r="N1133" s="184">
        <v>5.6788999999999996</v>
      </c>
      <c r="O1133" s="184">
        <v>4.2362000000000002</v>
      </c>
      <c r="P1133" s="184">
        <v>5.2870999999999997</v>
      </c>
      <c r="Q1133" s="184">
        <v>6.7662000000000004</v>
      </c>
      <c r="R1133" s="184">
        <v>4.5598999999999998</v>
      </c>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233</v>
      </c>
      <c r="C1134" s="180">
        <v>103347</v>
      </c>
      <c r="D1134" s="183">
        <v>45014</v>
      </c>
      <c r="E1134" s="184">
        <v>3185.4000999999998</v>
      </c>
      <c r="F1134" s="184">
        <v>24.201599999999999</v>
      </c>
      <c r="G1134" s="184">
        <v>6.4988999999999999</v>
      </c>
      <c r="H1134" s="184">
        <v>6.7565</v>
      </c>
      <c r="I1134" s="184">
        <v>7.0570000000000004</v>
      </c>
      <c r="J1134" s="184">
        <v>7.0438999999999998</v>
      </c>
      <c r="K1134" s="184">
        <v>6.5541</v>
      </c>
      <c r="L1134" s="184">
        <v>6.4977</v>
      </c>
      <c r="M1134" s="184">
        <v>6.0629999999999997</v>
      </c>
      <c r="N1134" s="184">
        <v>5.5791000000000004</v>
      </c>
      <c r="O1134" s="184">
        <v>4.1441999999999997</v>
      </c>
      <c r="P1134" s="184">
        <v>5.1897000000000002</v>
      </c>
      <c r="Q1134" s="184">
        <v>6.9020000000000001</v>
      </c>
      <c r="R1134" s="184">
        <v>4.4623999999999997</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1919</v>
      </c>
      <c r="C1135" s="180">
        <v>142589</v>
      </c>
      <c r="D1135" s="183">
        <v>45014</v>
      </c>
      <c r="E1135" s="184">
        <v>1197.1939900965599</v>
      </c>
      <c r="F1135" s="184">
        <v>6.1512000000000002</v>
      </c>
      <c r="G1135" s="184">
        <v>6.3738999999999999</v>
      </c>
      <c r="H1135" s="184">
        <v>6.1372</v>
      </c>
      <c r="I1135" s="184">
        <v>6.0987</v>
      </c>
      <c r="J1135" s="184">
        <v>5.8737000000000004</v>
      </c>
      <c r="K1135" s="184">
        <v>5.6879</v>
      </c>
      <c r="L1135" s="184">
        <v>5.5744999999999996</v>
      </c>
      <c r="M1135" s="184">
        <v>5.3151999999999999</v>
      </c>
      <c r="N1135" s="184">
        <v>4.8818999999999999</v>
      </c>
      <c r="O1135" s="184">
        <v>3.3778000000000001</v>
      </c>
      <c r="P1135" s="184">
        <v>3.6135000000000002</v>
      </c>
      <c r="Q1135" s="184">
        <v>3.6328</v>
      </c>
      <c r="R1135" s="184">
        <v>3.798</v>
      </c>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125</v>
      </c>
      <c r="C1136" s="180">
        <v>140196</v>
      </c>
      <c r="D1136" s="183">
        <v>45014</v>
      </c>
      <c r="E1136" s="184">
        <v>2902.9034999999999</v>
      </c>
      <c r="F1136" s="184">
        <v>24.978200000000001</v>
      </c>
      <c r="G1136" s="184">
        <v>6.3962000000000003</v>
      </c>
      <c r="H1136" s="184">
        <v>6.7870999999999997</v>
      </c>
      <c r="I1136" s="184">
        <v>7.0830000000000002</v>
      </c>
      <c r="J1136" s="184">
        <v>7.0797999999999996</v>
      </c>
      <c r="K1136" s="184">
        <v>6.6768999999999998</v>
      </c>
      <c r="L1136" s="184">
        <v>6.6721000000000004</v>
      </c>
      <c r="M1136" s="184">
        <v>6.2229999999999999</v>
      </c>
      <c r="N1136" s="184">
        <v>5.6818</v>
      </c>
      <c r="O1136" s="184">
        <v>4.3311000000000002</v>
      </c>
      <c r="P1136" s="184">
        <v>5.3829000000000002</v>
      </c>
      <c r="Q1136" s="184">
        <v>6.7321</v>
      </c>
      <c r="R1136" s="184">
        <v>4.6028000000000002</v>
      </c>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234</v>
      </c>
      <c r="C1137" s="180">
        <v>140182</v>
      </c>
      <c r="D1137" s="183">
        <v>45014</v>
      </c>
      <c r="E1137" s="184">
        <v>2856.0439000000001</v>
      </c>
      <c r="F1137" s="184">
        <v>24.738199999999999</v>
      </c>
      <c r="G1137" s="184">
        <v>6.1558000000000002</v>
      </c>
      <c r="H1137" s="184">
        <v>6.5468000000000002</v>
      </c>
      <c r="I1137" s="184">
        <v>6.8422999999999998</v>
      </c>
      <c r="J1137" s="184">
        <v>6.8384</v>
      </c>
      <c r="K1137" s="184">
        <v>6.4329999999999998</v>
      </c>
      <c r="L1137" s="184">
        <v>6.4242999999999997</v>
      </c>
      <c r="M1137" s="184">
        <v>5.9720000000000004</v>
      </c>
      <c r="N1137" s="184">
        <v>5.4284999999999997</v>
      </c>
      <c r="O1137" s="184">
        <v>4.0757000000000003</v>
      </c>
      <c r="P1137" s="184">
        <v>5.1586999999999996</v>
      </c>
      <c r="Q1137" s="184">
        <v>6.8929999999999998</v>
      </c>
      <c r="R1137" s="184">
        <v>4.3499999999999996</v>
      </c>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413</v>
      </c>
      <c r="C1138" s="180">
        <v>140176</v>
      </c>
      <c r="D1138" s="183">
        <v>45014</v>
      </c>
      <c r="E1138" s="184">
        <v>2597.3643999999999</v>
      </c>
      <c r="F1138" s="184">
        <v>24.728400000000001</v>
      </c>
      <c r="G1138" s="184">
        <v>6.1459999999999999</v>
      </c>
      <c r="H1138" s="184">
        <v>6.5369000000000002</v>
      </c>
      <c r="I1138" s="184">
        <v>6.8330000000000002</v>
      </c>
      <c r="J1138" s="184">
        <v>6.8339999999999996</v>
      </c>
      <c r="K1138" s="184">
        <v>6.4316000000000004</v>
      </c>
      <c r="L1138" s="184">
        <v>6.4234999999999998</v>
      </c>
      <c r="M1138" s="184">
        <v>5.9714999999999998</v>
      </c>
      <c r="N1138" s="184">
        <v>5.4280999999999997</v>
      </c>
      <c r="O1138" s="184">
        <v>4.0757000000000003</v>
      </c>
      <c r="P1138" s="184">
        <v>5.1585999999999999</v>
      </c>
      <c r="Q1138" s="184">
        <v>6.3395000000000001</v>
      </c>
      <c r="R1138" s="184">
        <v>4.3498999999999999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414</v>
      </c>
      <c r="C1139" s="180">
        <v>102441</v>
      </c>
      <c r="D1139" s="183"/>
      <c r="E1139" s="184"/>
      <c r="F1139" s="184"/>
      <c r="G1139" s="184"/>
      <c r="H1139" s="184"/>
      <c r="I1139" s="184"/>
      <c r="J1139" s="184"/>
      <c r="K1139" s="184"/>
      <c r="L1139" s="184"/>
      <c r="M1139" s="184"/>
      <c r="N1139" s="184"/>
      <c r="O1139" s="184"/>
      <c r="P1139" s="184"/>
      <c r="Q1139" s="184"/>
      <c r="R1139" s="184"/>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415</v>
      </c>
      <c r="C1140" s="180">
        <v>100538</v>
      </c>
      <c r="D1140" s="183">
        <v>45014</v>
      </c>
      <c r="E1140" s="184">
        <v>5125.4983000000002</v>
      </c>
      <c r="F1140" s="184">
        <v>21.9253</v>
      </c>
      <c r="G1140" s="184">
        <v>5.3902999999999999</v>
      </c>
      <c r="H1140" s="184">
        <v>5.6372999999999998</v>
      </c>
      <c r="I1140" s="184">
        <v>6.1285999999999996</v>
      </c>
      <c r="J1140" s="184">
        <v>6.1906999999999996</v>
      </c>
      <c r="K1140" s="184">
        <v>5.9061000000000003</v>
      </c>
      <c r="L1140" s="184">
        <v>5.8537999999999997</v>
      </c>
      <c r="M1140" s="184">
        <v>5.4009</v>
      </c>
      <c r="N1140" s="184">
        <v>4.9035000000000002</v>
      </c>
      <c r="O1140" s="184">
        <v>3.4996</v>
      </c>
      <c r="P1140" s="184">
        <v>4.6200999999999999</v>
      </c>
      <c r="Q1140" s="184">
        <v>6.7744999999999997</v>
      </c>
      <c r="R1140" s="184">
        <v>3.7947000000000002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416</v>
      </c>
      <c r="C1141" s="180">
        <v>100546</v>
      </c>
      <c r="D1141" s="183">
        <v>45014</v>
      </c>
      <c r="E1141" s="184">
        <v>3356.8544000000002</v>
      </c>
      <c r="F1141" s="184">
        <v>22.5749</v>
      </c>
      <c r="G1141" s="184">
        <v>6.0412999999999997</v>
      </c>
      <c r="H1141" s="184">
        <v>6.2895000000000003</v>
      </c>
      <c r="I1141" s="184">
        <v>6.782</v>
      </c>
      <c r="J1141" s="184">
        <v>6.8460999999999999</v>
      </c>
      <c r="K1141" s="184">
        <v>6.5644</v>
      </c>
      <c r="L1141" s="184">
        <v>6.5248999999999997</v>
      </c>
      <c r="M1141" s="184">
        <v>6.0815000000000001</v>
      </c>
      <c r="N1141" s="184">
        <v>5.5918000000000001</v>
      </c>
      <c r="O1141" s="184">
        <v>4.1867999999999999</v>
      </c>
      <c r="P1141" s="184">
        <v>5.3228999999999997</v>
      </c>
      <c r="Q1141" s="184">
        <v>7.1310000000000002</v>
      </c>
      <c r="R1141" s="184">
        <v>4.4791999999999996</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127</v>
      </c>
      <c r="C1142" s="180">
        <v>118577</v>
      </c>
      <c r="D1142" s="183">
        <v>45014</v>
      </c>
      <c r="E1142" s="184">
        <v>3379.3438000000001</v>
      </c>
      <c r="F1142" s="184">
        <v>22.658200000000001</v>
      </c>
      <c r="G1142" s="184">
        <v>6.1224999999999996</v>
      </c>
      <c r="H1142" s="184">
        <v>6.3689999999999998</v>
      </c>
      <c r="I1142" s="184">
        <v>6.8611000000000004</v>
      </c>
      <c r="J1142" s="184">
        <v>6.9249000000000001</v>
      </c>
      <c r="K1142" s="184">
        <v>6.6440999999999999</v>
      </c>
      <c r="L1142" s="184">
        <v>6.6059000000000001</v>
      </c>
      <c r="M1142" s="184">
        <v>6.1631</v>
      </c>
      <c r="N1142" s="184">
        <v>5.6733000000000002</v>
      </c>
      <c r="O1142" s="184">
        <v>4.2683</v>
      </c>
      <c r="P1142" s="184">
        <v>5.3975</v>
      </c>
      <c r="Q1142" s="184">
        <v>6.8769</v>
      </c>
      <c r="R1142" s="184">
        <v>4.5590000000000002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236</v>
      </c>
      <c r="C1143" s="180">
        <v>100868</v>
      </c>
      <c r="D1143" s="183">
        <v>45014</v>
      </c>
      <c r="E1143" s="184">
        <v>4380.2030000000004</v>
      </c>
      <c r="F1143" s="184">
        <v>27.043800000000001</v>
      </c>
      <c r="G1143" s="184">
        <v>5.9568000000000003</v>
      </c>
      <c r="H1143" s="184">
        <v>6.2831999999999999</v>
      </c>
      <c r="I1143" s="184">
        <v>6.9074999999999998</v>
      </c>
      <c r="J1143" s="184">
        <v>7.0204000000000004</v>
      </c>
      <c r="K1143" s="184">
        <v>6.5548000000000002</v>
      </c>
      <c r="L1143" s="184">
        <v>6.4984000000000002</v>
      </c>
      <c r="M1143" s="184">
        <v>6.0247999999999999</v>
      </c>
      <c r="N1143" s="184">
        <v>5.5354999999999999</v>
      </c>
      <c r="O1143" s="184">
        <v>4.1276000000000002</v>
      </c>
      <c r="P1143" s="184">
        <v>5.1375999999999999</v>
      </c>
      <c r="Q1143" s="184">
        <v>6.7975000000000003</v>
      </c>
      <c r="R1143" s="184">
        <v>4.4264999999999999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128</v>
      </c>
      <c r="C1144" s="180">
        <v>119091</v>
      </c>
      <c r="D1144" s="183">
        <v>45014</v>
      </c>
      <c r="E1144" s="184">
        <v>4419.3621999999996</v>
      </c>
      <c r="F1144" s="184">
        <v>27.1447</v>
      </c>
      <c r="G1144" s="184">
        <v>6.0567000000000002</v>
      </c>
      <c r="H1144" s="184">
        <v>6.3830999999999998</v>
      </c>
      <c r="I1144" s="184">
        <v>7.0075000000000003</v>
      </c>
      <c r="J1144" s="184">
        <v>7.1207000000000003</v>
      </c>
      <c r="K1144" s="184">
        <v>6.6562999999999999</v>
      </c>
      <c r="L1144" s="184">
        <v>6.6016000000000004</v>
      </c>
      <c r="M1144" s="184">
        <v>6.1295999999999999</v>
      </c>
      <c r="N1144" s="184">
        <v>5.6413000000000002</v>
      </c>
      <c r="O1144" s="184">
        <v>4.2319000000000004</v>
      </c>
      <c r="P1144" s="184">
        <v>5.2428999999999997</v>
      </c>
      <c r="Q1144" s="184">
        <v>6.7397</v>
      </c>
      <c r="R1144" s="184">
        <v>4.5308999999999999</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1959</v>
      </c>
      <c r="C1145" s="180">
        <v>118902</v>
      </c>
      <c r="D1145" s="183">
        <v>45014</v>
      </c>
      <c r="E1145" s="184">
        <v>2224.6786000000002</v>
      </c>
      <c r="F1145" s="184">
        <v>26.927099999999999</v>
      </c>
      <c r="G1145" s="184">
        <v>6.9067999999999996</v>
      </c>
      <c r="H1145" s="184">
        <v>7.0521000000000003</v>
      </c>
      <c r="I1145" s="184">
        <v>7.4058999999999999</v>
      </c>
      <c r="J1145" s="184">
        <v>7.2041000000000004</v>
      </c>
      <c r="K1145" s="184">
        <v>6.6698000000000004</v>
      </c>
      <c r="L1145" s="184">
        <v>6.5785999999999998</v>
      </c>
      <c r="M1145" s="184">
        <v>6.1070000000000002</v>
      </c>
      <c r="N1145" s="184">
        <v>5.6231</v>
      </c>
      <c r="O1145" s="184">
        <v>4.1691000000000003</v>
      </c>
      <c r="P1145" s="184">
        <v>5.2070999999999996</v>
      </c>
      <c r="Q1145" s="184">
        <v>4.3365999999999998</v>
      </c>
      <c r="R1145" s="184">
        <v>4.4798999999999998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1960</v>
      </c>
      <c r="C1146" s="180">
        <v>120038</v>
      </c>
      <c r="D1146" s="183">
        <v>45014</v>
      </c>
      <c r="E1146" s="184">
        <v>2240.3998000000001</v>
      </c>
      <c r="F1146" s="184">
        <v>27.028400000000001</v>
      </c>
      <c r="G1146" s="184">
        <v>7.0068000000000001</v>
      </c>
      <c r="H1146" s="184">
        <v>7.1523000000000003</v>
      </c>
      <c r="I1146" s="184">
        <v>7.5061999999999998</v>
      </c>
      <c r="J1146" s="184">
        <v>7.3047000000000004</v>
      </c>
      <c r="K1146" s="184">
        <v>6.7712000000000003</v>
      </c>
      <c r="L1146" s="184">
        <v>6.6801000000000004</v>
      </c>
      <c r="M1146" s="184">
        <v>6.2096</v>
      </c>
      <c r="N1146" s="184">
        <v>5.7263000000000002</v>
      </c>
      <c r="O1146" s="184">
        <v>4.2717999999999998</v>
      </c>
      <c r="P1146" s="184">
        <v>5.3010000000000002</v>
      </c>
      <c r="Q1146" s="184">
        <v>6.7659000000000002</v>
      </c>
      <c r="R1146" s="184">
        <v>4.5823</v>
      </c>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1961</v>
      </c>
      <c r="C1147" s="180">
        <v>118907</v>
      </c>
      <c r="D1147" s="183">
        <v>45014</v>
      </c>
      <c r="E1147" s="184">
        <v>3209.7750999999998</v>
      </c>
      <c r="F1147" s="184">
        <v>26.927099999999999</v>
      </c>
      <c r="G1147" s="184">
        <v>6.9063999999999997</v>
      </c>
      <c r="H1147" s="184">
        <v>7.0518999999999998</v>
      </c>
      <c r="I1147" s="184">
        <v>7.4058000000000002</v>
      </c>
      <c r="J1147" s="184">
        <v>7.2041000000000004</v>
      </c>
      <c r="K1147" s="184">
        <v>6.6698000000000004</v>
      </c>
      <c r="L1147" s="184">
        <v>6.3701999999999996</v>
      </c>
      <c r="M1147" s="184">
        <v>5.6875999999999998</v>
      </c>
      <c r="N1147" s="184">
        <v>5.0952000000000002</v>
      </c>
      <c r="O1147" s="184">
        <v>3.4466000000000001</v>
      </c>
      <c r="P1147" s="184">
        <v>4.4207999999999998</v>
      </c>
      <c r="Q1147" s="184">
        <v>5.9043999999999999</v>
      </c>
      <c r="R1147" s="184">
        <v>3.8054000000000001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238</v>
      </c>
      <c r="C1148" s="180">
        <v>103340</v>
      </c>
      <c r="D1148" s="183">
        <v>45014</v>
      </c>
      <c r="E1148" s="184">
        <v>330.37479999999999</v>
      </c>
      <c r="F1148" s="184">
        <v>28.703299999999999</v>
      </c>
      <c r="G1148" s="184">
        <v>6.3818000000000001</v>
      </c>
      <c r="H1148" s="184">
        <v>6.5533999999999999</v>
      </c>
      <c r="I1148" s="184">
        <v>7.2098000000000004</v>
      </c>
      <c r="J1148" s="184">
        <v>7.1589</v>
      </c>
      <c r="K1148" s="184">
        <v>6.6284000000000001</v>
      </c>
      <c r="L1148" s="184">
        <v>6.5114000000000001</v>
      </c>
      <c r="M1148" s="184">
        <v>6.0327000000000002</v>
      </c>
      <c r="N1148" s="184">
        <v>5.5392000000000001</v>
      </c>
      <c r="O1148" s="184">
        <v>4.1776</v>
      </c>
      <c r="P1148" s="184">
        <v>5.2073</v>
      </c>
      <c r="Q1148" s="184">
        <v>7.1211000000000002</v>
      </c>
      <c r="R1148" s="184">
        <v>4.4245999999999999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130</v>
      </c>
      <c r="C1149" s="180">
        <v>120197</v>
      </c>
      <c r="D1149" s="183">
        <v>45014</v>
      </c>
      <c r="E1149" s="184">
        <v>332.90179999999998</v>
      </c>
      <c r="F1149" s="184">
        <v>28.7818</v>
      </c>
      <c r="G1149" s="184">
        <v>6.4687000000000001</v>
      </c>
      <c r="H1149" s="184">
        <v>6.6433999999999997</v>
      </c>
      <c r="I1149" s="184">
        <v>7.2998000000000003</v>
      </c>
      <c r="J1149" s="184">
        <v>7.2491000000000003</v>
      </c>
      <c r="K1149" s="184">
        <v>6.72</v>
      </c>
      <c r="L1149" s="184">
        <v>6.6044</v>
      </c>
      <c r="M1149" s="184">
        <v>6.1269</v>
      </c>
      <c r="N1149" s="184">
        <v>5.6342999999999996</v>
      </c>
      <c r="O1149" s="184">
        <v>4.2906000000000004</v>
      </c>
      <c r="P1149" s="184">
        <v>5.3064</v>
      </c>
      <c r="Q1149" s="184">
        <v>6.7869000000000002</v>
      </c>
      <c r="R1149" s="184">
        <v>4.532</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239</v>
      </c>
      <c r="C1150" s="180">
        <v>113096</v>
      </c>
      <c r="D1150" s="183">
        <v>45014</v>
      </c>
      <c r="E1150" s="184">
        <v>2399.7872000000002</v>
      </c>
      <c r="F1150" s="184">
        <v>21.239000000000001</v>
      </c>
      <c r="G1150" s="184">
        <v>6.8117000000000001</v>
      </c>
      <c r="H1150" s="184">
        <v>6.5629999999999997</v>
      </c>
      <c r="I1150" s="184">
        <v>6.8655999999999997</v>
      </c>
      <c r="J1150" s="184">
        <v>7.0183</v>
      </c>
      <c r="K1150" s="184">
        <v>6.5682999999999998</v>
      </c>
      <c r="L1150" s="184">
        <v>6.5406000000000004</v>
      </c>
      <c r="M1150" s="184">
        <v>6.1205999999999996</v>
      </c>
      <c r="N1150" s="184">
        <v>5.6306000000000003</v>
      </c>
      <c r="O1150" s="184">
        <v>4.3198999999999996</v>
      </c>
      <c r="P1150" s="184">
        <v>5.3407</v>
      </c>
      <c r="Q1150" s="184">
        <v>7.1192000000000002</v>
      </c>
      <c r="R1150" s="184">
        <v>4.5435999999999996</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131</v>
      </c>
      <c r="C1151" s="180">
        <v>118345</v>
      </c>
      <c r="D1151" s="183">
        <v>45014</v>
      </c>
      <c r="E1151" s="184">
        <v>2420.3092999999999</v>
      </c>
      <c r="F1151" s="184">
        <v>21.279199999999999</v>
      </c>
      <c r="G1151" s="184">
        <v>6.8514999999999997</v>
      </c>
      <c r="H1151" s="184">
        <v>6.6033999999999997</v>
      </c>
      <c r="I1151" s="184">
        <v>6.9058000000000002</v>
      </c>
      <c r="J1151" s="184">
        <v>7.0586000000000002</v>
      </c>
      <c r="K1151" s="184">
        <v>6.6089000000000002</v>
      </c>
      <c r="L1151" s="184">
        <v>6.5819999999999999</v>
      </c>
      <c r="M1151" s="184">
        <v>6.1624999999999996</v>
      </c>
      <c r="N1151" s="184">
        <v>5.6729000000000003</v>
      </c>
      <c r="O1151" s="184">
        <v>4.3616999999999999</v>
      </c>
      <c r="P1151" s="184">
        <v>5.4070999999999998</v>
      </c>
      <c r="Q1151" s="184">
        <v>6.8061999999999996</v>
      </c>
      <c r="R1151" s="184">
        <v>4.5854999999999997</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133</v>
      </c>
      <c r="C1152" s="180">
        <v>125345</v>
      </c>
      <c r="D1152" s="183">
        <v>45014</v>
      </c>
      <c r="E1152" s="184">
        <v>1732.0208</v>
      </c>
      <c r="F1152" s="184">
        <v>16.419499999999999</v>
      </c>
      <c r="G1152" s="184">
        <v>6.8731999999999998</v>
      </c>
      <c r="H1152" s="184">
        <v>6.9606000000000003</v>
      </c>
      <c r="I1152" s="184">
        <v>7.0377999999999998</v>
      </c>
      <c r="J1152" s="184">
        <v>7.0129000000000001</v>
      </c>
      <c r="K1152" s="184">
        <v>6.6197999999999997</v>
      </c>
      <c r="L1152" s="184">
        <v>6.5472999999999999</v>
      </c>
      <c r="M1152" s="184">
        <v>6.0709</v>
      </c>
      <c r="N1152" s="184">
        <v>5.5719000000000003</v>
      </c>
      <c r="O1152" s="184">
        <v>3.9266999999999999</v>
      </c>
      <c r="P1152" s="184">
        <v>4.8188000000000004</v>
      </c>
      <c r="Q1152" s="184">
        <v>6.0294999999999996</v>
      </c>
      <c r="R1152" s="184">
        <v>4.3811</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241</v>
      </c>
      <c r="C1153" s="180">
        <v>125259</v>
      </c>
      <c r="D1153" s="183">
        <v>45014</v>
      </c>
      <c r="E1153" s="184">
        <v>1723.9132999999999</v>
      </c>
      <c r="F1153" s="184">
        <v>16.369599999999998</v>
      </c>
      <c r="G1153" s="184">
        <v>6.8235999999999999</v>
      </c>
      <c r="H1153" s="184">
        <v>6.9103000000000003</v>
      </c>
      <c r="I1153" s="184">
        <v>6.9877000000000002</v>
      </c>
      <c r="J1153" s="184">
        <v>6.9626999999999999</v>
      </c>
      <c r="K1153" s="184">
        <v>6.569</v>
      </c>
      <c r="L1153" s="184">
        <v>6.4957000000000003</v>
      </c>
      <c r="M1153" s="184">
        <v>6.0186999999999999</v>
      </c>
      <c r="N1153" s="184">
        <v>5.5191999999999997</v>
      </c>
      <c r="O1153" s="184">
        <v>3.8748999999999998</v>
      </c>
      <c r="P1153" s="184">
        <v>4.7664999999999997</v>
      </c>
      <c r="Q1153" s="184">
        <v>5.9763999999999999</v>
      </c>
      <c r="R1153" s="184">
        <v>4.3289</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134</v>
      </c>
      <c r="C1154" s="180">
        <v>119135</v>
      </c>
      <c r="D1154" s="183">
        <v>45014</v>
      </c>
      <c r="E1154" s="184">
        <v>2181.3110999999999</v>
      </c>
      <c r="F1154" s="184">
        <v>21.652000000000001</v>
      </c>
      <c r="G1154" s="184">
        <v>2.2080000000000002</v>
      </c>
      <c r="H1154" s="184">
        <v>4.4637000000000002</v>
      </c>
      <c r="I1154" s="184">
        <v>5.7466999999999997</v>
      </c>
      <c r="J1154" s="184">
        <v>6.2751999999999999</v>
      </c>
      <c r="K1154" s="184">
        <v>6.2965</v>
      </c>
      <c r="L1154" s="184">
        <v>6.3468</v>
      </c>
      <c r="M1154" s="184">
        <v>5.9169999999999998</v>
      </c>
      <c r="N1154" s="184">
        <v>5.4314999999999998</v>
      </c>
      <c r="O1154" s="184">
        <v>4.0141999999999998</v>
      </c>
      <c r="P1154" s="184">
        <v>5.1395999999999997</v>
      </c>
      <c r="Q1154" s="184">
        <v>6.7485999999999997</v>
      </c>
      <c r="R1154" s="184">
        <v>4.2812999999999999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135</v>
      </c>
      <c r="C1155" s="180">
        <v>147938</v>
      </c>
      <c r="D1155" s="183"/>
      <c r="E1155" s="184"/>
      <c r="F1155" s="184"/>
      <c r="G1155" s="184"/>
      <c r="H1155" s="184"/>
      <c r="I1155" s="184"/>
      <c r="J1155" s="184"/>
      <c r="K1155" s="184"/>
      <c r="L1155" s="184"/>
      <c r="M1155" s="184"/>
      <c r="N1155" s="184"/>
      <c r="O1155" s="184"/>
      <c r="P1155" s="184"/>
      <c r="Q1155" s="184"/>
      <c r="R1155" s="184"/>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136</v>
      </c>
      <c r="C1156" s="180">
        <v>147940</v>
      </c>
      <c r="D1156" s="183"/>
      <c r="E1156" s="184"/>
      <c r="F1156" s="184"/>
      <c r="G1156" s="184"/>
      <c r="H1156" s="184"/>
      <c r="I1156" s="184"/>
      <c r="J1156" s="184"/>
      <c r="K1156" s="184"/>
      <c r="L1156" s="184"/>
      <c r="M1156" s="184"/>
      <c r="N1156" s="184"/>
      <c r="O1156" s="184"/>
      <c r="P1156" s="184"/>
      <c r="Q1156" s="184"/>
      <c r="R1156" s="184"/>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137</v>
      </c>
      <c r="C1157" s="180">
        <v>147937</v>
      </c>
      <c r="D1157" s="183"/>
      <c r="E1157" s="184"/>
      <c r="F1157" s="184"/>
      <c r="G1157" s="184"/>
      <c r="H1157" s="184"/>
      <c r="I1157" s="184"/>
      <c r="J1157" s="184"/>
      <c r="K1157" s="184"/>
      <c r="L1157" s="184"/>
      <c r="M1157" s="184"/>
      <c r="N1157" s="184"/>
      <c r="O1157" s="184"/>
      <c r="P1157" s="184"/>
      <c r="Q1157" s="184"/>
      <c r="R1157" s="184"/>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138</v>
      </c>
      <c r="C1158" s="180">
        <v>147939</v>
      </c>
      <c r="D1158" s="183"/>
      <c r="E1158" s="184"/>
      <c r="F1158" s="184"/>
      <c r="G1158" s="184"/>
      <c r="H1158" s="184"/>
      <c r="I1158" s="184"/>
      <c r="J1158" s="184"/>
      <c r="K1158" s="184"/>
      <c r="L1158" s="184"/>
      <c r="M1158" s="184"/>
      <c r="N1158" s="184"/>
      <c r="O1158" s="184"/>
      <c r="P1158" s="184"/>
      <c r="Q1158" s="184"/>
      <c r="R1158" s="184"/>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1767</v>
      </c>
      <c r="C1159" s="180">
        <v>115991</v>
      </c>
      <c r="D1159" s="183">
        <v>45014</v>
      </c>
      <c r="E1159" s="184">
        <v>2159.8571999999999</v>
      </c>
      <c r="F1159" s="184">
        <v>21.5627</v>
      </c>
      <c r="G1159" s="184">
        <v>2.1177999999999999</v>
      </c>
      <c r="H1159" s="184">
        <v>4.3735999999999997</v>
      </c>
      <c r="I1159" s="184">
        <v>5.6565000000000003</v>
      </c>
      <c r="J1159" s="184">
        <v>6.1847000000000003</v>
      </c>
      <c r="K1159" s="184">
        <v>6.2050000000000001</v>
      </c>
      <c r="L1159" s="184">
        <v>6.2541000000000002</v>
      </c>
      <c r="M1159" s="184">
        <v>5.8201000000000001</v>
      </c>
      <c r="N1159" s="184">
        <v>5.3319000000000001</v>
      </c>
      <c r="O1159" s="184">
        <v>3.9165999999999999</v>
      </c>
      <c r="P1159" s="184">
        <v>5.0384000000000002</v>
      </c>
      <c r="Q1159" s="184">
        <v>6.9672999999999998</v>
      </c>
      <c r="R1159" s="184">
        <v>4.1870000000000003</v>
      </c>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243</v>
      </c>
      <c r="C1160" s="180">
        <v>104486</v>
      </c>
      <c r="D1160" s="183">
        <v>45014</v>
      </c>
      <c r="E1160" s="184">
        <v>3066.1743000000001</v>
      </c>
      <c r="F1160" s="184">
        <v>23.534099999999999</v>
      </c>
      <c r="G1160" s="184">
        <v>5.6054000000000004</v>
      </c>
      <c r="H1160" s="184">
        <v>6.1787000000000001</v>
      </c>
      <c r="I1160" s="184">
        <v>6.9013999999999998</v>
      </c>
      <c r="J1160" s="184">
        <v>7.0225999999999997</v>
      </c>
      <c r="K1160" s="184">
        <v>6.5568999999999997</v>
      </c>
      <c r="L1160" s="184">
        <v>6.5213000000000001</v>
      </c>
      <c r="M1160" s="184">
        <v>6.0646000000000004</v>
      </c>
      <c r="N1160" s="184">
        <v>5.5846999999999998</v>
      </c>
      <c r="O1160" s="184">
        <v>4.1630000000000003</v>
      </c>
      <c r="P1160" s="184">
        <v>5.1696999999999997</v>
      </c>
      <c r="Q1160" s="184">
        <v>7.0829000000000004</v>
      </c>
      <c r="R1160" s="184">
        <v>4.4664000000000001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139</v>
      </c>
      <c r="C1161" s="180">
        <v>120537</v>
      </c>
      <c r="D1161" s="183">
        <v>45014</v>
      </c>
      <c r="E1161" s="184">
        <v>3087.7892000000002</v>
      </c>
      <c r="F1161" s="184">
        <v>23.604800000000001</v>
      </c>
      <c r="G1161" s="184">
        <v>5.6757999999999997</v>
      </c>
      <c r="H1161" s="184">
        <v>6.2492000000000001</v>
      </c>
      <c r="I1161" s="184">
        <v>6.9720000000000004</v>
      </c>
      <c r="J1161" s="184">
        <v>7.0933999999999999</v>
      </c>
      <c r="K1161" s="184">
        <v>6.6284000000000001</v>
      </c>
      <c r="L1161" s="184">
        <v>6.5938999999999997</v>
      </c>
      <c r="M1161" s="184">
        <v>6.1387</v>
      </c>
      <c r="N1161" s="184">
        <v>5.6596000000000002</v>
      </c>
      <c r="O1161" s="184">
        <v>4.2365000000000004</v>
      </c>
      <c r="P1161" s="184">
        <v>5.2436999999999996</v>
      </c>
      <c r="Q1161" s="184">
        <v>6.7634999999999996</v>
      </c>
      <c r="R1161" s="184">
        <v>4.5401999999999996</v>
      </c>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417</v>
      </c>
      <c r="C1162" s="180">
        <v>104488</v>
      </c>
      <c r="D1162" s="183">
        <v>45014</v>
      </c>
      <c r="E1162" s="184">
        <v>2747.8155000000002</v>
      </c>
      <c r="F1162" s="184">
        <v>23.003900000000002</v>
      </c>
      <c r="G1162" s="184">
        <v>5.0754000000000001</v>
      </c>
      <c r="H1162" s="184">
        <v>5.6481000000000003</v>
      </c>
      <c r="I1162" s="184">
        <v>6.3701999999999996</v>
      </c>
      <c r="J1162" s="184">
        <v>6.4897999999999998</v>
      </c>
      <c r="K1162" s="184">
        <v>6.0186999999999999</v>
      </c>
      <c r="L1162" s="184">
        <v>5.9748999999999999</v>
      </c>
      <c r="M1162" s="184">
        <v>5.5121000000000002</v>
      </c>
      <c r="N1162" s="184">
        <v>5.0270999999999999</v>
      </c>
      <c r="O1162" s="184">
        <v>3.6126999999999998</v>
      </c>
      <c r="P1162" s="184">
        <v>4.6151</v>
      </c>
      <c r="Q1162" s="184">
        <v>6.3682999999999996</v>
      </c>
      <c r="R1162" s="184">
        <v>3.9144999999999999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140</v>
      </c>
      <c r="C1163" s="180">
        <v>147157</v>
      </c>
      <c r="D1163" s="183">
        <v>45014</v>
      </c>
      <c r="E1163" s="184">
        <v>1176.72</v>
      </c>
      <c r="F1163" s="184">
        <v>11.530099999999999</v>
      </c>
      <c r="G1163" s="184">
        <v>6.1871999999999998</v>
      </c>
      <c r="H1163" s="184">
        <v>6.5965999999999996</v>
      </c>
      <c r="I1163" s="184">
        <v>6.6691000000000003</v>
      </c>
      <c r="J1163" s="184">
        <v>6.5553999999999997</v>
      </c>
      <c r="K1163" s="184">
        <v>6.4878999999999998</v>
      </c>
      <c r="L1163" s="184">
        <v>6.3627000000000002</v>
      </c>
      <c r="M1163" s="184">
        <v>5.9730999999999996</v>
      </c>
      <c r="N1163" s="184">
        <v>5.5465</v>
      </c>
      <c r="O1163" s="184">
        <v>3.8982999999999999</v>
      </c>
      <c r="P1163" s="184"/>
      <c r="Q1163" s="184">
        <v>4.2237</v>
      </c>
      <c r="R1163" s="184">
        <v>4.3912000000000004</v>
      </c>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244</v>
      </c>
      <c r="C1164" s="180">
        <v>147153</v>
      </c>
      <c r="D1164" s="183">
        <v>45014</v>
      </c>
      <c r="E1164" s="184">
        <v>1170.9762000000001</v>
      </c>
      <c r="F1164" s="184">
        <v>11.3714</v>
      </c>
      <c r="G1164" s="184">
        <v>6.048</v>
      </c>
      <c r="H1164" s="184">
        <v>6.4451000000000001</v>
      </c>
      <c r="I1164" s="184">
        <v>6.5130999999999997</v>
      </c>
      <c r="J1164" s="184">
        <v>6.3967000000000001</v>
      </c>
      <c r="K1164" s="184">
        <v>6.3266</v>
      </c>
      <c r="L1164" s="184">
        <v>6.1984000000000004</v>
      </c>
      <c r="M1164" s="184">
        <v>5.8064999999999998</v>
      </c>
      <c r="N1164" s="184">
        <v>5.3780000000000001</v>
      </c>
      <c r="O1164" s="184">
        <v>3.7644000000000002</v>
      </c>
      <c r="P1164" s="184"/>
      <c r="Q1164" s="184">
        <v>4.0941000000000001</v>
      </c>
      <c r="R1164" s="184">
        <v>4.2468000000000004</v>
      </c>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245</v>
      </c>
      <c r="C1165" s="180">
        <v>100234</v>
      </c>
      <c r="D1165" s="183">
        <v>45014</v>
      </c>
      <c r="E1165" s="184">
        <v>60.990699999999997</v>
      </c>
      <c r="F1165" s="184">
        <v>19.999199999999998</v>
      </c>
      <c r="G1165" s="184">
        <v>7.4653</v>
      </c>
      <c r="H1165" s="184">
        <v>7.157</v>
      </c>
      <c r="I1165" s="184">
        <v>7.1410999999999998</v>
      </c>
      <c r="J1165" s="184">
        <v>6.9743000000000004</v>
      </c>
      <c r="K1165" s="184">
        <v>6.5831</v>
      </c>
      <c r="L1165" s="184">
        <v>6.4968000000000004</v>
      </c>
      <c r="M1165" s="184">
        <v>6.0595999999999997</v>
      </c>
      <c r="N1165" s="184">
        <v>5.5835999999999997</v>
      </c>
      <c r="O1165" s="184">
        <v>4.1391999999999998</v>
      </c>
      <c r="P1165" s="184">
        <v>5.1867999999999999</v>
      </c>
      <c r="Q1165" s="184">
        <v>7.4212999999999996</v>
      </c>
      <c r="R1165" s="184">
        <v>4.4843000000000002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141</v>
      </c>
      <c r="C1166" s="180">
        <v>120406</v>
      </c>
      <c r="D1166" s="183">
        <v>45014</v>
      </c>
      <c r="E1166" s="184">
        <v>61.5045</v>
      </c>
      <c r="F1166" s="184">
        <v>20.129100000000001</v>
      </c>
      <c r="G1166" s="184">
        <v>7.5811000000000002</v>
      </c>
      <c r="H1166" s="184">
        <v>7.2587000000000002</v>
      </c>
      <c r="I1166" s="184">
        <v>7.2431999999999999</v>
      </c>
      <c r="J1166" s="184">
        <v>7.0750000000000002</v>
      </c>
      <c r="K1166" s="184">
        <v>6.6852</v>
      </c>
      <c r="L1166" s="184">
        <v>6.6001000000000003</v>
      </c>
      <c r="M1166" s="184">
        <v>6.1642000000000001</v>
      </c>
      <c r="N1166" s="184">
        <v>5.6893000000000002</v>
      </c>
      <c r="O1166" s="184">
        <v>4.2313000000000001</v>
      </c>
      <c r="P1166" s="184">
        <v>5.2763</v>
      </c>
      <c r="Q1166" s="184">
        <v>6.8101000000000003</v>
      </c>
      <c r="R1166" s="184">
        <v>4.5810000000000004</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418</v>
      </c>
      <c r="C1167" s="180">
        <v>100247</v>
      </c>
      <c r="D1167" s="183">
        <v>45014</v>
      </c>
      <c r="E1167" s="184">
        <v>35.060899999999997</v>
      </c>
      <c r="F1167" s="184">
        <v>19.998999999999999</v>
      </c>
      <c r="G1167" s="184">
        <v>7.4653999999999998</v>
      </c>
      <c r="H1167" s="184">
        <v>7.1483999999999996</v>
      </c>
      <c r="I1167" s="184">
        <v>7.1283000000000003</v>
      </c>
      <c r="J1167" s="184">
        <v>6.9630999999999998</v>
      </c>
      <c r="K1167" s="184">
        <v>6.5720000000000001</v>
      </c>
      <c r="L1167" s="184">
        <v>6.4832999999999998</v>
      </c>
      <c r="M1167" s="184">
        <v>6.0435999999999996</v>
      </c>
      <c r="N1167" s="184">
        <v>5.5659999999999998</v>
      </c>
      <c r="O1167" s="184">
        <v>4.1292</v>
      </c>
      <c r="P1167" s="184">
        <v>5.1809000000000003</v>
      </c>
      <c r="Q1167" s="184">
        <v>6.8735999999999997</v>
      </c>
      <c r="R1167" s="184">
        <v>4.4690000000000003</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1656</v>
      </c>
      <c r="C1168" s="180">
        <v>148414</v>
      </c>
      <c r="D1168" s="183">
        <v>45014</v>
      </c>
      <c r="E1168" s="184">
        <v>41.4437</v>
      </c>
      <c r="F1168" s="184">
        <v>0</v>
      </c>
      <c r="G1168" s="184">
        <v>0</v>
      </c>
      <c r="H1168" s="184">
        <v>0</v>
      </c>
      <c r="I1168" s="184">
        <v>0</v>
      </c>
      <c r="J1168" s="184">
        <v>0</v>
      </c>
      <c r="K1168" s="184">
        <v>0</v>
      </c>
      <c r="L1168" s="184">
        <v>0</v>
      </c>
      <c r="M1168" s="184">
        <v>0</v>
      </c>
      <c r="N1168" s="184">
        <v>0</v>
      </c>
      <c r="O1168" s="184"/>
      <c r="P1168" s="184"/>
      <c r="Q1168" s="184">
        <v>0</v>
      </c>
      <c r="R1168" s="184">
        <v>0</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1657</v>
      </c>
      <c r="C1169" s="180">
        <v>148413</v>
      </c>
      <c r="D1169" s="183">
        <v>45014</v>
      </c>
      <c r="E1169" s="184">
        <v>41.4437</v>
      </c>
      <c r="F1169" s="184">
        <v>0</v>
      </c>
      <c r="G1169" s="184">
        <v>0</v>
      </c>
      <c r="H1169" s="184">
        <v>0</v>
      </c>
      <c r="I1169" s="184">
        <v>0</v>
      </c>
      <c r="J1169" s="184">
        <v>0</v>
      </c>
      <c r="K1169" s="184">
        <v>0</v>
      </c>
      <c r="L1169" s="184">
        <v>0</v>
      </c>
      <c r="M1169" s="184">
        <v>0</v>
      </c>
      <c r="N1169" s="184">
        <v>0</v>
      </c>
      <c r="O1169" s="184"/>
      <c r="P1169" s="184"/>
      <c r="Q1169" s="184">
        <v>0</v>
      </c>
      <c r="R1169" s="184">
        <v>0</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1658</v>
      </c>
      <c r="C1170" s="180">
        <v>139260</v>
      </c>
      <c r="D1170" s="183"/>
      <c r="E1170" s="184"/>
      <c r="F1170" s="184"/>
      <c r="G1170" s="184"/>
      <c r="H1170" s="184"/>
      <c r="I1170" s="184"/>
      <c r="J1170" s="184"/>
      <c r="K1170" s="184"/>
      <c r="L1170" s="184"/>
      <c r="M1170" s="184"/>
      <c r="N1170" s="184"/>
      <c r="O1170" s="184"/>
      <c r="P1170" s="184"/>
      <c r="Q1170" s="184"/>
      <c r="R1170" s="184"/>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1659</v>
      </c>
      <c r="C1171" s="180">
        <v>139258</v>
      </c>
      <c r="D1171" s="183"/>
      <c r="E1171" s="184"/>
      <c r="F1171" s="184"/>
      <c r="G1171" s="184"/>
      <c r="H1171" s="184"/>
      <c r="I1171" s="184"/>
      <c r="J1171" s="184"/>
      <c r="K1171" s="184"/>
      <c r="L1171" s="184"/>
      <c r="M1171" s="184"/>
      <c r="N1171" s="184"/>
      <c r="O1171" s="184"/>
      <c r="P1171" s="184"/>
      <c r="Q1171" s="184"/>
      <c r="R1171" s="184"/>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1660</v>
      </c>
      <c r="C1172" s="180">
        <v>139259</v>
      </c>
      <c r="D1172" s="183"/>
      <c r="E1172" s="184"/>
      <c r="F1172" s="184"/>
      <c r="G1172" s="184"/>
      <c r="H1172" s="184"/>
      <c r="I1172" s="184"/>
      <c r="J1172" s="184"/>
      <c r="K1172" s="184"/>
      <c r="L1172" s="184"/>
      <c r="M1172" s="184"/>
      <c r="N1172" s="184"/>
      <c r="O1172" s="184"/>
      <c r="P1172" s="184"/>
      <c r="Q1172" s="184"/>
      <c r="R1172" s="184"/>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1661</v>
      </c>
      <c r="C1173" s="180">
        <v>139257</v>
      </c>
      <c r="D1173" s="183"/>
      <c r="E1173" s="184"/>
      <c r="F1173" s="184"/>
      <c r="G1173" s="184"/>
      <c r="H1173" s="184"/>
      <c r="I1173" s="184"/>
      <c r="J1173" s="184"/>
      <c r="K1173" s="184"/>
      <c r="L1173" s="184"/>
      <c r="M1173" s="184"/>
      <c r="N1173" s="184"/>
      <c r="O1173" s="184"/>
      <c r="P1173" s="184"/>
      <c r="Q1173" s="184"/>
      <c r="R1173" s="184"/>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1662</v>
      </c>
      <c r="C1174" s="180">
        <v>148415</v>
      </c>
      <c r="D1174" s="183">
        <v>45014</v>
      </c>
      <c r="E1174" s="184">
        <v>41.4437</v>
      </c>
      <c r="F1174" s="184">
        <v>0</v>
      </c>
      <c r="G1174" s="184">
        <v>0</v>
      </c>
      <c r="H1174" s="184">
        <v>0</v>
      </c>
      <c r="I1174" s="184">
        <v>0</v>
      </c>
      <c r="J1174" s="184">
        <v>0</v>
      </c>
      <c r="K1174" s="184">
        <v>0</v>
      </c>
      <c r="L1174" s="184">
        <v>0</v>
      </c>
      <c r="M1174" s="184">
        <v>0</v>
      </c>
      <c r="N1174" s="184">
        <v>0</v>
      </c>
      <c r="O1174" s="184"/>
      <c r="P1174" s="184"/>
      <c r="Q1174" s="184">
        <v>0</v>
      </c>
      <c r="R1174" s="184">
        <v>0</v>
      </c>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142</v>
      </c>
      <c r="C1175" s="180">
        <v>119766</v>
      </c>
      <c r="D1175" s="183">
        <v>45014</v>
      </c>
      <c r="E1175" s="184">
        <v>4544.5087999999996</v>
      </c>
      <c r="F1175" s="184">
        <v>29.5532</v>
      </c>
      <c r="G1175" s="184">
        <v>6.0347999999999997</v>
      </c>
      <c r="H1175" s="184">
        <v>6.4443000000000001</v>
      </c>
      <c r="I1175" s="184">
        <v>7.1745999999999999</v>
      </c>
      <c r="J1175" s="184">
        <v>7.2648999999999999</v>
      </c>
      <c r="K1175" s="184">
        <v>6.6936</v>
      </c>
      <c r="L1175" s="184">
        <v>6.6257000000000001</v>
      </c>
      <c r="M1175" s="184">
        <v>6.1276999999999999</v>
      </c>
      <c r="N1175" s="184">
        <v>5.6454000000000004</v>
      </c>
      <c r="O1175" s="184">
        <v>4.2416</v>
      </c>
      <c r="P1175" s="184">
        <v>5.2358000000000002</v>
      </c>
      <c r="Q1175" s="184">
        <v>6.7371999999999996</v>
      </c>
      <c r="R1175" s="184">
        <v>4.5438999999999998</v>
      </c>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246</v>
      </c>
      <c r="C1176" s="180">
        <v>100835</v>
      </c>
      <c r="D1176" s="183">
        <v>45014</v>
      </c>
      <c r="E1176" s="184">
        <v>4513.5252</v>
      </c>
      <c r="F1176" s="184">
        <v>29.432200000000002</v>
      </c>
      <c r="G1176" s="184">
        <v>5.9146000000000001</v>
      </c>
      <c r="H1176" s="184">
        <v>6.3236999999999997</v>
      </c>
      <c r="I1176" s="184">
        <v>7.0537999999999998</v>
      </c>
      <c r="J1176" s="184">
        <v>7.1227999999999998</v>
      </c>
      <c r="K1176" s="184">
        <v>6.5629</v>
      </c>
      <c r="L1176" s="184">
        <v>6.4966999999999997</v>
      </c>
      <c r="M1176" s="184">
        <v>5.9983000000000004</v>
      </c>
      <c r="N1176" s="184">
        <v>5.5152000000000001</v>
      </c>
      <c r="O1176" s="184">
        <v>4.1285999999999996</v>
      </c>
      <c r="P1176" s="184">
        <v>5.1460999999999997</v>
      </c>
      <c r="Q1176" s="184">
        <v>6.8475999999999999</v>
      </c>
      <c r="R1176" s="184">
        <v>4.4158999999999997</v>
      </c>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143</v>
      </c>
      <c r="C1177" s="180">
        <v>119790</v>
      </c>
      <c r="D1177" s="183"/>
      <c r="E1177" s="184"/>
      <c r="F1177" s="184"/>
      <c r="G1177" s="184"/>
      <c r="H1177" s="184"/>
      <c r="I1177" s="184"/>
      <c r="J1177" s="184"/>
      <c r="K1177" s="184"/>
      <c r="L1177" s="184"/>
      <c r="M1177" s="184"/>
      <c r="N1177" s="184"/>
      <c r="O1177" s="184"/>
      <c r="P1177" s="184"/>
      <c r="Q1177" s="184"/>
      <c r="R1177" s="184"/>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1803</v>
      </c>
      <c r="C1178" s="180">
        <v>112457</v>
      </c>
      <c r="D1178" s="183"/>
      <c r="E1178" s="184"/>
      <c r="F1178" s="184"/>
      <c r="G1178" s="184"/>
      <c r="H1178" s="184"/>
      <c r="I1178" s="184"/>
      <c r="J1178" s="184"/>
      <c r="K1178" s="184"/>
      <c r="L1178" s="184"/>
      <c r="M1178" s="184"/>
      <c r="N1178" s="184"/>
      <c r="O1178" s="184"/>
      <c r="P1178" s="184"/>
      <c r="Q1178" s="184"/>
      <c r="R1178" s="184"/>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144</v>
      </c>
      <c r="C1179" s="180">
        <v>120249</v>
      </c>
      <c r="D1179" s="183">
        <v>45014</v>
      </c>
      <c r="E1179" s="184">
        <v>4084.5441000000001</v>
      </c>
      <c r="F1179" s="184">
        <v>23.811499999999999</v>
      </c>
      <c r="G1179" s="184">
        <v>6.1714000000000002</v>
      </c>
      <c r="H1179" s="184">
        <v>6.6707999999999998</v>
      </c>
      <c r="I1179" s="184">
        <v>7.1490999999999998</v>
      </c>
      <c r="J1179" s="184">
        <v>7.1993999999999998</v>
      </c>
      <c r="K1179" s="184">
        <v>6.7359</v>
      </c>
      <c r="L1179" s="184">
        <v>6.6490999999999998</v>
      </c>
      <c r="M1179" s="184">
        <v>6.1609999999999996</v>
      </c>
      <c r="N1179" s="184">
        <v>5.6651999999999996</v>
      </c>
      <c r="O1179" s="184">
        <v>4.2887000000000004</v>
      </c>
      <c r="P1179" s="184">
        <v>5.3282999999999996</v>
      </c>
      <c r="Q1179" s="184">
        <v>6.7834000000000003</v>
      </c>
      <c r="R1179" s="184">
        <v>4.5594999999999999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1758</v>
      </c>
      <c r="C1180" s="180">
        <v>101185</v>
      </c>
      <c r="D1180" s="183">
        <v>45014</v>
      </c>
      <c r="E1180" s="184">
        <v>4036.1565000000001</v>
      </c>
      <c r="F1180" s="184">
        <v>23.671600000000002</v>
      </c>
      <c r="G1180" s="184">
        <v>6.0315000000000003</v>
      </c>
      <c r="H1180" s="184">
        <v>6.5304000000000002</v>
      </c>
      <c r="I1180" s="184">
        <v>7.0084999999999997</v>
      </c>
      <c r="J1180" s="184">
        <v>7.0850999999999997</v>
      </c>
      <c r="K1180" s="184">
        <v>6.6021000000000001</v>
      </c>
      <c r="L1180" s="184">
        <v>6.5087000000000002</v>
      </c>
      <c r="M1180" s="184">
        <v>6.0172999999999996</v>
      </c>
      <c r="N1180" s="184">
        <v>5.5193000000000003</v>
      </c>
      <c r="O1180" s="184">
        <v>4.1436999999999999</v>
      </c>
      <c r="P1180" s="184">
        <v>5.1826999999999996</v>
      </c>
      <c r="Q1180" s="184">
        <v>6.8506</v>
      </c>
      <c r="R1180" s="184">
        <v>4.4141000000000004</v>
      </c>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430</v>
      </c>
      <c r="C1181" s="180">
        <v>139538</v>
      </c>
      <c r="D1181" s="183">
        <v>45014</v>
      </c>
      <c r="E1181" s="184">
        <v>1463.5349000000001</v>
      </c>
      <c r="F1181" s="184">
        <v>20.961300000000001</v>
      </c>
      <c r="G1181" s="184">
        <v>5.9234999999999998</v>
      </c>
      <c r="H1181" s="184">
        <v>6.6952999999999996</v>
      </c>
      <c r="I1181" s="184">
        <v>7.1475</v>
      </c>
      <c r="J1181" s="184">
        <v>7.2290999999999999</v>
      </c>
      <c r="K1181" s="184">
        <v>6.7622</v>
      </c>
      <c r="L1181" s="184">
        <v>6.6984000000000004</v>
      </c>
      <c r="M1181" s="184">
        <v>6.2426000000000004</v>
      </c>
      <c r="N1181" s="184">
        <v>5.7659000000000002</v>
      </c>
      <c r="O1181" s="184">
        <v>4.3571999999999997</v>
      </c>
      <c r="P1181" s="184">
        <v>5.4081000000000001</v>
      </c>
      <c r="Q1181" s="184">
        <v>5.8135000000000003</v>
      </c>
      <c r="R1181" s="184">
        <v>4.6300999999999997</v>
      </c>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431</v>
      </c>
      <c r="C1182" s="180">
        <v>139537</v>
      </c>
      <c r="D1182" s="183">
        <v>45014</v>
      </c>
      <c r="E1182" s="184">
        <v>1451.6401000000001</v>
      </c>
      <c r="F1182" s="184">
        <v>20.848700000000001</v>
      </c>
      <c r="G1182" s="184">
        <v>5.8109999999999999</v>
      </c>
      <c r="H1182" s="184">
        <v>6.5842000000000001</v>
      </c>
      <c r="I1182" s="184">
        <v>7.0364000000000004</v>
      </c>
      <c r="J1182" s="184">
        <v>7.1177999999999999</v>
      </c>
      <c r="K1182" s="184">
        <v>6.6498999999999997</v>
      </c>
      <c r="L1182" s="184">
        <v>6.5842000000000001</v>
      </c>
      <c r="M1182" s="184">
        <v>6.1269</v>
      </c>
      <c r="N1182" s="184">
        <v>5.6490999999999998</v>
      </c>
      <c r="O1182" s="184">
        <v>4.2423000000000002</v>
      </c>
      <c r="P1182" s="184">
        <v>5.2882999999999996</v>
      </c>
      <c r="Q1182" s="184">
        <v>5.6853999999999996</v>
      </c>
      <c r="R1182" s="184">
        <v>4.5148000000000001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146</v>
      </c>
      <c r="C1183" s="180">
        <v>118859</v>
      </c>
      <c r="D1183" s="183">
        <v>45014</v>
      </c>
      <c r="E1183" s="184">
        <v>2374.7545</v>
      </c>
      <c r="F1183" s="184">
        <v>22.677199999999999</v>
      </c>
      <c r="G1183" s="184">
        <v>7.1020000000000003</v>
      </c>
      <c r="H1183" s="184">
        <v>7.0629</v>
      </c>
      <c r="I1183" s="184">
        <v>7.2896999999999998</v>
      </c>
      <c r="J1183" s="184">
        <v>7.2083000000000004</v>
      </c>
      <c r="K1183" s="184">
        <v>6.7354000000000003</v>
      </c>
      <c r="L1183" s="184">
        <v>6.6637000000000004</v>
      </c>
      <c r="M1183" s="184">
        <v>6.1839000000000004</v>
      </c>
      <c r="N1183" s="184">
        <v>5.7179000000000002</v>
      </c>
      <c r="O1183" s="184">
        <v>4.2944000000000004</v>
      </c>
      <c r="P1183" s="184">
        <v>5.3170999999999999</v>
      </c>
      <c r="Q1183" s="184">
        <v>6.6132</v>
      </c>
      <c r="R1183" s="184">
        <v>4.5891999999999999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250</v>
      </c>
      <c r="C1184" s="180">
        <v>111646</v>
      </c>
      <c r="D1184" s="183">
        <v>45014</v>
      </c>
      <c r="E1184" s="184">
        <v>2339.922</v>
      </c>
      <c r="F1184" s="184">
        <v>22.566700000000001</v>
      </c>
      <c r="G1184" s="184">
        <v>6.9912000000000001</v>
      </c>
      <c r="H1184" s="184">
        <v>6.9523000000000001</v>
      </c>
      <c r="I1184" s="184">
        <v>7.1786000000000003</v>
      </c>
      <c r="J1184" s="184">
        <v>7.0991999999999997</v>
      </c>
      <c r="K1184" s="184">
        <v>6.6246</v>
      </c>
      <c r="L1184" s="184">
        <v>6.5547000000000004</v>
      </c>
      <c r="M1184" s="184">
        <v>6.0768000000000004</v>
      </c>
      <c r="N1184" s="184">
        <v>5.6113</v>
      </c>
      <c r="O1184" s="184">
        <v>4.1917999999999997</v>
      </c>
      <c r="P1184" s="184">
        <v>5.2211999999999996</v>
      </c>
      <c r="Q1184" s="184">
        <v>6.1622000000000003</v>
      </c>
      <c r="R1184" s="184">
        <v>4.4855999999999998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147</v>
      </c>
      <c r="C1185" s="180">
        <v>145834</v>
      </c>
      <c r="D1185" s="183">
        <v>45014</v>
      </c>
      <c r="E1185" s="184">
        <v>11.9909</v>
      </c>
      <c r="F1185" s="184">
        <v>19.187100000000001</v>
      </c>
      <c r="G1185" s="184">
        <v>6.3956999999999997</v>
      </c>
      <c r="H1185" s="184">
        <v>6.4874000000000001</v>
      </c>
      <c r="I1185" s="184">
        <v>6.8451000000000004</v>
      </c>
      <c r="J1185" s="184">
        <v>6.8917000000000002</v>
      </c>
      <c r="K1185" s="184">
        <v>6.2294999999999998</v>
      </c>
      <c r="L1185" s="184">
        <v>6.2130999999999998</v>
      </c>
      <c r="M1185" s="184">
        <v>5.7568999999999999</v>
      </c>
      <c r="N1185" s="184">
        <v>5.2923</v>
      </c>
      <c r="O1185" s="184">
        <v>3.8717999999999999</v>
      </c>
      <c r="P1185" s="184"/>
      <c r="Q1185" s="184">
        <v>4.3368000000000002</v>
      </c>
      <c r="R1185" s="184">
        <v>4.2427000000000001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251</v>
      </c>
      <c r="C1186" s="180">
        <v>145946</v>
      </c>
      <c r="D1186" s="183">
        <v>45014</v>
      </c>
      <c r="E1186" s="184">
        <v>11.914099999999999</v>
      </c>
      <c r="F1186" s="184">
        <v>18.697500000000002</v>
      </c>
      <c r="G1186" s="184">
        <v>6.2324999999999999</v>
      </c>
      <c r="H1186" s="184">
        <v>6.3098999999999998</v>
      </c>
      <c r="I1186" s="184">
        <v>6.6913999999999998</v>
      </c>
      <c r="J1186" s="184">
        <v>6.7442000000000002</v>
      </c>
      <c r="K1186" s="184">
        <v>6.0738000000000003</v>
      </c>
      <c r="L1186" s="184">
        <v>6.0585000000000004</v>
      </c>
      <c r="M1186" s="184">
        <v>5.5993000000000004</v>
      </c>
      <c r="N1186" s="184">
        <v>5.1340000000000003</v>
      </c>
      <c r="O1186" s="184">
        <v>3.7158000000000002</v>
      </c>
      <c r="P1186" s="184"/>
      <c r="Q1186" s="184">
        <v>4.1802000000000001</v>
      </c>
      <c r="R1186" s="184">
        <v>4.0862999999999996</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1746</v>
      </c>
      <c r="C1187" s="180">
        <v>119164</v>
      </c>
      <c r="D1187" s="183">
        <v>45014</v>
      </c>
      <c r="E1187" s="184">
        <v>24.646000000000001</v>
      </c>
      <c r="F1187" s="184">
        <v>18.3733</v>
      </c>
      <c r="G1187" s="184">
        <v>6.7173999999999996</v>
      </c>
      <c r="H1187" s="184">
        <v>6.5880999999999998</v>
      </c>
      <c r="I1187" s="184">
        <v>6.8409000000000004</v>
      </c>
      <c r="J1187" s="184">
        <v>6.9527999999999999</v>
      </c>
      <c r="K1187" s="184">
        <v>6.4204999999999997</v>
      </c>
      <c r="L1187" s="184">
        <v>6.3978999999999999</v>
      </c>
      <c r="M1187" s="184">
        <v>6.0568</v>
      </c>
      <c r="N1187" s="184">
        <v>5.6814999999999998</v>
      </c>
      <c r="O1187" s="184">
        <v>4.2081</v>
      </c>
      <c r="P1187" s="184">
        <v>5.1867000000000001</v>
      </c>
      <c r="Q1187" s="184">
        <v>6.7968999999999999</v>
      </c>
      <c r="R1187" s="184">
        <v>4.7051999999999996</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1747</v>
      </c>
      <c r="C1188" s="180">
        <v>112636</v>
      </c>
      <c r="D1188" s="183">
        <v>45014</v>
      </c>
      <c r="E1188" s="184">
        <v>24.451799999999999</v>
      </c>
      <c r="F1188" s="184">
        <v>18.369900000000001</v>
      </c>
      <c r="G1188" s="184">
        <v>6.7210000000000001</v>
      </c>
      <c r="H1188" s="184">
        <v>6.5548999999999999</v>
      </c>
      <c r="I1188" s="184">
        <v>6.8097000000000003</v>
      </c>
      <c r="J1188" s="184">
        <v>6.9146000000000001</v>
      </c>
      <c r="K1188" s="184">
        <v>6.3731</v>
      </c>
      <c r="L1188" s="184">
        <v>6.3483000000000001</v>
      </c>
      <c r="M1188" s="184">
        <v>6.0053000000000001</v>
      </c>
      <c r="N1188" s="184">
        <v>5.6291000000000002</v>
      </c>
      <c r="O1188" s="184">
        <v>4.1561000000000003</v>
      </c>
      <c r="P1188" s="184">
        <v>5.1142000000000003</v>
      </c>
      <c r="Q1188" s="184">
        <v>7.0568</v>
      </c>
      <c r="R1188" s="184">
        <v>4.6529999999999996</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252</v>
      </c>
      <c r="C1189" s="180">
        <v>100851</v>
      </c>
      <c r="D1189" s="183">
        <v>45014</v>
      </c>
      <c r="E1189" s="184">
        <v>5448.4736000000003</v>
      </c>
      <c r="F1189" s="184">
        <v>29.063800000000001</v>
      </c>
      <c r="G1189" s="184">
        <v>5.9611000000000001</v>
      </c>
      <c r="H1189" s="184">
        <v>6.3125999999999998</v>
      </c>
      <c r="I1189" s="184">
        <v>7.0925000000000002</v>
      </c>
      <c r="J1189" s="184">
        <v>7.1639999999999997</v>
      </c>
      <c r="K1189" s="184">
        <v>6.5759999999999996</v>
      </c>
      <c r="L1189" s="184">
        <v>6.5340999999999996</v>
      </c>
      <c r="M1189" s="184">
        <v>6.0427999999999997</v>
      </c>
      <c r="N1189" s="184">
        <v>5.5340999999999996</v>
      </c>
      <c r="O1189" s="184">
        <v>4.1768999999999998</v>
      </c>
      <c r="P1189" s="184">
        <v>5.2365000000000004</v>
      </c>
      <c r="Q1189" s="184">
        <v>6.8312999999999997</v>
      </c>
      <c r="R1189" s="184">
        <v>4.4269999999999996</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148</v>
      </c>
      <c r="C1190" s="180">
        <v>118701</v>
      </c>
      <c r="D1190" s="183">
        <v>45014</v>
      </c>
      <c r="E1190" s="184">
        <v>5502.1049000000003</v>
      </c>
      <c r="F1190" s="184">
        <v>29.204899999999999</v>
      </c>
      <c r="G1190" s="184">
        <v>6.1013000000000002</v>
      </c>
      <c r="H1190" s="184">
        <v>6.4524999999999997</v>
      </c>
      <c r="I1190" s="184">
        <v>7.2328000000000001</v>
      </c>
      <c r="J1190" s="184">
        <v>7.3048999999999999</v>
      </c>
      <c r="K1190" s="184">
        <v>6.7182000000000004</v>
      </c>
      <c r="L1190" s="184">
        <v>6.6795999999999998</v>
      </c>
      <c r="M1190" s="184">
        <v>6.1898</v>
      </c>
      <c r="N1190" s="184">
        <v>5.6817000000000002</v>
      </c>
      <c r="O1190" s="184">
        <v>4.3151999999999999</v>
      </c>
      <c r="P1190" s="184">
        <v>5.3547000000000002</v>
      </c>
      <c r="Q1190" s="184">
        <v>6.8236999999999997</v>
      </c>
      <c r="R1190" s="184">
        <v>4.5731000000000002</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419</v>
      </c>
      <c r="C1191" s="180">
        <v>100837</v>
      </c>
      <c r="D1191" s="183">
        <v>45014</v>
      </c>
      <c r="E1191" s="184">
        <v>4888.2873</v>
      </c>
      <c r="F1191" s="184">
        <v>28.464099999999998</v>
      </c>
      <c r="G1191" s="184">
        <v>5.3611000000000004</v>
      </c>
      <c r="H1191" s="184">
        <v>5.7117000000000004</v>
      </c>
      <c r="I1191" s="184">
        <v>6.4908999999999999</v>
      </c>
      <c r="J1191" s="184">
        <v>6.5608000000000004</v>
      </c>
      <c r="K1191" s="184">
        <v>5.9667000000000003</v>
      </c>
      <c r="L1191" s="184">
        <v>5.9165000000000001</v>
      </c>
      <c r="M1191" s="184">
        <v>5.4115000000000002</v>
      </c>
      <c r="N1191" s="184">
        <v>4.8935000000000004</v>
      </c>
      <c r="O1191" s="184">
        <v>3.5245000000000002</v>
      </c>
      <c r="P1191" s="184">
        <v>4.5143000000000004</v>
      </c>
      <c r="Q1191" s="184">
        <v>6.5406000000000004</v>
      </c>
      <c r="R1191" s="184">
        <v>3.7871999999999999</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149</v>
      </c>
      <c r="C1192" s="180">
        <v>143269</v>
      </c>
      <c r="D1192" s="183">
        <v>45014</v>
      </c>
      <c r="E1192" s="184">
        <v>1254.3082999999999</v>
      </c>
      <c r="F1192" s="184">
        <v>12.7967</v>
      </c>
      <c r="G1192" s="184">
        <v>4.0103</v>
      </c>
      <c r="H1192" s="184">
        <v>5.0007999999999999</v>
      </c>
      <c r="I1192" s="184">
        <v>5.9371999999999998</v>
      </c>
      <c r="J1192" s="184">
        <v>6.3947000000000003</v>
      </c>
      <c r="K1192" s="184">
        <v>6.1426999999999996</v>
      </c>
      <c r="L1192" s="184">
        <v>6.1619999999999999</v>
      </c>
      <c r="M1192" s="184">
        <v>5.77</v>
      </c>
      <c r="N1192" s="184">
        <v>5.2964000000000002</v>
      </c>
      <c r="O1192" s="184">
        <v>3.9483000000000001</v>
      </c>
      <c r="P1192" s="184"/>
      <c r="Q1192" s="184">
        <v>4.7477</v>
      </c>
      <c r="R1192" s="184">
        <v>4.3089000000000004</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253</v>
      </c>
      <c r="C1193" s="180">
        <v>143260</v>
      </c>
      <c r="D1193" s="183">
        <v>45014</v>
      </c>
      <c r="E1193" s="184">
        <v>1248.0848000000001</v>
      </c>
      <c r="F1193" s="184">
        <v>12.702500000000001</v>
      </c>
      <c r="G1193" s="184">
        <v>3.9123000000000001</v>
      </c>
      <c r="H1193" s="184">
        <v>4.9065000000000003</v>
      </c>
      <c r="I1193" s="184">
        <v>5.8409000000000004</v>
      </c>
      <c r="J1193" s="184">
        <v>6.2977999999999996</v>
      </c>
      <c r="K1193" s="184">
        <v>6.0446999999999997</v>
      </c>
      <c r="L1193" s="184">
        <v>6.0609999999999999</v>
      </c>
      <c r="M1193" s="184">
        <v>5.6679000000000004</v>
      </c>
      <c r="N1193" s="184">
        <v>5.1931000000000003</v>
      </c>
      <c r="O1193" s="184">
        <v>3.8452000000000002</v>
      </c>
      <c r="P1193" s="184"/>
      <c r="Q1193" s="184">
        <v>4.6410999999999998</v>
      </c>
      <c r="R1193" s="184">
        <v>4.2057000000000002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1813</v>
      </c>
      <c r="C1194" s="180">
        <v>138288</v>
      </c>
      <c r="D1194" s="183">
        <v>45014</v>
      </c>
      <c r="E1194" s="184">
        <v>290.51490000000001</v>
      </c>
      <c r="F1194" s="184">
        <v>28.341000000000001</v>
      </c>
      <c r="G1194" s="184">
        <v>5.5683999999999996</v>
      </c>
      <c r="H1194" s="184">
        <v>6.3308999999999997</v>
      </c>
      <c r="I1194" s="184">
        <v>7.1810999999999998</v>
      </c>
      <c r="J1194" s="184">
        <v>6.9307999999999996</v>
      </c>
      <c r="K1194" s="184">
        <v>6.6470000000000002</v>
      </c>
      <c r="L1194" s="184">
        <v>6.5216000000000003</v>
      </c>
      <c r="M1194" s="184">
        <v>6.0587999999999997</v>
      </c>
      <c r="N1194" s="184">
        <v>5.5731999999999999</v>
      </c>
      <c r="O1194" s="184">
        <v>4.1931000000000003</v>
      </c>
      <c r="P1194" s="184">
        <v>5.2521000000000004</v>
      </c>
      <c r="Q1194" s="184">
        <v>7.0871000000000004</v>
      </c>
      <c r="R1194" s="184">
        <v>4.4683000000000002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1814</v>
      </c>
      <c r="C1195" s="180">
        <v>138299</v>
      </c>
      <c r="D1195" s="183">
        <v>45014</v>
      </c>
      <c r="E1195" s="184">
        <v>293.12700000000001</v>
      </c>
      <c r="F1195" s="184">
        <v>28.487400000000001</v>
      </c>
      <c r="G1195" s="184">
        <v>5.7098000000000004</v>
      </c>
      <c r="H1195" s="184">
        <v>6.4706000000000001</v>
      </c>
      <c r="I1195" s="184">
        <v>7.3182</v>
      </c>
      <c r="J1195" s="184">
        <v>7.0636000000000001</v>
      </c>
      <c r="K1195" s="184">
        <v>6.7611999999999997</v>
      </c>
      <c r="L1195" s="184">
        <v>6.64</v>
      </c>
      <c r="M1195" s="184">
        <v>6.1795</v>
      </c>
      <c r="N1195" s="184">
        <v>5.6951999999999998</v>
      </c>
      <c r="O1195" s="184">
        <v>4.3250000000000002</v>
      </c>
      <c r="P1195" s="184">
        <v>5.3662999999999998</v>
      </c>
      <c r="Q1195" s="184">
        <v>6.8082000000000003</v>
      </c>
      <c r="R1195" s="184">
        <v>4.5824999999999996</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1663</v>
      </c>
      <c r="C1196" s="180">
        <v>148513</v>
      </c>
      <c r="D1196" s="183">
        <v>45014</v>
      </c>
      <c r="E1196" s="184">
        <v>11.2638</v>
      </c>
      <c r="F1196" s="184">
        <v>21.3996</v>
      </c>
      <c r="G1196" s="184">
        <v>6.3762999999999996</v>
      </c>
      <c r="H1196" s="184">
        <v>6.8139000000000003</v>
      </c>
      <c r="I1196" s="184">
        <v>7.2183999999999999</v>
      </c>
      <c r="J1196" s="184">
        <v>7.1470000000000002</v>
      </c>
      <c r="K1196" s="184">
        <v>6.6048</v>
      </c>
      <c r="L1196" s="184">
        <v>6.5186000000000002</v>
      </c>
      <c r="M1196" s="184">
        <v>6.0004</v>
      </c>
      <c r="N1196" s="184">
        <v>5.5068000000000001</v>
      </c>
      <c r="O1196" s="184"/>
      <c r="P1196" s="184"/>
      <c r="Q1196" s="184">
        <v>4.8026999999999997</v>
      </c>
      <c r="R1196" s="184">
        <v>4.7949999999999999</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1664</v>
      </c>
      <c r="C1197" s="180">
        <v>148510</v>
      </c>
      <c r="D1197" s="183">
        <v>45014</v>
      </c>
      <c r="E1197" s="184">
        <v>11.2645</v>
      </c>
      <c r="F1197" s="184">
        <v>21.398299999999999</v>
      </c>
      <c r="G1197" s="184">
        <v>6.484</v>
      </c>
      <c r="H1197" s="184">
        <v>6.8135000000000003</v>
      </c>
      <c r="I1197" s="184">
        <v>7.218</v>
      </c>
      <c r="J1197" s="184">
        <v>7.1578999999999997</v>
      </c>
      <c r="K1197" s="184">
        <v>6.6044</v>
      </c>
      <c r="L1197" s="184">
        <v>6.52</v>
      </c>
      <c r="M1197" s="184">
        <v>6</v>
      </c>
      <c r="N1197" s="184">
        <v>5.5064000000000002</v>
      </c>
      <c r="O1197" s="184"/>
      <c r="P1197" s="184"/>
      <c r="Q1197" s="184">
        <v>4.8052999999999999</v>
      </c>
      <c r="R1197" s="184">
        <v>4.7983000000000002</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1665</v>
      </c>
      <c r="C1198" s="180">
        <v>148511</v>
      </c>
      <c r="D1198" s="183">
        <v>45014</v>
      </c>
      <c r="E1198" s="184">
        <v>11.2638</v>
      </c>
      <c r="F1198" s="184">
        <v>21.3996</v>
      </c>
      <c r="G1198" s="184">
        <v>6.4843999999999999</v>
      </c>
      <c r="H1198" s="184">
        <v>6.8139000000000003</v>
      </c>
      <c r="I1198" s="184">
        <v>7.2183999999999999</v>
      </c>
      <c r="J1198" s="184">
        <v>7.1470000000000002</v>
      </c>
      <c r="K1198" s="184">
        <v>6.6048</v>
      </c>
      <c r="L1198" s="184">
        <v>6.5186000000000002</v>
      </c>
      <c r="M1198" s="184">
        <v>6.0004</v>
      </c>
      <c r="N1198" s="184">
        <v>5.5068000000000001</v>
      </c>
      <c r="O1198" s="184"/>
      <c r="P1198" s="184"/>
      <c r="Q1198" s="184">
        <v>4.8026999999999997</v>
      </c>
      <c r="R1198" s="184">
        <v>4.7949999999999999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1666</v>
      </c>
      <c r="C1199" s="180">
        <v>148512</v>
      </c>
      <c r="D1199" s="183">
        <v>45014</v>
      </c>
      <c r="E1199" s="184">
        <v>11.281499999999999</v>
      </c>
      <c r="F1199" s="184">
        <v>21.69</v>
      </c>
      <c r="G1199" s="184">
        <v>6.7980999999999998</v>
      </c>
      <c r="H1199" s="184">
        <v>7.0811999999999999</v>
      </c>
      <c r="I1199" s="184">
        <v>7.4394</v>
      </c>
      <c r="J1199" s="184">
        <v>7.3388999999999998</v>
      </c>
      <c r="K1199" s="184">
        <v>6.806</v>
      </c>
      <c r="L1199" s="184">
        <v>6.7100999999999997</v>
      </c>
      <c r="M1199" s="184">
        <v>6.1497999999999999</v>
      </c>
      <c r="N1199" s="184">
        <v>5.6241000000000003</v>
      </c>
      <c r="O1199" s="184"/>
      <c r="P1199" s="184"/>
      <c r="Q1199" s="184">
        <v>4.8676000000000004</v>
      </c>
      <c r="R1199" s="184">
        <v>4.8716999999999997</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256</v>
      </c>
      <c r="C1200" s="180">
        <v>103225</v>
      </c>
      <c r="D1200" s="183">
        <v>45014</v>
      </c>
      <c r="E1200" s="184">
        <v>35.502000000000002</v>
      </c>
      <c r="F1200" s="184">
        <v>21.191400000000002</v>
      </c>
      <c r="G1200" s="184">
        <v>6.2404000000000002</v>
      </c>
      <c r="H1200" s="184">
        <v>6.5881999999999996</v>
      </c>
      <c r="I1200" s="184">
        <v>6.9804000000000004</v>
      </c>
      <c r="J1200" s="184">
        <v>6.9012000000000002</v>
      </c>
      <c r="K1200" s="184">
        <v>6.3429000000000002</v>
      </c>
      <c r="L1200" s="184">
        <v>6.2522000000000002</v>
      </c>
      <c r="M1200" s="184">
        <v>5.8169000000000004</v>
      </c>
      <c r="N1200" s="184">
        <v>5.3762999999999996</v>
      </c>
      <c r="O1200" s="184">
        <v>4.5818000000000003</v>
      </c>
      <c r="P1200" s="184">
        <v>5.5659999999999998</v>
      </c>
      <c r="Q1200" s="184">
        <v>7.5054999999999996</v>
      </c>
      <c r="R1200" s="184">
        <v>4.6296999999999997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152</v>
      </c>
      <c r="C1201" s="180">
        <v>120837</v>
      </c>
      <c r="D1201" s="183">
        <v>45014</v>
      </c>
      <c r="E1201" s="184">
        <v>36.221499999999999</v>
      </c>
      <c r="F1201" s="184">
        <v>21.476400000000002</v>
      </c>
      <c r="G1201" s="184">
        <v>6.4863</v>
      </c>
      <c r="H1201" s="184">
        <v>6.8468999999999998</v>
      </c>
      <c r="I1201" s="184">
        <v>7.2393999999999998</v>
      </c>
      <c r="J1201" s="184">
        <v>7.1532999999999998</v>
      </c>
      <c r="K1201" s="184">
        <v>6.6043000000000003</v>
      </c>
      <c r="L1201" s="184">
        <v>6.5162000000000004</v>
      </c>
      <c r="M1201" s="184">
        <v>6.0854999999999997</v>
      </c>
      <c r="N1201" s="184">
        <v>5.6458000000000004</v>
      </c>
      <c r="O1201" s="184">
        <v>4.8973000000000004</v>
      </c>
      <c r="P1201" s="184">
        <v>5.8785999999999996</v>
      </c>
      <c r="Q1201" s="184">
        <v>7.2363</v>
      </c>
      <c r="R1201" s="184">
        <v>4.9211</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153</v>
      </c>
      <c r="C1202" s="180">
        <v>103734</v>
      </c>
      <c r="D1202" s="183">
        <v>45014</v>
      </c>
      <c r="E1202" s="184">
        <v>30.259599999999999</v>
      </c>
      <c r="F1202" s="184">
        <v>16.1706</v>
      </c>
      <c r="G1202" s="184">
        <v>4.9878</v>
      </c>
      <c r="H1202" s="184">
        <v>5.8308999999999997</v>
      </c>
      <c r="I1202" s="184">
        <v>6.5039999999999996</v>
      </c>
      <c r="J1202" s="184">
        <v>6.9469000000000003</v>
      </c>
      <c r="K1202" s="184">
        <v>6.4497999999999998</v>
      </c>
      <c r="L1202" s="184">
        <v>6.3708999999999998</v>
      </c>
      <c r="M1202" s="184">
        <v>5.9212999999999996</v>
      </c>
      <c r="N1202" s="184">
        <v>5.4286000000000003</v>
      </c>
      <c r="O1202" s="184">
        <v>3.9756</v>
      </c>
      <c r="P1202" s="184">
        <v>4.8452999999999999</v>
      </c>
      <c r="Q1202" s="184">
        <v>6.7355</v>
      </c>
      <c r="R1202" s="184">
        <v>4.3673999999999999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257</v>
      </c>
      <c r="C1203" s="180">
        <v>141066</v>
      </c>
      <c r="D1203" s="183">
        <v>45014</v>
      </c>
      <c r="E1203" s="184">
        <v>30.116199999999999</v>
      </c>
      <c r="F1203" s="184">
        <v>16.004999999999999</v>
      </c>
      <c r="G1203" s="184">
        <v>4.8902999999999999</v>
      </c>
      <c r="H1203" s="184">
        <v>5.7199</v>
      </c>
      <c r="I1203" s="184">
        <v>6.4044999999999996</v>
      </c>
      <c r="J1203" s="184">
        <v>6.8449999999999998</v>
      </c>
      <c r="K1203" s="184">
        <v>6.3475999999999999</v>
      </c>
      <c r="L1203" s="184">
        <v>6.2675000000000001</v>
      </c>
      <c r="M1203" s="184">
        <v>5.8171999999999997</v>
      </c>
      <c r="N1203" s="184">
        <v>5.3235000000000001</v>
      </c>
      <c r="O1203" s="184">
        <v>3.8717000000000001</v>
      </c>
      <c r="P1203" s="184">
        <v>4.7568000000000001</v>
      </c>
      <c r="Q1203" s="184">
        <v>6.6711</v>
      </c>
      <c r="R1203" s="184">
        <v>4.2629999999999999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156</v>
      </c>
      <c r="C1204" s="180">
        <v>119800</v>
      </c>
      <c r="D1204" s="183">
        <v>45014</v>
      </c>
      <c r="E1204" s="184">
        <v>3520.2568000000001</v>
      </c>
      <c r="F1204" s="184">
        <v>27.767399999999999</v>
      </c>
      <c r="G1204" s="184">
        <v>5.4009999999999998</v>
      </c>
      <c r="H1204" s="184">
        <v>6.1116000000000001</v>
      </c>
      <c r="I1204" s="184">
        <v>6.9707999999999997</v>
      </c>
      <c r="J1204" s="184">
        <v>7.1792999999999996</v>
      </c>
      <c r="K1204" s="184">
        <v>6.6782000000000004</v>
      </c>
      <c r="L1204" s="184">
        <v>6.6233000000000004</v>
      </c>
      <c r="M1204" s="184">
        <v>6.1489000000000003</v>
      </c>
      <c r="N1204" s="184">
        <v>5.6478000000000002</v>
      </c>
      <c r="O1204" s="184">
        <v>4.2484000000000002</v>
      </c>
      <c r="P1204" s="184">
        <v>5.2643000000000004</v>
      </c>
      <c r="Q1204" s="184">
        <v>6.7333999999999996</v>
      </c>
      <c r="R1204" s="184">
        <v>4.5446</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420</v>
      </c>
      <c r="C1205" s="180">
        <v>105274</v>
      </c>
      <c r="D1205" s="183">
        <v>45014</v>
      </c>
      <c r="E1205" s="184">
        <v>3526.0962</v>
      </c>
      <c r="F1205" s="184">
        <v>27.648800000000001</v>
      </c>
      <c r="G1205" s="184">
        <v>5.2808000000000002</v>
      </c>
      <c r="H1205" s="184">
        <v>5.9919000000000002</v>
      </c>
      <c r="I1205" s="184">
        <v>6.8507999999999996</v>
      </c>
      <c r="J1205" s="184">
        <v>7.0590999999999999</v>
      </c>
      <c r="K1205" s="184">
        <v>6.5644</v>
      </c>
      <c r="L1205" s="184">
        <v>6.5137999999999998</v>
      </c>
      <c r="M1205" s="184">
        <v>6.0401999999999996</v>
      </c>
      <c r="N1205" s="184">
        <v>5.5388000000000002</v>
      </c>
      <c r="O1205" s="184">
        <v>4.1519000000000004</v>
      </c>
      <c r="P1205" s="184">
        <v>5.17</v>
      </c>
      <c r="Q1205" s="184">
        <v>6.7241999999999997</v>
      </c>
      <c r="R1205" s="184">
        <v>4.4412000000000003</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1820</v>
      </c>
      <c r="C1206" s="180">
        <v>105280</v>
      </c>
      <c r="D1206" s="183">
        <v>45014</v>
      </c>
      <c r="E1206" s="184">
        <v>3493.0789</v>
      </c>
      <c r="F1206" s="184">
        <v>27.646599999999999</v>
      </c>
      <c r="G1206" s="184">
        <v>5.2801999999999998</v>
      </c>
      <c r="H1206" s="184">
        <v>5.9912999999999998</v>
      </c>
      <c r="I1206" s="184">
        <v>6.8506</v>
      </c>
      <c r="J1206" s="184">
        <v>7.0586000000000002</v>
      </c>
      <c r="K1206" s="184">
        <v>6.5643000000000002</v>
      </c>
      <c r="L1206" s="184">
        <v>6.5137999999999998</v>
      </c>
      <c r="M1206" s="184">
        <v>6.0399000000000003</v>
      </c>
      <c r="N1206" s="184">
        <v>5.5388000000000002</v>
      </c>
      <c r="O1206" s="184">
        <v>4.1513</v>
      </c>
      <c r="P1206" s="184">
        <v>5.1692999999999998</v>
      </c>
      <c r="Q1206" s="184">
        <v>6.6567999999999996</v>
      </c>
      <c r="R1206" s="184">
        <v>4.4408000000000003</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1787</v>
      </c>
      <c r="C1207" s="180">
        <v>149661</v>
      </c>
      <c r="D1207" s="183">
        <v>45014</v>
      </c>
      <c r="E1207" s="184">
        <v>3152.4119999999998</v>
      </c>
      <c r="F1207" s="184">
        <v>25.0488</v>
      </c>
      <c r="G1207" s="184">
        <v>6.4558999999999997</v>
      </c>
      <c r="H1207" s="184">
        <v>6.5949</v>
      </c>
      <c r="I1207" s="184">
        <v>7.3665000000000003</v>
      </c>
      <c r="J1207" s="184">
        <v>7.1565000000000003</v>
      </c>
      <c r="K1207" s="184">
        <v>6.6595000000000004</v>
      </c>
      <c r="L1207" s="184">
        <v>6.5521000000000003</v>
      </c>
      <c r="M1207" s="184">
        <v>6.1048</v>
      </c>
      <c r="N1207" s="184">
        <v>5.6078000000000001</v>
      </c>
      <c r="O1207" s="184">
        <v>4.0549999999999997</v>
      </c>
      <c r="P1207" s="184">
        <v>3.1690999999999998</v>
      </c>
      <c r="Q1207" s="184">
        <v>6.3712999999999997</v>
      </c>
      <c r="R1207" s="184">
        <v>4.4433999999999996</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1788</v>
      </c>
      <c r="C1208" s="180">
        <v>149664</v>
      </c>
      <c r="D1208" s="183">
        <v>45014</v>
      </c>
      <c r="E1208" s="184">
        <v>3178.0216</v>
      </c>
      <c r="F1208" s="184">
        <v>25.167000000000002</v>
      </c>
      <c r="G1208" s="184">
        <v>6.5717999999999996</v>
      </c>
      <c r="H1208" s="184">
        <v>6.7074999999999996</v>
      </c>
      <c r="I1208" s="184">
        <v>7.4782000000000002</v>
      </c>
      <c r="J1208" s="184">
        <v>7.2676999999999996</v>
      </c>
      <c r="K1208" s="184">
        <v>6.7714999999999996</v>
      </c>
      <c r="L1208" s="184">
        <v>6.6657999999999999</v>
      </c>
      <c r="M1208" s="184">
        <v>6.2199</v>
      </c>
      <c r="N1208" s="184">
        <v>5.7363</v>
      </c>
      <c r="O1208" s="184">
        <v>4.1584000000000003</v>
      </c>
      <c r="P1208" s="184">
        <v>3.2511000000000001</v>
      </c>
      <c r="Q1208" s="184">
        <v>5.7804000000000002</v>
      </c>
      <c r="R1208" s="184">
        <v>4.5545999999999998</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157</v>
      </c>
      <c r="C1209" s="180">
        <v>119686</v>
      </c>
      <c r="D1209" s="183"/>
      <c r="E1209" s="184"/>
      <c r="F1209" s="184"/>
      <c r="G1209" s="184"/>
      <c r="H1209" s="184"/>
      <c r="I1209" s="184"/>
      <c r="J1209" s="184"/>
      <c r="K1209" s="184"/>
      <c r="L1209" s="184"/>
      <c r="M1209" s="184"/>
      <c r="N1209" s="184"/>
      <c r="O1209" s="184"/>
      <c r="P1209" s="184"/>
      <c r="Q1209" s="184"/>
      <c r="R1209" s="184"/>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261</v>
      </c>
      <c r="C1210" s="180">
        <v>103397</v>
      </c>
      <c r="D1210" s="183"/>
      <c r="E1210" s="184"/>
      <c r="F1210" s="184"/>
      <c r="G1210" s="184"/>
      <c r="H1210" s="184"/>
      <c r="I1210" s="184"/>
      <c r="J1210" s="184"/>
      <c r="K1210" s="184"/>
      <c r="L1210" s="184"/>
      <c r="M1210" s="184"/>
      <c r="N1210" s="184"/>
      <c r="O1210" s="184"/>
      <c r="P1210" s="184"/>
      <c r="Q1210" s="184"/>
      <c r="R1210" s="184"/>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421</v>
      </c>
      <c r="C1211" s="180">
        <v>100618</v>
      </c>
      <c r="D1211" s="183"/>
      <c r="E1211" s="184"/>
      <c r="F1211" s="184"/>
      <c r="G1211" s="184"/>
      <c r="H1211" s="184"/>
      <c r="I1211" s="184"/>
      <c r="J1211" s="184"/>
      <c r="K1211" s="184"/>
      <c r="L1211" s="184"/>
      <c r="M1211" s="184"/>
      <c r="N1211" s="184"/>
      <c r="O1211" s="184"/>
      <c r="P1211" s="184"/>
      <c r="Q1211" s="184"/>
      <c r="R1211" s="184"/>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158</v>
      </c>
      <c r="C1212" s="180">
        <v>119861</v>
      </c>
      <c r="D1212" s="183">
        <v>45014</v>
      </c>
      <c r="E1212" s="184">
        <v>3549.0571</v>
      </c>
      <c r="F1212" s="184">
        <v>30.763999999999999</v>
      </c>
      <c r="G1212" s="184">
        <v>7.6601999999999997</v>
      </c>
      <c r="H1212" s="184">
        <v>7.2222999999999997</v>
      </c>
      <c r="I1212" s="184">
        <v>7.4135</v>
      </c>
      <c r="J1212" s="184">
        <v>7.2706</v>
      </c>
      <c r="K1212" s="184">
        <v>6.7126000000000001</v>
      </c>
      <c r="L1212" s="184">
        <v>6.6410999999999998</v>
      </c>
      <c r="M1212" s="184">
        <v>6.1409000000000002</v>
      </c>
      <c r="N1212" s="184">
        <v>5.6470000000000002</v>
      </c>
      <c r="O1212" s="184">
        <v>4.2789999999999999</v>
      </c>
      <c r="P1212" s="184">
        <v>5.3282999999999996</v>
      </c>
      <c r="Q1212" s="184">
        <v>6.8186</v>
      </c>
      <c r="R1212" s="184">
        <v>4.5500999999999996</v>
      </c>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262</v>
      </c>
      <c r="C1213" s="180">
        <v>102672</v>
      </c>
      <c r="D1213" s="183">
        <v>45014</v>
      </c>
      <c r="E1213" s="184">
        <v>3516.0137</v>
      </c>
      <c r="F1213" s="184">
        <v>30.752800000000001</v>
      </c>
      <c r="G1213" s="184">
        <v>7.5960999999999999</v>
      </c>
      <c r="H1213" s="184">
        <v>7.1219000000000001</v>
      </c>
      <c r="I1213" s="184">
        <v>7.3033999999999999</v>
      </c>
      <c r="J1213" s="184">
        <v>7.1569000000000003</v>
      </c>
      <c r="K1213" s="184">
        <v>6.5895000000000001</v>
      </c>
      <c r="L1213" s="184">
        <v>6.5189000000000004</v>
      </c>
      <c r="M1213" s="184">
        <v>6.0174000000000003</v>
      </c>
      <c r="N1213" s="184">
        <v>5.5228999999999999</v>
      </c>
      <c r="O1213" s="184">
        <v>4.1589999999999998</v>
      </c>
      <c r="P1213" s="184">
        <v>5.2195</v>
      </c>
      <c r="Q1213" s="184">
        <v>6.9999000000000002</v>
      </c>
      <c r="R1213" s="184">
        <v>4.43</v>
      </c>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898</v>
      </c>
      <c r="C1214" s="180">
        <v>139619</v>
      </c>
      <c r="D1214" s="183">
        <v>45014</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422</v>
      </c>
      <c r="C1215" s="180">
        <v>111915</v>
      </c>
      <c r="D1215" s="183"/>
      <c r="E1215" s="184"/>
      <c r="F1215" s="184"/>
      <c r="G1215" s="184"/>
      <c r="H1215" s="184"/>
      <c r="I1215" s="184"/>
      <c r="J1215" s="184"/>
      <c r="K1215" s="184"/>
      <c r="L1215" s="184"/>
      <c r="M1215" s="184"/>
      <c r="N1215" s="184"/>
      <c r="O1215" s="184"/>
      <c r="P1215" s="184"/>
      <c r="Q1215" s="184"/>
      <c r="R1215" s="184"/>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423</v>
      </c>
      <c r="C1217" s="180">
        <v>104241</v>
      </c>
      <c r="D1217" s="183"/>
      <c r="E1217" s="184"/>
      <c r="F1217" s="184"/>
      <c r="G1217" s="184"/>
      <c r="H1217" s="184"/>
      <c r="I1217" s="184"/>
      <c r="J1217" s="184"/>
      <c r="K1217" s="184"/>
      <c r="L1217" s="184"/>
      <c r="M1217" s="184"/>
      <c r="N1217" s="184"/>
      <c r="O1217" s="184"/>
      <c r="P1217" s="184"/>
      <c r="Q1217" s="184"/>
      <c r="R1217" s="184"/>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1667</v>
      </c>
      <c r="C1218" s="180">
        <v>148841</v>
      </c>
      <c r="D1218" s="183">
        <v>45014</v>
      </c>
      <c r="E1218" s="184">
        <v>1090.5036</v>
      </c>
      <c r="F1218" s="184">
        <v>19.8188</v>
      </c>
      <c r="G1218" s="184">
        <v>7.2629999999999999</v>
      </c>
      <c r="H1218" s="184">
        <v>7.4195000000000002</v>
      </c>
      <c r="I1218" s="184">
        <v>7.3097000000000003</v>
      </c>
      <c r="J1218" s="184">
        <v>7.2098000000000004</v>
      </c>
      <c r="K1218" s="184">
        <v>6.7446000000000002</v>
      </c>
      <c r="L1218" s="184">
        <v>6.6106999999999996</v>
      </c>
      <c r="M1218" s="184">
        <v>6.2003000000000004</v>
      </c>
      <c r="N1218" s="184">
        <v>5.6977000000000002</v>
      </c>
      <c r="O1218" s="184"/>
      <c r="P1218" s="184"/>
      <c r="Q1218" s="184">
        <v>4.5876999999999999</v>
      </c>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1668</v>
      </c>
      <c r="C1219" s="180">
        <v>148833</v>
      </c>
      <c r="D1219" s="183">
        <v>45014</v>
      </c>
      <c r="E1219" s="184">
        <v>1087.3390999999999</v>
      </c>
      <c r="F1219" s="184">
        <v>19.668099999999999</v>
      </c>
      <c r="G1219" s="184">
        <v>7.1128</v>
      </c>
      <c r="H1219" s="184">
        <v>7.2694999999999999</v>
      </c>
      <c r="I1219" s="184">
        <v>7.1590999999999996</v>
      </c>
      <c r="J1219" s="184">
        <v>7.0589000000000004</v>
      </c>
      <c r="K1219" s="184">
        <v>6.5919999999999996</v>
      </c>
      <c r="L1219" s="184">
        <v>6.4558</v>
      </c>
      <c r="M1219" s="184">
        <v>6.0434000000000001</v>
      </c>
      <c r="N1219" s="184">
        <v>5.5392000000000001</v>
      </c>
      <c r="O1219" s="184"/>
      <c r="P1219" s="184"/>
      <c r="Q1219" s="184">
        <v>4.4305000000000003</v>
      </c>
      <c r="R1219" s="184"/>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263</v>
      </c>
      <c r="C1220" s="180">
        <v>115398</v>
      </c>
      <c r="D1220" s="183">
        <v>45014</v>
      </c>
      <c r="E1220" s="184">
        <v>2146.3200000000002</v>
      </c>
      <c r="F1220" s="184">
        <v>22.8293</v>
      </c>
      <c r="G1220" s="184">
        <v>6.0906000000000002</v>
      </c>
      <c r="H1220" s="184">
        <v>6.6250999999999998</v>
      </c>
      <c r="I1220" s="184">
        <v>7.1467999999999998</v>
      </c>
      <c r="J1220" s="184">
        <v>7.1440999999999999</v>
      </c>
      <c r="K1220" s="184">
        <v>6.6830999999999996</v>
      </c>
      <c r="L1220" s="184">
        <v>6.6180000000000003</v>
      </c>
      <c r="M1220" s="184">
        <v>6.1208999999999998</v>
      </c>
      <c r="N1220" s="184">
        <v>5.6273</v>
      </c>
      <c r="O1220" s="184">
        <v>4.2119</v>
      </c>
      <c r="P1220" s="184">
        <v>4.4626999999999999</v>
      </c>
      <c r="Q1220" s="184">
        <v>6.6881000000000004</v>
      </c>
      <c r="R1220" s="184">
        <v>4.4927999999999999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160</v>
      </c>
      <c r="C1221" s="180">
        <v>119303</v>
      </c>
      <c r="D1221" s="183">
        <v>45014</v>
      </c>
      <c r="E1221" s="184">
        <v>2167.8337000000001</v>
      </c>
      <c r="F1221" s="184">
        <v>22.9314</v>
      </c>
      <c r="G1221" s="184">
        <v>6.1919000000000004</v>
      </c>
      <c r="H1221" s="184">
        <v>6.7259000000000002</v>
      </c>
      <c r="I1221" s="184">
        <v>7.2473999999999998</v>
      </c>
      <c r="J1221" s="184">
        <v>7.2449000000000003</v>
      </c>
      <c r="K1221" s="184">
        <v>6.7831999999999999</v>
      </c>
      <c r="L1221" s="184">
        <v>6.7172999999999998</v>
      </c>
      <c r="M1221" s="184">
        <v>6.2228000000000003</v>
      </c>
      <c r="N1221" s="184">
        <v>5.7309999999999999</v>
      </c>
      <c r="O1221" s="184">
        <v>4.3117999999999999</v>
      </c>
      <c r="P1221" s="184">
        <v>4.5641999999999996</v>
      </c>
      <c r="Q1221" s="184">
        <v>6.3762999999999996</v>
      </c>
      <c r="R1221" s="184">
        <v>4.5934999999999997</v>
      </c>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161</v>
      </c>
      <c r="C1222" s="180">
        <v>120304</v>
      </c>
      <c r="D1222" s="183">
        <v>45014</v>
      </c>
      <c r="E1222" s="184">
        <v>3686.0356999999999</v>
      </c>
      <c r="F1222" s="184">
        <v>30.662299999999998</v>
      </c>
      <c r="G1222" s="184">
        <v>6.5290999999999997</v>
      </c>
      <c r="H1222" s="184">
        <v>6.6586999999999996</v>
      </c>
      <c r="I1222" s="184">
        <v>7.3372999999999999</v>
      </c>
      <c r="J1222" s="184">
        <v>7.2900999999999998</v>
      </c>
      <c r="K1222" s="184">
        <v>6.7705000000000002</v>
      </c>
      <c r="L1222" s="184">
        <v>6.6692999999999998</v>
      </c>
      <c r="M1222" s="184">
        <v>6.2049000000000003</v>
      </c>
      <c r="N1222" s="184">
        <v>5.7126000000000001</v>
      </c>
      <c r="O1222" s="184">
        <v>4.2965999999999998</v>
      </c>
      <c r="P1222" s="184">
        <v>5.3204000000000002</v>
      </c>
      <c r="Q1222" s="184">
        <v>6.7694999999999999</v>
      </c>
      <c r="R1222" s="184">
        <v>4.5888</v>
      </c>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424</v>
      </c>
      <c r="C1223" s="180">
        <v>102009</v>
      </c>
      <c r="D1223" s="183">
        <v>45014</v>
      </c>
      <c r="E1223" s="184">
        <v>3348.4756000000002</v>
      </c>
      <c r="F1223" s="184">
        <v>30.031500000000001</v>
      </c>
      <c r="G1223" s="184">
        <v>5.8978000000000002</v>
      </c>
      <c r="H1223" s="184">
        <v>6.0270999999999999</v>
      </c>
      <c r="I1223" s="184">
        <v>6.7046999999999999</v>
      </c>
      <c r="J1223" s="184">
        <v>6.6557000000000004</v>
      </c>
      <c r="K1223" s="184">
        <v>6.1295999999999999</v>
      </c>
      <c r="L1223" s="184">
        <v>6.0186000000000002</v>
      </c>
      <c r="M1223" s="184">
        <v>5.5469999999999997</v>
      </c>
      <c r="N1223" s="184">
        <v>5.0475000000000003</v>
      </c>
      <c r="O1223" s="184">
        <v>3.6461000000000001</v>
      </c>
      <c r="P1223" s="184">
        <v>4.6593</v>
      </c>
      <c r="Q1223" s="184">
        <v>6.3026999999999997</v>
      </c>
      <c r="R1223" s="184">
        <v>3.9285000000000001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264</v>
      </c>
      <c r="C1224" s="180">
        <v>102012</v>
      </c>
      <c r="D1224" s="183">
        <v>45014</v>
      </c>
      <c r="E1224" s="184">
        <v>3660.1835000000001</v>
      </c>
      <c r="F1224" s="184">
        <v>30.572399999999998</v>
      </c>
      <c r="G1224" s="184">
        <v>6.4390999999999998</v>
      </c>
      <c r="H1224" s="184">
        <v>6.5685000000000002</v>
      </c>
      <c r="I1224" s="184">
        <v>7.2470999999999997</v>
      </c>
      <c r="J1224" s="184">
        <v>7.1996000000000002</v>
      </c>
      <c r="K1224" s="184">
        <v>6.6790000000000003</v>
      </c>
      <c r="L1224" s="184">
        <v>6.5762999999999998</v>
      </c>
      <c r="M1224" s="184">
        <v>6.1108000000000002</v>
      </c>
      <c r="N1224" s="184">
        <v>5.6154999999999999</v>
      </c>
      <c r="O1224" s="184">
        <v>4.202</v>
      </c>
      <c r="P1224" s="184">
        <v>5.2337999999999996</v>
      </c>
      <c r="Q1224" s="184">
        <v>6.8268000000000004</v>
      </c>
      <c r="R1224" s="184">
        <v>4.4905999999999997</v>
      </c>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1805</v>
      </c>
      <c r="C1225" s="180">
        <v>145971</v>
      </c>
      <c r="D1225" s="183">
        <v>45014</v>
      </c>
      <c r="E1225" s="184">
        <v>1207.8027999999999</v>
      </c>
      <c r="F1225" s="184">
        <v>23.517399999999999</v>
      </c>
      <c r="G1225" s="184">
        <v>6.2375999999999996</v>
      </c>
      <c r="H1225" s="184">
        <v>6.6547999999999998</v>
      </c>
      <c r="I1225" s="184">
        <v>6.992</v>
      </c>
      <c r="J1225" s="184">
        <v>7.0964999999999998</v>
      </c>
      <c r="K1225" s="184">
        <v>6.5319000000000003</v>
      </c>
      <c r="L1225" s="184">
        <v>6.4810999999999996</v>
      </c>
      <c r="M1225" s="184">
        <v>5.9549000000000003</v>
      </c>
      <c r="N1225" s="184">
        <v>5.4187000000000003</v>
      </c>
      <c r="O1225" s="184">
        <v>3.8704999999999998</v>
      </c>
      <c r="P1225" s="184"/>
      <c r="Q1225" s="184">
        <v>4.5918000000000001</v>
      </c>
      <c r="R1225" s="184">
        <v>4.2268999999999997</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1806</v>
      </c>
      <c r="C1226" s="180">
        <v>145968</v>
      </c>
      <c r="D1226" s="183">
        <v>45014</v>
      </c>
      <c r="E1226" s="184">
        <v>1203.2552000000001</v>
      </c>
      <c r="F1226" s="184">
        <v>23.417999999999999</v>
      </c>
      <c r="G1226" s="184">
        <v>6.1376999999999997</v>
      </c>
      <c r="H1226" s="184">
        <v>6.5544000000000002</v>
      </c>
      <c r="I1226" s="184">
        <v>6.8917000000000002</v>
      </c>
      <c r="J1226" s="184">
        <v>6.9960000000000004</v>
      </c>
      <c r="K1226" s="184">
        <v>6.4303999999999997</v>
      </c>
      <c r="L1226" s="184">
        <v>6.3647999999999998</v>
      </c>
      <c r="M1226" s="184">
        <v>5.8369999999999997</v>
      </c>
      <c r="N1226" s="184">
        <v>5.2977999999999996</v>
      </c>
      <c r="O1226" s="184">
        <v>3.7726000000000002</v>
      </c>
      <c r="P1226" s="184"/>
      <c r="Q1226" s="184">
        <v>4.4980000000000002</v>
      </c>
      <c r="R1226" s="184">
        <v>4.1212</v>
      </c>
      <c r="T1226" s="106"/>
      <c r="U1226" s="107"/>
      <c r="V1226" s="107"/>
      <c r="W1226" s="107"/>
      <c r="X1226" s="107"/>
      <c r="Y1226" s="107"/>
      <c r="Z1226" s="107"/>
      <c r="AA1226" s="107"/>
      <c r="AB1226" s="107"/>
      <c r="AC1226" s="107"/>
      <c r="AD1226" s="107"/>
      <c r="AE1226" s="107"/>
      <c r="AF1226" s="107"/>
      <c r="AG1226" s="107"/>
      <c r="AH1226" s="107"/>
    </row>
    <row r="1227" spans="1:34" x14ac:dyDescent="0.3">
      <c r="A1227" s="185" t="s">
        <v>27</v>
      </c>
      <c r="B1227" s="180"/>
      <c r="C1227" s="180"/>
      <c r="D1227" s="180"/>
      <c r="E1227" s="180"/>
      <c r="F1227" s="186">
        <v>22.977332978723403</v>
      </c>
      <c r="G1227" s="186">
        <v>5.9514117021276576</v>
      </c>
      <c r="H1227" s="186">
        <v>6.2596765957446783</v>
      </c>
      <c r="I1227" s="186">
        <v>6.7307234042553192</v>
      </c>
      <c r="J1227" s="186">
        <v>6.7349989361702134</v>
      </c>
      <c r="K1227" s="186">
        <v>6.2809776595744653</v>
      </c>
      <c r="L1227" s="186">
        <v>6.2124712765957426</v>
      </c>
      <c r="M1227" s="186">
        <v>5.7683882978723409</v>
      </c>
      <c r="N1227" s="186">
        <v>5.3016829787234041</v>
      </c>
      <c r="O1227" s="186">
        <v>4.0650129411764695</v>
      </c>
      <c r="P1227" s="186">
        <v>5.0221428571428559</v>
      </c>
      <c r="Q1227" s="186">
        <v>6.0374989361702136</v>
      </c>
      <c r="R1227" s="186">
        <v>4.2508652173913033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5" t="s">
        <v>407</v>
      </c>
      <c r="B1228" s="180"/>
      <c r="C1228" s="180"/>
      <c r="D1228" s="180"/>
      <c r="E1228" s="180"/>
      <c r="F1228" s="186">
        <v>23.74155</v>
      </c>
      <c r="G1228" s="186">
        <v>6.3490500000000001</v>
      </c>
      <c r="H1228" s="186">
        <v>6.5915499999999998</v>
      </c>
      <c r="I1228" s="186">
        <v>7.1347000000000005</v>
      </c>
      <c r="J1228" s="186">
        <v>7.0947999999999993</v>
      </c>
      <c r="K1228" s="186">
        <v>6.6048</v>
      </c>
      <c r="L1228" s="186">
        <v>6.52325</v>
      </c>
      <c r="M1228" s="186">
        <v>6.0677500000000002</v>
      </c>
      <c r="N1228" s="186">
        <v>5.5998000000000001</v>
      </c>
      <c r="O1228" s="186">
        <v>4.173</v>
      </c>
      <c r="P1228" s="186">
        <v>5.2195</v>
      </c>
      <c r="Q1228" s="186">
        <v>6.7327499999999993</v>
      </c>
      <c r="R1228" s="186">
        <v>4.4849499999999995</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D1229" s="106"/>
      <c r="E1229" s="107"/>
      <c r="F1229" s="107"/>
      <c r="G1229" s="107"/>
      <c r="H1229" s="107"/>
      <c r="I1229" s="107"/>
      <c r="J1229" s="107"/>
      <c r="K1229" s="107"/>
      <c r="L1229" s="107"/>
      <c r="M1229" s="107"/>
      <c r="N1229" s="107"/>
      <c r="O1229" s="107"/>
      <c r="P1229" s="107"/>
      <c r="Q1229" s="107"/>
      <c r="R1229" s="107"/>
    </row>
    <row r="1230" spans="1:34" x14ac:dyDescent="0.3">
      <c r="A1230" s="182" t="s">
        <v>899</v>
      </c>
      <c r="B1230" s="182"/>
      <c r="C1230" s="182"/>
      <c r="D1230" s="182"/>
      <c r="E1230" s="182"/>
      <c r="F1230" s="182"/>
      <c r="G1230" s="182"/>
      <c r="H1230" s="182"/>
      <c r="I1230" s="182"/>
      <c r="J1230" s="182"/>
      <c r="K1230" s="182"/>
      <c r="L1230" s="182"/>
      <c r="M1230" s="182"/>
      <c r="N1230" s="182"/>
      <c r="O1230" s="182"/>
      <c r="P1230" s="182"/>
      <c r="Q1230" s="182"/>
      <c r="R1230" s="182"/>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0" t="s">
        <v>900</v>
      </c>
      <c r="B1231" s="180" t="s">
        <v>901</v>
      </c>
      <c r="C1231" s="180">
        <v>100365</v>
      </c>
      <c r="D1231" s="183">
        <v>45014</v>
      </c>
      <c r="E1231" s="184">
        <v>74.494500000000002</v>
      </c>
      <c r="F1231" s="184">
        <v>53.632300000000001</v>
      </c>
      <c r="G1231" s="184">
        <v>26.584199999999999</v>
      </c>
      <c r="H1231" s="184">
        <v>24.9712</v>
      </c>
      <c r="I1231" s="184">
        <v>19.8751</v>
      </c>
      <c r="J1231" s="184">
        <v>17.618500000000001</v>
      </c>
      <c r="K1231" s="184">
        <v>7.0068999999999999</v>
      </c>
      <c r="L1231" s="184">
        <v>6.6599000000000004</v>
      </c>
      <c r="M1231" s="184">
        <v>8.0965000000000007</v>
      </c>
      <c r="N1231" s="184">
        <v>3.6461000000000001</v>
      </c>
      <c r="O1231" s="184">
        <v>3.4428999999999998</v>
      </c>
      <c r="P1231" s="184">
        <v>6.2362000000000002</v>
      </c>
      <c r="Q1231" s="184">
        <v>8.4565999999999999</v>
      </c>
      <c r="R1231" s="184">
        <v>2.6648000000000001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80" t="s">
        <v>900</v>
      </c>
      <c r="B1232" s="180" t="s">
        <v>902</v>
      </c>
      <c r="C1232" s="180">
        <v>120743</v>
      </c>
      <c r="D1232" s="183">
        <v>45014</v>
      </c>
      <c r="E1232" s="184">
        <v>80.575199999999995</v>
      </c>
      <c r="F1232" s="184">
        <v>54.122199999999999</v>
      </c>
      <c r="G1232" s="184">
        <v>27.107700000000001</v>
      </c>
      <c r="H1232" s="184">
        <v>25.498000000000001</v>
      </c>
      <c r="I1232" s="184">
        <v>20.400700000000001</v>
      </c>
      <c r="J1232" s="184">
        <v>18.1464</v>
      </c>
      <c r="K1232" s="184">
        <v>7.5364000000000004</v>
      </c>
      <c r="L1232" s="184">
        <v>7.2313999999999998</v>
      </c>
      <c r="M1232" s="184">
        <v>8.7005999999999997</v>
      </c>
      <c r="N1232" s="184">
        <v>4.2451999999999996</v>
      </c>
      <c r="O1232" s="184">
        <v>4.0256999999999996</v>
      </c>
      <c r="P1232" s="184">
        <v>6.8479000000000001</v>
      </c>
      <c r="Q1232" s="184">
        <v>8.0576000000000008</v>
      </c>
      <c r="R1232" s="184">
        <v>3.2706</v>
      </c>
      <c r="T1232" s="106"/>
      <c r="U1232" s="107"/>
      <c r="V1232" s="107"/>
      <c r="W1232" s="107"/>
      <c r="X1232" s="107"/>
      <c r="Y1232" s="107"/>
      <c r="Z1232" s="107"/>
      <c r="AA1232" s="107"/>
      <c r="AB1232" s="107"/>
      <c r="AC1232" s="107"/>
      <c r="AD1232" s="107"/>
      <c r="AE1232" s="107"/>
      <c r="AF1232" s="107"/>
      <c r="AG1232" s="107"/>
      <c r="AH1232" s="107"/>
    </row>
    <row r="1233" spans="1:34" x14ac:dyDescent="0.3">
      <c r="A1233" s="180" t="s">
        <v>900</v>
      </c>
      <c r="B1233" s="180" t="s">
        <v>903</v>
      </c>
      <c r="C1233" s="180">
        <v>143702</v>
      </c>
      <c r="D1233" s="183">
        <v>45014</v>
      </c>
      <c r="E1233" s="184">
        <v>14.7523</v>
      </c>
      <c r="F1233" s="184">
        <v>-14.3447</v>
      </c>
      <c r="G1233" s="184">
        <v>20.344899999999999</v>
      </c>
      <c r="H1233" s="184">
        <v>13.399900000000001</v>
      </c>
      <c r="I1233" s="184">
        <v>14.1439</v>
      </c>
      <c r="J1233" s="184">
        <v>14.000999999999999</v>
      </c>
      <c r="K1233" s="184">
        <v>8.8199000000000005</v>
      </c>
      <c r="L1233" s="184">
        <v>9.4160000000000004</v>
      </c>
      <c r="M1233" s="184">
        <v>11.164099999999999</v>
      </c>
      <c r="N1233" s="184">
        <v>5.0972999999999997</v>
      </c>
      <c r="O1233" s="184">
        <v>4.1662999999999997</v>
      </c>
      <c r="P1233" s="184"/>
      <c r="Q1233" s="184">
        <v>8.5646000000000004</v>
      </c>
      <c r="R1233" s="184">
        <v>3.4784000000000002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80" t="s">
        <v>900</v>
      </c>
      <c r="B1234" s="180" t="s">
        <v>904</v>
      </c>
      <c r="C1234" s="180">
        <v>143704</v>
      </c>
      <c r="D1234" s="183">
        <v>45014</v>
      </c>
      <c r="E1234" s="184">
        <v>14.9788</v>
      </c>
      <c r="F1234" s="184">
        <v>-14.3713</v>
      </c>
      <c r="G1234" s="184">
        <v>20.624500000000001</v>
      </c>
      <c r="H1234" s="184">
        <v>13.6562</v>
      </c>
      <c r="I1234" s="184">
        <v>14.4215</v>
      </c>
      <c r="J1234" s="184">
        <v>14.2766</v>
      </c>
      <c r="K1234" s="184">
        <v>9.1502999999999997</v>
      </c>
      <c r="L1234" s="184">
        <v>9.7896999999999998</v>
      </c>
      <c r="M1234" s="184">
        <v>11.5312</v>
      </c>
      <c r="N1234" s="184">
        <v>5.4584999999999999</v>
      </c>
      <c r="O1234" s="184">
        <v>4.4968000000000004</v>
      </c>
      <c r="P1234" s="184"/>
      <c r="Q1234" s="184">
        <v>8.9147999999999996</v>
      </c>
      <c r="R1234" s="184">
        <v>3.8014999999999999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85" t="s">
        <v>27</v>
      </c>
      <c r="B1235" s="180"/>
      <c r="C1235" s="180"/>
      <c r="D1235" s="180"/>
      <c r="E1235" s="180"/>
      <c r="F1235" s="186">
        <v>19.759625</v>
      </c>
      <c r="G1235" s="186">
        <v>23.665324999999999</v>
      </c>
      <c r="H1235" s="186">
        <v>19.381325</v>
      </c>
      <c r="I1235" s="186">
        <v>17.2103</v>
      </c>
      <c r="J1235" s="186">
        <v>16.010624999999997</v>
      </c>
      <c r="K1235" s="186">
        <v>8.1283750000000001</v>
      </c>
      <c r="L1235" s="186">
        <v>8.2742500000000003</v>
      </c>
      <c r="M1235" s="186">
        <v>9.8730999999999991</v>
      </c>
      <c r="N1235" s="186">
        <v>4.6117749999999997</v>
      </c>
      <c r="O1235" s="186">
        <v>4.0329249999999996</v>
      </c>
      <c r="P1235" s="186">
        <v>6.5420499999999997</v>
      </c>
      <c r="Q1235" s="186">
        <v>8.4984000000000002</v>
      </c>
      <c r="R1235" s="186">
        <v>3.3038249999999998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85" t="s">
        <v>407</v>
      </c>
      <c r="B1236" s="180"/>
      <c r="C1236" s="180"/>
      <c r="D1236" s="180"/>
      <c r="E1236" s="180"/>
      <c r="F1236" s="186">
        <v>19.643800000000002</v>
      </c>
      <c r="G1236" s="186">
        <v>23.60435</v>
      </c>
      <c r="H1236" s="186">
        <v>19.313700000000001</v>
      </c>
      <c r="I1236" s="186">
        <v>17.148299999999999</v>
      </c>
      <c r="J1236" s="186">
        <v>15.94755</v>
      </c>
      <c r="K1236" s="186">
        <v>8.1781500000000005</v>
      </c>
      <c r="L1236" s="186">
        <v>8.3237000000000005</v>
      </c>
      <c r="M1236" s="186">
        <v>9.9323499999999996</v>
      </c>
      <c r="N1236" s="186">
        <v>4.6712499999999997</v>
      </c>
      <c r="O1236" s="186">
        <v>4.0960000000000001</v>
      </c>
      <c r="P1236" s="186">
        <v>6.5420499999999997</v>
      </c>
      <c r="Q1236" s="186">
        <v>8.5106000000000002</v>
      </c>
      <c r="R1236" s="186">
        <v>3.3745000000000003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D1237" s="106"/>
      <c r="E1237" s="107"/>
      <c r="F1237" s="107"/>
      <c r="G1237" s="107"/>
      <c r="H1237" s="107"/>
      <c r="I1237" s="107"/>
      <c r="J1237" s="107"/>
      <c r="K1237" s="107"/>
      <c r="L1237" s="107"/>
      <c r="M1237" s="107"/>
      <c r="N1237" s="107"/>
      <c r="O1237" s="107"/>
      <c r="P1237" s="107"/>
      <c r="Q1237" s="107"/>
      <c r="R1237" s="107"/>
    </row>
    <row r="1238" spans="1:34" x14ac:dyDescent="0.3">
      <c r="A1238" s="182" t="s">
        <v>905</v>
      </c>
      <c r="B1238" s="182"/>
      <c r="C1238" s="182"/>
      <c r="D1238" s="182"/>
      <c r="E1238" s="182"/>
      <c r="F1238" s="182"/>
      <c r="G1238" s="182"/>
      <c r="H1238" s="182"/>
      <c r="I1238" s="182"/>
      <c r="J1238" s="182"/>
      <c r="K1238" s="182"/>
      <c r="L1238" s="182"/>
      <c r="M1238" s="182"/>
      <c r="N1238" s="182"/>
      <c r="O1238" s="182"/>
      <c r="P1238" s="182"/>
      <c r="Q1238" s="182"/>
      <c r="R1238" s="182"/>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0" t="s">
        <v>906</v>
      </c>
      <c r="B1239" s="180" t="s">
        <v>907</v>
      </c>
      <c r="C1239" s="180">
        <v>103192</v>
      </c>
      <c r="D1239" s="183">
        <v>45014</v>
      </c>
      <c r="E1239" s="184">
        <v>561.25459999999998</v>
      </c>
      <c r="F1239" s="184">
        <v>29.320799999999998</v>
      </c>
      <c r="G1239" s="184">
        <v>9.7576000000000001</v>
      </c>
      <c r="H1239" s="184">
        <v>8.5033999999999992</v>
      </c>
      <c r="I1239" s="184">
        <v>7.5265000000000004</v>
      </c>
      <c r="J1239" s="184">
        <v>7.3685</v>
      </c>
      <c r="K1239" s="184">
        <v>6.1109999999999998</v>
      </c>
      <c r="L1239" s="184">
        <v>6.0887000000000002</v>
      </c>
      <c r="M1239" s="184">
        <v>5.8269000000000002</v>
      </c>
      <c r="N1239" s="184">
        <v>4.7815000000000003</v>
      </c>
      <c r="O1239" s="184">
        <v>5.1394000000000002</v>
      </c>
      <c r="P1239" s="184">
        <v>6.1043000000000003</v>
      </c>
      <c r="Q1239" s="184">
        <v>7.1761999999999997</v>
      </c>
      <c r="R1239" s="184">
        <v>4.3598999999999997</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80" t="s">
        <v>906</v>
      </c>
      <c r="B1240" s="180" t="s">
        <v>908</v>
      </c>
      <c r="C1240" s="180">
        <v>119523</v>
      </c>
      <c r="D1240" s="183">
        <v>45014</v>
      </c>
      <c r="E1240" s="184">
        <v>610.69259999999997</v>
      </c>
      <c r="F1240" s="184">
        <v>30.094200000000001</v>
      </c>
      <c r="G1240" s="184">
        <v>10.538</v>
      </c>
      <c r="H1240" s="184">
        <v>9.2851999999999997</v>
      </c>
      <c r="I1240" s="184">
        <v>8.3094000000000001</v>
      </c>
      <c r="J1240" s="184">
        <v>8.1538000000000004</v>
      </c>
      <c r="K1240" s="184">
        <v>6.9348999999999998</v>
      </c>
      <c r="L1240" s="184">
        <v>6.9362000000000004</v>
      </c>
      <c r="M1240" s="184">
        <v>6.6951999999999998</v>
      </c>
      <c r="N1240" s="184">
        <v>5.6542000000000003</v>
      </c>
      <c r="O1240" s="184">
        <v>6.0019</v>
      </c>
      <c r="P1240" s="184">
        <v>6.9813000000000001</v>
      </c>
      <c r="Q1240" s="184">
        <v>8.0053999999999998</v>
      </c>
      <c r="R1240" s="184">
        <v>5.2214</v>
      </c>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0" t="s">
        <v>906</v>
      </c>
      <c r="B1241" s="180" t="s">
        <v>909</v>
      </c>
      <c r="C1241" s="180">
        <v>120513</v>
      </c>
      <c r="D1241" s="183">
        <v>45014</v>
      </c>
      <c r="E1241" s="184">
        <v>2727.0365999999999</v>
      </c>
      <c r="F1241" s="184">
        <v>31.533000000000001</v>
      </c>
      <c r="G1241" s="184">
        <v>8.8399000000000001</v>
      </c>
      <c r="H1241" s="184">
        <v>9.0947999999999993</v>
      </c>
      <c r="I1241" s="184">
        <v>8.3043999999999993</v>
      </c>
      <c r="J1241" s="184">
        <v>8.4346999999999994</v>
      </c>
      <c r="K1241" s="184">
        <v>6.9279999999999999</v>
      </c>
      <c r="L1241" s="184">
        <v>6.7638999999999996</v>
      </c>
      <c r="M1241" s="184">
        <v>6.4335000000000004</v>
      </c>
      <c r="N1241" s="184">
        <v>5.3619000000000003</v>
      </c>
      <c r="O1241" s="184">
        <v>5.4961000000000002</v>
      </c>
      <c r="P1241" s="184">
        <v>6.5951000000000004</v>
      </c>
      <c r="Q1241" s="184">
        <v>7.6814999999999998</v>
      </c>
      <c r="R1241" s="184">
        <v>4.8449</v>
      </c>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0" t="s">
        <v>906</v>
      </c>
      <c r="B1242" s="180" t="s">
        <v>910</v>
      </c>
      <c r="C1242" s="180">
        <v>112214</v>
      </c>
      <c r="D1242" s="183">
        <v>45014</v>
      </c>
      <c r="E1242" s="184">
        <v>2620.3533000000002</v>
      </c>
      <c r="F1242" s="184">
        <v>31.199300000000001</v>
      </c>
      <c r="G1242" s="184">
        <v>8.5068000000000001</v>
      </c>
      <c r="H1242" s="184">
        <v>8.7612000000000005</v>
      </c>
      <c r="I1242" s="184">
        <v>7.9706999999999999</v>
      </c>
      <c r="J1242" s="184">
        <v>8.0997000000000003</v>
      </c>
      <c r="K1242" s="184">
        <v>6.5880999999999998</v>
      </c>
      <c r="L1242" s="184">
        <v>6.4210000000000003</v>
      </c>
      <c r="M1242" s="184">
        <v>6.0782999999999996</v>
      </c>
      <c r="N1242" s="184">
        <v>5.0045000000000002</v>
      </c>
      <c r="O1242" s="184">
        <v>5.1589</v>
      </c>
      <c r="P1242" s="184">
        <v>6.2279</v>
      </c>
      <c r="Q1242" s="184">
        <v>7.4096000000000002</v>
      </c>
      <c r="R1242" s="184">
        <v>4.5048000000000004</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0" t="s">
        <v>906</v>
      </c>
      <c r="B1243" s="180" t="s">
        <v>2056</v>
      </c>
      <c r="C1243" s="180">
        <v>118371</v>
      </c>
      <c r="D1243" s="183">
        <v>45014</v>
      </c>
      <c r="E1243" s="184">
        <v>33.4437</v>
      </c>
      <c r="F1243" s="184">
        <v>26.54</v>
      </c>
      <c r="G1243" s="184">
        <v>7.4070999999999998</v>
      </c>
      <c r="H1243" s="184">
        <v>8.4740000000000002</v>
      </c>
      <c r="I1243" s="184">
        <v>8.5641999999999996</v>
      </c>
      <c r="J1243" s="184">
        <v>9.0669000000000004</v>
      </c>
      <c r="K1243" s="184">
        <v>6.8738999999999999</v>
      </c>
      <c r="L1243" s="184">
        <v>6.8319000000000001</v>
      </c>
      <c r="M1243" s="184">
        <v>6.1914999999999996</v>
      </c>
      <c r="N1243" s="184">
        <v>5.0327999999999999</v>
      </c>
      <c r="O1243" s="184">
        <v>5.0217999999999998</v>
      </c>
      <c r="P1243" s="184">
        <v>6.1708999999999996</v>
      </c>
      <c r="Q1243" s="184">
        <v>7.4882999999999997</v>
      </c>
      <c r="R1243" s="184">
        <v>4.4889999999999999</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80" t="s">
        <v>906</v>
      </c>
      <c r="B1244" s="180" t="s">
        <v>2057</v>
      </c>
      <c r="C1244" s="180">
        <v>108632</v>
      </c>
      <c r="D1244" s="183">
        <v>45014</v>
      </c>
      <c r="E1244" s="184">
        <v>32.8339</v>
      </c>
      <c r="F1244" s="184">
        <v>26.254000000000001</v>
      </c>
      <c r="G1244" s="184">
        <v>7.1437999999999997</v>
      </c>
      <c r="H1244" s="184">
        <v>8.2271999999999998</v>
      </c>
      <c r="I1244" s="184">
        <v>8.3081999999999994</v>
      </c>
      <c r="J1244" s="184">
        <v>8.8126999999999995</v>
      </c>
      <c r="K1244" s="184">
        <v>6.6154999999999999</v>
      </c>
      <c r="L1244" s="184">
        <v>6.5715000000000003</v>
      </c>
      <c r="M1244" s="184">
        <v>5.9302999999999999</v>
      </c>
      <c r="N1244" s="184">
        <v>4.7698</v>
      </c>
      <c r="O1244" s="184">
        <v>4.7766999999999999</v>
      </c>
      <c r="P1244" s="184">
        <v>5.9276999999999997</v>
      </c>
      <c r="Q1244" s="184">
        <v>7.1542000000000003</v>
      </c>
      <c r="R1244" s="184">
        <v>4.2367999999999997</v>
      </c>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0" t="s">
        <v>906</v>
      </c>
      <c r="B1245" s="180" t="s">
        <v>1848</v>
      </c>
      <c r="C1245" s="180">
        <v>150165</v>
      </c>
      <c r="D1245" s="183">
        <v>45014</v>
      </c>
      <c r="E1245" s="184">
        <v>34.329599999999999</v>
      </c>
      <c r="F1245" s="184">
        <v>31.818100000000001</v>
      </c>
      <c r="G1245" s="184">
        <v>9.7095000000000002</v>
      </c>
      <c r="H1245" s="184">
        <v>9.1753999999999998</v>
      </c>
      <c r="I1245" s="184">
        <v>8.2813999999999997</v>
      </c>
      <c r="J1245" s="184">
        <v>7.8281999999999998</v>
      </c>
      <c r="K1245" s="184">
        <v>6.4531999999999998</v>
      </c>
      <c r="L1245" s="184">
        <v>6.1252000000000004</v>
      </c>
      <c r="M1245" s="184">
        <v>5.8316999999999997</v>
      </c>
      <c r="N1245" s="184">
        <v>4.4048999999999996</v>
      </c>
      <c r="O1245" s="184">
        <v>4.6115000000000004</v>
      </c>
      <c r="P1245" s="184">
        <v>5.6479999999999997</v>
      </c>
      <c r="Q1245" s="184">
        <v>7.3255999999999997</v>
      </c>
      <c r="R1245" s="184">
        <v>3.9866000000000001</v>
      </c>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1849</v>
      </c>
      <c r="C1246" s="180">
        <v>150169</v>
      </c>
      <c r="D1246" s="183">
        <v>45014</v>
      </c>
      <c r="E1246" s="184">
        <v>36.951500000000003</v>
      </c>
      <c r="F1246" s="184">
        <v>32.527000000000001</v>
      </c>
      <c r="G1246" s="184">
        <v>10.327</v>
      </c>
      <c r="H1246" s="184">
        <v>9.8000000000000007</v>
      </c>
      <c r="I1246" s="184">
        <v>8.9062000000000001</v>
      </c>
      <c r="J1246" s="184">
        <v>8.4594000000000005</v>
      </c>
      <c r="K1246" s="184">
        <v>7.0934999999999997</v>
      </c>
      <c r="L1246" s="184">
        <v>6.7751000000000001</v>
      </c>
      <c r="M1246" s="184">
        <v>6.4942000000000002</v>
      </c>
      <c r="N1246" s="184">
        <v>5.1167999999999996</v>
      </c>
      <c r="O1246" s="184">
        <v>5.4310999999999998</v>
      </c>
      <c r="P1246" s="184">
        <v>6.4733000000000001</v>
      </c>
      <c r="Q1246" s="184">
        <v>7.5972999999999997</v>
      </c>
      <c r="R1246" s="184">
        <v>4.7854999999999999</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911</v>
      </c>
      <c r="C1247" s="180">
        <v>112029</v>
      </c>
      <c r="D1247" s="183"/>
      <c r="E1247" s="184"/>
      <c r="F1247" s="184"/>
      <c r="G1247" s="184"/>
      <c r="H1247" s="184"/>
      <c r="I1247" s="184"/>
      <c r="J1247" s="184"/>
      <c r="K1247" s="184"/>
      <c r="L1247" s="184"/>
      <c r="M1247" s="184"/>
      <c r="N1247" s="184"/>
      <c r="O1247" s="184"/>
      <c r="P1247" s="184"/>
      <c r="Q1247" s="184"/>
      <c r="R1247" s="184"/>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912</v>
      </c>
      <c r="C1248" s="180">
        <v>119410</v>
      </c>
      <c r="D1248" s="183"/>
      <c r="E1248" s="184"/>
      <c r="F1248" s="184"/>
      <c r="G1248" s="184"/>
      <c r="H1248" s="184"/>
      <c r="I1248" s="184"/>
      <c r="J1248" s="184"/>
      <c r="K1248" s="184"/>
      <c r="L1248" s="184"/>
      <c r="M1248" s="184"/>
      <c r="N1248" s="184"/>
      <c r="O1248" s="184"/>
      <c r="P1248" s="184"/>
      <c r="Q1248" s="184"/>
      <c r="R1248" s="184"/>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913</v>
      </c>
      <c r="C1249" s="180">
        <v>118291</v>
      </c>
      <c r="D1249" s="183">
        <v>45014</v>
      </c>
      <c r="E1249" s="184">
        <v>36.567300000000003</v>
      </c>
      <c r="F1249" s="184">
        <v>28.4697</v>
      </c>
      <c r="G1249" s="184">
        <v>5.7739000000000003</v>
      </c>
      <c r="H1249" s="184">
        <v>6.4596999999999998</v>
      </c>
      <c r="I1249" s="184">
        <v>7.3787000000000003</v>
      </c>
      <c r="J1249" s="184">
        <v>7.4996</v>
      </c>
      <c r="K1249" s="184">
        <v>6.3794000000000004</v>
      </c>
      <c r="L1249" s="184">
        <v>6.5090000000000003</v>
      </c>
      <c r="M1249" s="184">
        <v>5.8973000000000004</v>
      </c>
      <c r="N1249" s="184">
        <v>4.9831000000000003</v>
      </c>
      <c r="O1249" s="184">
        <v>4.8136999999999999</v>
      </c>
      <c r="P1249" s="184">
        <v>5.9199000000000002</v>
      </c>
      <c r="Q1249" s="184">
        <v>7.2026000000000003</v>
      </c>
      <c r="R1249" s="184">
        <v>4.3183999999999996</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914</v>
      </c>
      <c r="C1250" s="180">
        <v>102913</v>
      </c>
      <c r="D1250" s="183">
        <v>45014</v>
      </c>
      <c r="E1250" s="184">
        <v>35.816800000000001</v>
      </c>
      <c r="F1250" s="184">
        <v>28.3523</v>
      </c>
      <c r="G1250" s="184">
        <v>5.5072000000000001</v>
      </c>
      <c r="H1250" s="184">
        <v>6.1993</v>
      </c>
      <c r="I1250" s="184">
        <v>7.1238000000000001</v>
      </c>
      <c r="J1250" s="184">
        <v>7.2310999999999996</v>
      </c>
      <c r="K1250" s="184">
        <v>6.1077000000000004</v>
      </c>
      <c r="L1250" s="184">
        <v>6.2362000000000002</v>
      </c>
      <c r="M1250" s="184">
        <v>5.6264000000000003</v>
      </c>
      <c r="N1250" s="184">
        <v>4.7142999999999997</v>
      </c>
      <c r="O1250" s="184">
        <v>4.548</v>
      </c>
      <c r="P1250" s="184">
        <v>5.6627999999999998</v>
      </c>
      <c r="Q1250" s="184">
        <v>7.3117999999999999</v>
      </c>
      <c r="R1250" s="184">
        <v>4.0502000000000002</v>
      </c>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915</v>
      </c>
      <c r="C1251" s="180">
        <v>133925</v>
      </c>
      <c r="D1251" s="183">
        <v>45014</v>
      </c>
      <c r="E1251" s="184">
        <v>17.294</v>
      </c>
      <c r="F1251" s="184">
        <v>23.4422</v>
      </c>
      <c r="G1251" s="184">
        <v>6.1257999999999999</v>
      </c>
      <c r="H1251" s="184">
        <v>7.7165999999999997</v>
      </c>
      <c r="I1251" s="184">
        <v>7.7869999999999999</v>
      </c>
      <c r="J1251" s="184">
        <v>8.2042999999999999</v>
      </c>
      <c r="K1251" s="184">
        <v>6.6985000000000001</v>
      </c>
      <c r="L1251" s="184">
        <v>6.6189999999999998</v>
      </c>
      <c r="M1251" s="184">
        <v>6.0568999999999997</v>
      </c>
      <c r="N1251" s="184">
        <v>5.1313000000000004</v>
      </c>
      <c r="O1251" s="184">
        <v>5.1191000000000004</v>
      </c>
      <c r="P1251" s="184">
        <v>6.2904999999999998</v>
      </c>
      <c r="Q1251" s="184">
        <v>7.0347</v>
      </c>
      <c r="R1251" s="184">
        <v>4.5780000000000003</v>
      </c>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916</v>
      </c>
      <c r="C1252" s="180">
        <v>133926</v>
      </c>
      <c r="D1252" s="183">
        <v>45014</v>
      </c>
      <c r="E1252" s="184">
        <v>16.866499999999998</v>
      </c>
      <c r="F1252" s="184">
        <v>23.386700000000001</v>
      </c>
      <c r="G1252" s="184">
        <v>5.8042999999999996</v>
      </c>
      <c r="H1252" s="184">
        <v>7.4238999999999997</v>
      </c>
      <c r="I1252" s="184">
        <v>7.4874000000000001</v>
      </c>
      <c r="J1252" s="184">
        <v>7.8920000000000003</v>
      </c>
      <c r="K1252" s="184">
        <v>6.3842999999999996</v>
      </c>
      <c r="L1252" s="184">
        <v>6.3055000000000003</v>
      </c>
      <c r="M1252" s="184">
        <v>5.7374000000000001</v>
      </c>
      <c r="N1252" s="184">
        <v>4.8102999999999998</v>
      </c>
      <c r="O1252" s="184">
        <v>4.8174000000000001</v>
      </c>
      <c r="P1252" s="184">
        <v>5.9832000000000001</v>
      </c>
      <c r="Q1252" s="184">
        <v>6.7027000000000001</v>
      </c>
      <c r="R1252" s="184">
        <v>4.2671000000000001</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917</v>
      </c>
      <c r="C1253" s="180">
        <v>140220</v>
      </c>
      <c r="D1253" s="183"/>
      <c r="E1253" s="184"/>
      <c r="F1253" s="184"/>
      <c r="G1253" s="184"/>
      <c r="H1253" s="184"/>
      <c r="I1253" s="184"/>
      <c r="J1253" s="184"/>
      <c r="K1253" s="184"/>
      <c r="L1253" s="184"/>
      <c r="M1253" s="184"/>
      <c r="N1253" s="184"/>
      <c r="O1253" s="184"/>
      <c r="P1253" s="184"/>
      <c r="Q1253" s="184"/>
      <c r="R1253" s="184"/>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918</v>
      </c>
      <c r="C1254" s="180">
        <v>140207</v>
      </c>
      <c r="D1254" s="183"/>
      <c r="E1254" s="184"/>
      <c r="F1254" s="184"/>
      <c r="G1254" s="184"/>
      <c r="H1254" s="184"/>
      <c r="I1254" s="184"/>
      <c r="J1254" s="184"/>
      <c r="K1254" s="184"/>
      <c r="L1254" s="184"/>
      <c r="M1254" s="184"/>
      <c r="N1254" s="184"/>
      <c r="O1254" s="184"/>
      <c r="P1254" s="184"/>
      <c r="Q1254" s="184"/>
      <c r="R1254" s="184"/>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1669</v>
      </c>
      <c r="C1255" s="180">
        <v>113135</v>
      </c>
      <c r="D1255" s="183"/>
      <c r="E1255" s="184"/>
      <c r="F1255" s="184"/>
      <c r="G1255" s="184"/>
      <c r="H1255" s="184"/>
      <c r="I1255" s="184"/>
      <c r="J1255" s="184"/>
      <c r="K1255" s="184"/>
      <c r="L1255" s="184"/>
      <c r="M1255" s="184"/>
      <c r="N1255" s="184"/>
      <c r="O1255" s="184"/>
      <c r="P1255" s="184"/>
      <c r="Q1255" s="184"/>
      <c r="R1255" s="184"/>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1670</v>
      </c>
      <c r="C1256" s="180">
        <v>118530</v>
      </c>
      <c r="D1256" s="183"/>
      <c r="E1256" s="184"/>
      <c r="F1256" s="184"/>
      <c r="G1256" s="184"/>
      <c r="H1256" s="184"/>
      <c r="I1256" s="184"/>
      <c r="J1256" s="184"/>
      <c r="K1256" s="184"/>
      <c r="L1256" s="184"/>
      <c r="M1256" s="184"/>
      <c r="N1256" s="184"/>
      <c r="O1256" s="184"/>
      <c r="P1256" s="184"/>
      <c r="Q1256" s="184"/>
      <c r="R1256" s="184"/>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1724</v>
      </c>
      <c r="C1257" s="180">
        <v>100503</v>
      </c>
      <c r="D1257" s="183"/>
      <c r="E1257" s="184"/>
      <c r="F1257" s="184"/>
      <c r="G1257" s="184"/>
      <c r="H1257" s="184"/>
      <c r="I1257" s="184"/>
      <c r="J1257" s="184"/>
      <c r="K1257" s="184"/>
      <c r="L1257" s="184"/>
      <c r="M1257" s="184"/>
      <c r="N1257" s="184"/>
      <c r="O1257" s="184"/>
      <c r="P1257" s="184"/>
      <c r="Q1257" s="184"/>
      <c r="R1257" s="184"/>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1725</v>
      </c>
      <c r="C1258" s="180">
        <v>118528</v>
      </c>
      <c r="D1258" s="183"/>
      <c r="E1258" s="184"/>
      <c r="F1258" s="184"/>
      <c r="G1258" s="184"/>
      <c r="H1258" s="184"/>
      <c r="I1258" s="184"/>
      <c r="J1258" s="184"/>
      <c r="K1258" s="184"/>
      <c r="L1258" s="184"/>
      <c r="M1258" s="184"/>
      <c r="N1258" s="184"/>
      <c r="O1258" s="184"/>
      <c r="P1258" s="184"/>
      <c r="Q1258" s="184"/>
      <c r="R1258" s="184"/>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919</v>
      </c>
      <c r="C1259" s="180">
        <v>147990</v>
      </c>
      <c r="D1259" s="183"/>
      <c r="E1259" s="184"/>
      <c r="F1259" s="184"/>
      <c r="G1259" s="184"/>
      <c r="H1259" s="184"/>
      <c r="I1259" s="184"/>
      <c r="J1259" s="184"/>
      <c r="K1259" s="184"/>
      <c r="L1259" s="184"/>
      <c r="M1259" s="184"/>
      <c r="N1259" s="184"/>
      <c r="O1259" s="184"/>
      <c r="P1259" s="184"/>
      <c r="Q1259" s="184"/>
      <c r="R1259" s="184"/>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920</v>
      </c>
      <c r="C1260" s="180">
        <v>147991</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1671</v>
      </c>
      <c r="C1261" s="180">
        <v>148000</v>
      </c>
      <c r="D1261" s="183">
        <v>45014</v>
      </c>
      <c r="E1261" s="184">
        <v>0.36070000000000002</v>
      </c>
      <c r="F1261" s="184">
        <v>20.249700000000001</v>
      </c>
      <c r="G1261" s="184">
        <v>14.1944</v>
      </c>
      <c r="H1261" s="184">
        <v>13.9565</v>
      </c>
      <c r="I1261" s="184">
        <v>14.5366</v>
      </c>
      <c r="J1261" s="184">
        <v>14.471</v>
      </c>
      <c r="K1261" s="184">
        <v>14.558999999999999</v>
      </c>
      <c r="L1261" s="184">
        <v>15.146800000000001</v>
      </c>
      <c r="M1261" s="184">
        <v>4.5217999999999998</v>
      </c>
      <c r="N1261" s="184">
        <v>6.2758000000000003</v>
      </c>
      <c r="O1261" s="184"/>
      <c r="P1261" s="184"/>
      <c r="Q1261" s="184">
        <v>6.6505999999999998</v>
      </c>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1672</v>
      </c>
      <c r="C1262" s="180">
        <v>147999</v>
      </c>
      <c r="D1262" s="183">
        <v>45014</v>
      </c>
      <c r="E1262" s="184">
        <v>0.36880000000000002</v>
      </c>
      <c r="F1262" s="184">
        <v>9.8995999999999995</v>
      </c>
      <c r="G1262" s="184">
        <v>13.882099999999999</v>
      </c>
      <c r="H1262" s="184">
        <v>13.648999999999999</v>
      </c>
      <c r="I1262" s="184">
        <v>13.501099999999999</v>
      </c>
      <c r="J1262" s="184">
        <v>14.1496</v>
      </c>
      <c r="K1262" s="184">
        <v>14.463800000000001</v>
      </c>
      <c r="L1262" s="184">
        <v>15.1052</v>
      </c>
      <c r="M1262" s="184">
        <v>4.4579000000000004</v>
      </c>
      <c r="N1262" s="184">
        <v>6.2518000000000002</v>
      </c>
      <c r="O1262" s="184"/>
      <c r="P1262" s="184"/>
      <c r="Q1262" s="184">
        <v>6.6387999999999998</v>
      </c>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1726</v>
      </c>
      <c r="C1263" s="180">
        <v>147995</v>
      </c>
      <c r="D1263" s="183">
        <v>45014</v>
      </c>
      <c r="E1263" s="184">
        <v>0.1663</v>
      </c>
      <c r="F1263" s="184">
        <v>21.961500000000001</v>
      </c>
      <c r="G1263" s="184">
        <v>13.1928</v>
      </c>
      <c r="H1263" s="184">
        <v>13.759</v>
      </c>
      <c r="I1263" s="184">
        <v>14.186400000000001</v>
      </c>
      <c r="J1263" s="184">
        <v>14.546099999999999</v>
      </c>
      <c r="K1263" s="184">
        <v>14.6556</v>
      </c>
      <c r="L1263" s="184">
        <v>15.1211</v>
      </c>
      <c r="M1263" s="184">
        <v>4.4870999999999999</v>
      </c>
      <c r="N1263" s="184">
        <v>6.2619999999999996</v>
      </c>
      <c r="O1263" s="184"/>
      <c r="P1263" s="184"/>
      <c r="Q1263" s="184">
        <v>6.6433999999999997</v>
      </c>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1727</v>
      </c>
      <c r="C1264" s="180">
        <v>147996</v>
      </c>
      <c r="D1264" s="183">
        <v>45014</v>
      </c>
      <c r="E1264" s="184">
        <v>0.1714</v>
      </c>
      <c r="F1264" s="184">
        <v>0</v>
      </c>
      <c r="G1264" s="184">
        <v>12.7995</v>
      </c>
      <c r="H1264" s="184">
        <v>13.3484</v>
      </c>
      <c r="I1264" s="184">
        <v>13.762</v>
      </c>
      <c r="J1264" s="184">
        <v>14.1084</v>
      </c>
      <c r="K1264" s="184">
        <v>14.4579</v>
      </c>
      <c r="L1264" s="184">
        <v>15.045299999999999</v>
      </c>
      <c r="M1264" s="184">
        <v>4.5157999999999996</v>
      </c>
      <c r="N1264" s="184">
        <v>6.2615999999999996</v>
      </c>
      <c r="O1264" s="184"/>
      <c r="P1264" s="184"/>
      <c r="Q1264" s="184">
        <v>6.6184000000000003</v>
      </c>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921</v>
      </c>
      <c r="C1265" s="180">
        <v>102452</v>
      </c>
      <c r="D1265" s="183">
        <v>45014</v>
      </c>
      <c r="E1265" s="184">
        <v>49.022799999999997</v>
      </c>
      <c r="F1265" s="184">
        <v>29.209800000000001</v>
      </c>
      <c r="G1265" s="184">
        <v>8.4977999999999998</v>
      </c>
      <c r="H1265" s="184">
        <v>8.0366999999999997</v>
      </c>
      <c r="I1265" s="184">
        <v>7.0978000000000003</v>
      </c>
      <c r="J1265" s="184">
        <v>7.2976000000000001</v>
      </c>
      <c r="K1265" s="184">
        <v>6.2225000000000001</v>
      </c>
      <c r="L1265" s="184">
        <v>6.1014999999999997</v>
      </c>
      <c r="M1265" s="184">
        <v>6.1863999999999999</v>
      </c>
      <c r="N1265" s="184">
        <v>4.806</v>
      </c>
      <c r="O1265" s="184">
        <v>5.2728000000000002</v>
      </c>
      <c r="P1265" s="184">
        <v>6.0307000000000004</v>
      </c>
      <c r="Q1265" s="184">
        <v>7.0373000000000001</v>
      </c>
      <c r="R1265" s="184">
        <v>4.3644999999999996</v>
      </c>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922</v>
      </c>
      <c r="C1266" s="180">
        <v>118942</v>
      </c>
      <c r="D1266" s="183">
        <v>45014</v>
      </c>
      <c r="E1266" s="184">
        <v>52.4559</v>
      </c>
      <c r="F1266" s="184">
        <v>29.805499999999999</v>
      </c>
      <c r="G1266" s="184">
        <v>9.1127000000000002</v>
      </c>
      <c r="H1266" s="184">
        <v>8.6445000000000007</v>
      </c>
      <c r="I1266" s="184">
        <v>7.7115999999999998</v>
      </c>
      <c r="J1266" s="184">
        <v>7.9122000000000003</v>
      </c>
      <c r="K1266" s="184">
        <v>6.8421000000000003</v>
      </c>
      <c r="L1266" s="184">
        <v>6.7313000000000001</v>
      </c>
      <c r="M1266" s="184">
        <v>6.8265000000000002</v>
      </c>
      <c r="N1266" s="184">
        <v>5.4516999999999998</v>
      </c>
      <c r="O1266" s="184">
        <v>5.9169</v>
      </c>
      <c r="P1266" s="184">
        <v>6.6802000000000001</v>
      </c>
      <c r="Q1266" s="184">
        <v>7.6493000000000002</v>
      </c>
      <c r="R1266" s="184">
        <v>5.0084</v>
      </c>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1962</v>
      </c>
      <c r="C1267" s="180">
        <v>104344</v>
      </c>
      <c r="D1267" s="183"/>
      <c r="E1267" s="184"/>
      <c r="F1267" s="184"/>
      <c r="G1267" s="184"/>
      <c r="H1267" s="184"/>
      <c r="I1267" s="184"/>
      <c r="J1267" s="184"/>
      <c r="K1267" s="184"/>
      <c r="L1267" s="184"/>
      <c r="M1267" s="184"/>
      <c r="N1267" s="184"/>
      <c r="O1267" s="184"/>
      <c r="P1267" s="184"/>
      <c r="Q1267" s="184"/>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923</v>
      </c>
      <c r="C1268" s="180">
        <v>151117</v>
      </c>
      <c r="D1268" s="183">
        <v>45014</v>
      </c>
      <c r="E1268" s="184">
        <v>25.096800000000002</v>
      </c>
      <c r="F1268" s="184">
        <v>27.216999999999999</v>
      </c>
      <c r="G1268" s="184">
        <v>9.8740000000000006</v>
      </c>
      <c r="H1268" s="184">
        <v>9.2174999999999994</v>
      </c>
      <c r="I1268" s="184">
        <v>8.4626999999999999</v>
      </c>
      <c r="J1268" s="184">
        <v>8.3600999999999992</v>
      </c>
      <c r="K1268" s="184">
        <v>6.7171000000000003</v>
      </c>
      <c r="L1268" s="184">
        <v>6.7281000000000004</v>
      </c>
      <c r="M1268" s="184">
        <v>6.1794000000000002</v>
      </c>
      <c r="N1268" s="184">
        <v>5.2417999999999996</v>
      </c>
      <c r="O1268" s="184">
        <v>5.3118999999999996</v>
      </c>
      <c r="P1268" s="184">
        <v>5.7610000000000001</v>
      </c>
      <c r="Q1268" s="184">
        <v>7.4969000000000001</v>
      </c>
      <c r="R1268" s="184">
        <v>4.7526999999999999</v>
      </c>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1963</v>
      </c>
      <c r="C1269" s="180">
        <v>120066</v>
      </c>
      <c r="D1269" s="183"/>
      <c r="E1269" s="184"/>
      <c r="F1269" s="184"/>
      <c r="G1269" s="184"/>
      <c r="H1269" s="184"/>
      <c r="I1269" s="184"/>
      <c r="J1269" s="184"/>
      <c r="K1269" s="184"/>
      <c r="L1269" s="184"/>
      <c r="M1269" s="184"/>
      <c r="N1269" s="184"/>
      <c r="O1269" s="184"/>
      <c r="P1269" s="184"/>
      <c r="Q1269" s="184"/>
      <c r="R1269" s="184"/>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1964</v>
      </c>
      <c r="C1270" s="180">
        <v>151114</v>
      </c>
      <c r="D1270" s="183">
        <v>45014</v>
      </c>
      <c r="E1270" s="184">
        <v>24.0215</v>
      </c>
      <c r="F1270" s="184">
        <v>26.7623</v>
      </c>
      <c r="G1270" s="184">
        <v>9.4634</v>
      </c>
      <c r="H1270" s="184">
        <v>8.83</v>
      </c>
      <c r="I1270" s="184">
        <v>8.0671999999999997</v>
      </c>
      <c r="J1270" s="184">
        <v>7.9618000000000002</v>
      </c>
      <c r="K1270" s="184">
        <v>6.3060999999999998</v>
      </c>
      <c r="L1270" s="184">
        <v>6.1829000000000001</v>
      </c>
      <c r="M1270" s="184">
        <v>5.5837000000000003</v>
      </c>
      <c r="N1270" s="184">
        <v>4.6223000000000001</v>
      </c>
      <c r="O1270" s="184">
        <v>4.6669</v>
      </c>
      <c r="P1270" s="184">
        <v>5.1668000000000003</v>
      </c>
      <c r="Q1270" s="184">
        <v>7.3704000000000001</v>
      </c>
      <c r="R1270" s="184">
        <v>4.1069000000000004</v>
      </c>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924</v>
      </c>
      <c r="C1271" s="180">
        <v>101619</v>
      </c>
      <c r="D1271" s="183">
        <v>45014</v>
      </c>
      <c r="E1271" s="184">
        <v>456.91050000000001</v>
      </c>
      <c r="F1271" s="184">
        <v>35.863300000000002</v>
      </c>
      <c r="G1271" s="184">
        <v>14.0723</v>
      </c>
      <c r="H1271" s="184">
        <v>10.0967</v>
      </c>
      <c r="I1271" s="184">
        <v>8.0915999999999997</v>
      </c>
      <c r="J1271" s="184">
        <v>8.0184999999999995</v>
      </c>
      <c r="K1271" s="184">
        <v>6.8634000000000004</v>
      </c>
      <c r="L1271" s="184">
        <v>6.6683000000000003</v>
      </c>
      <c r="M1271" s="184">
        <v>7.7538999999999998</v>
      </c>
      <c r="N1271" s="184">
        <v>5.5907999999999998</v>
      </c>
      <c r="O1271" s="184">
        <v>5.6948999999999996</v>
      </c>
      <c r="P1271" s="184">
        <v>6.5152999999999999</v>
      </c>
      <c r="Q1271" s="184">
        <v>7.6870000000000003</v>
      </c>
      <c r="R1271" s="184">
        <v>4.7744999999999997</v>
      </c>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925</v>
      </c>
      <c r="C1272" s="180">
        <v>120398</v>
      </c>
      <c r="D1272" s="183">
        <v>45014</v>
      </c>
      <c r="E1272" s="184">
        <v>462.00670000000002</v>
      </c>
      <c r="F1272" s="184">
        <v>35.950200000000002</v>
      </c>
      <c r="G1272" s="184">
        <v>14.161099999999999</v>
      </c>
      <c r="H1272" s="184">
        <v>10.186500000000001</v>
      </c>
      <c r="I1272" s="184">
        <v>8.1814999999999998</v>
      </c>
      <c r="J1272" s="184">
        <v>8.1090999999999998</v>
      </c>
      <c r="K1272" s="184">
        <v>6.9547999999999996</v>
      </c>
      <c r="L1272" s="184">
        <v>6.774</v>
      </c>
      <c r="M1272" s="184">
        <v>7.8685</v>
      </c>
      <c r="N1272" s="184">
        <v>5.7083000000000004</v>
      </c>
      <c r="O1272" s="184">
        <v>5.8120000000000003</v>
      </c>
      <c r="P1272" s="184">
        <v>6.6394000000000002</v>
      </c>
      <c r="Q1272" s="184">
        <v>7.7784000000000004</v>
      </c>
      <c r="R1272" s="184">
        <v>4.8937999999999997</v>
      </c>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926</v>
      </c>
      <c r="C1273" s="180">
        <v>104726</v>
      </c>
      <c r="D1273" s="183">
        <v>45014</v>
      </c>
      <c r="E1273" s="184">
        <v>3213.0880000000002</v>
      </c>
      <c r="F1273" s="184">
        <v>14.3371</v>
      </c>
      <c r="G1273" s="184">
        <v>4.4284999999999997</v>
      </c>
      <c r="H1273" s="184">
        <v>5.9333</v>
      </c>
      <c r="I1273" s="184">
        <v>6.5956999999999999</v>
      </c>
      <c r="J1273" s="184">
        <v>7.0476999999999999</v>
      </c>
      <c r="K1273" s="184">
        <v>6.0728999999999997</v>
      </c>
      <c r="L1273" s="184">
        <v>6.1471</v>
      </c>
      <c r="M1273" s="184">
        <v>5.5568</v>
      </c>
      <c r="N1273" s="184">
        <v>4.6219999999999999</v>
      </c>
      <c r="O1273" s="184">
        <v>4.8613999999999997</v>
      </c>
      <c r="P1273" s="184">
        <v>6.0251999999999999</v>
      </c>
      <c r="Q1273" s="184">
        <v>7.4683999999999999</v>
      </c>
      <c r="R1273" s="184">
        <v>4.1322999999999999</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927</v>
      </c>
      <c r="C1274" s="180">
        <v>120570</v>
      </c>
      <c r="D1274" s="183">
        <v>45014</v>
      </c>
      <c r="E1274" s="184">
        <v>3328.4845999999998</v>
      </c>
      <c r="F1274" s="184">
        <v>14.6685</v>
      </c>
      <c r="G1274" s="184">
        <v>4.7587999999999999</v>
      </c>
      <c r="H1274" s="184">
        <v>6.2637</v>
      </c>
      <c r="I1274" s="184">
        <v>6.9267000000000003</v>
      </c>
      <c r="J1274" s="184">
        <v>7.3795999999999999</v>
      </c>
      <c r="K1274" s="184">
        <v>6.4080000000000004</v>
      </c>
      <c r="L1274" s="184">
        <v>6.4873000000000003</v>
      </c>
      <c r="M1274" s="184">
        <v>5.8982999999999999</v>
      </c>
      <c r="N1274" s="184">
        <v>4.9661999999999997</v>
      </c>
      <c r="O1274" s="184">
        <v>5.2041000000000004</v>
      </c>
      <c r="P1274" s="184">
        <v>6.3601000000000001</v>
      </c>
      <c r="Q1274" s="184">
        <v>7.4836999999999998</v>
      </c>
      <c r="R1274" s="184">
        <v>4.4756999999999998</v>
      </c>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928</v>
      </c>
      <c r="C1275" s="180">
        <v>143607</v>
      </c>
      <c r="D1275" s="183">
        <v>45014</v>
      </c>
      <c r="E1275" s="184">
        <v>31.6143</v>
      </c>
      <c r="F1275" s="184">
        <v>18.0197</v>
      </c>
      <c r="G1275" s="184">
        <v>6.9569999999999999</v>
      </c>
      <c r="H1275" s="184">
        <v>7.5313999999999997</v>
      </c>
      <c r="I1275" s="184">
        <v>7.2110000000000003</v>
      </c>
      <c r="J1275" s="184">
        <v>7.2313000000000001</v>
      </c>
      <c r="K1275" s="184">
        <v>6.0819000000000001</v>
      </c>
      <c r="L1275" s="184">
        <v>5.9428000000000001</v>
      </c>
      <c r="M1275" s="184">
        <v>5.4356999999999998</v>
      </c>
      <c r="N1275" s="184">
        <v>4.6567999999999996</v>
      </c>
      <c r="O1275" s="184">
        <v>10.8843</v>
      </c>
      <c r="P1275" s="184">
        <v>5.0214999999999996</v>
      </c>
      <c r="Q1275" s="184">
        <v>7.2194000000000003</v>
      </c>
      <c r="R1275" s="184">
        <v>4.0887000000000002</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929</v>
      </c>
      <c r="C1276" s="180">
        <v>143612</v>
      </c>
      <c r="D1276" s="183">
        <v>45014</v>
      </c>
      <c r="E1276" s="184">
        <v>32.170400000000001</v>
      </c>
      <c r="F1276" s="184">
        <v>18.5031</v>
      </c>
      <c r="G1276" s="184">
        <v>7.4050000000000002</v>
      </c>
      <c r="H1276" s="184">
        <v>7.9702000000000002</v>
      </c>
      <c r="I1276" s="184">
        <v>7.6565000000000003</v>
      </c>
      <c r="J1276" s="184">
        <v>7.6835000000000004</v>
      </c>
      <c r="K1276" s="184">
        <v>6.5393999999999997</v>
      </c>
      <c r="L1276" s="184">
        <v>6.4067999999999996</v>
      </c>
      <c r="M1276" s="184">
        <v>5.8803000000000001</v>
      </c>
      <c r="N1276" s="184">
        <v>5.1482000000000001</v>
      </c>
      <c r="O1276" s="184">
        <v>11.2425</v>
      </c>
      <c r="P1276" s="184">
        <v>5.2675000000000001</v>
      </c>
      <c r="Q1276" s="184">
        <v>6.8724999999999996</v>
      </c>
      <c r="R1276" s="184">
        <v>4.5156000000000001</v>
      </c>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930</v>
      </c>
      <c r="C1277" s="180">
        <v>133805</v>
      </c>
      <c r="D1277" s="183">
        <v>45014</v>
      </c>
      <c r="E1277" s="184">
        <v>2852.9688999999998</v>
      </c>
      <c r="F1277" s="184">
        <v>33.460599999999999</v>
      </c>
      <c r="G1277" s="184">
        <v>10.3527</v>
      </c>
      <c r="H1277" s="184">
        <v>8.9396000000000004</v>
      </c>
      <c r="I1277" s="184">
        <v>7.4508000000000001</v>
      </c>
      <c r="J1277" s="184">
        <v>7.8163</v>
      </c>
      <c r="K1277" s="184">
        <v>6.3662999999999998</v>
      </c>
      <c r="L1277" s="184">
        <v>6.2267000000000001</v>
      </c>
      <c r="M1277" s="184">
        <v>6.1985000000000001</v>
      </c>
      <c r="N1277" s="184">
        <v>4.6567999999999996</v>
      </c>
      <c r="O1277" s="184">
        <v>5.0617999999999999</v>
      </c>
      <c r="P1277" s="184">
        <v>6.0945999999999998</v>
      </c>
      <c r="Q1277" s="184">
        <v>7.2037000000000004</v>
      </c>
      <c r="R1277" s="184">
        <v>4.2275</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931</v>
      </c>
      <c r="C1278" s="180">
        <v>133810</v>
      </c>
      <c r="D1278" s="183">
        <v>45014</v>
      </c>
      <c r="E1278" s="184">
        <v>3057.3413</v>
      </c>
      <c r="F1278" s="184">
        <v>34.216700000000003</v>
      </c>
      <c r="G1278" s="184">
        <v>11.1197</v>
      </c>
      <c r="H1278" s="184">
        <v>9.7070000000000007</v>
      </c>
      <c r="I1278" s="184">
        <v>8.2208000000000006</v>
      </c>
      <c r="J1278" s="184">
        <v>8.5864999999999991</v>
      </c>
      <c r="K1278" s="184">
        <v>7.1512000000000002</v>
      </c>
      <c r="L1278" s="184">
        <v>7.0213000000000001</v>
      </c>
      <c r="M1278" s="184">
        <v>7.0026000000000002</v>
      </c>
      <c r="N1278" s="184">
        <v>5.4584000000000001</v>
      </c>
      <c r="O1278" s="184">
        <v>5.8665000000000003</v>
      </c>
      <c r="P1278" s="184">
        <v>6.8978999999999999</v>
      </c>
      <c r="Q1278" s="184">
        <v>7.9596</v>
      </c>
      <c r="R1278" s="184">
        <v>5.0274999999999999</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932</v>
      </c>
      <c r="C1279" s="180">
        <v>101830</v>
      </c>
      <c r="D1279" s="183">
        <v>45014</v>
      </c>
      <c r="E1279" s="184">
        <v>33.889499999999998</v>
      </c>
      <c r="F1279" s="184">
        <v>29.966000000000001</v>
      </c>
      <c r="G1279" s="184">
        <v>7.2880000000000003</v>
      </c>
      <c r="H1279" s="184">
        <v>8.0244999999999997</v>
      </c>
      <c r="I1279" s="184">
        <v>8.2886000000000006</v>
      </c>
      <c r="J1279" s="184">
        <v>8.7246000000000006</v>
      </c>
      <c r="K1279" s="184">
        <v>6.3925999999999998</v>
      </c>
      <c r="L1279" s="184">
        <v>6.0404</v>
      </c>
      <c r="M1279" s="184">
        <v>5.4459999999999997</v>
      </c>
      <c r="N1279" s="184">
        <v>4.5788000000000002</v>
      </c>
      <c r="O1279" s="184">
        <v>5.0321999999999996</v>
      </c>
      <c r="P1279" s="184">
        <v>5.0044000000000004</v>
      </c>
      <c r="Q1279" s="184">
        <v>6.3482000000000003</v>
      </c>
      <c r="R1279" s="184">
        <v>3.9782999999999999</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933</v>
      </c>
      <c r="C1280" s="180">
        <v>120315</v>
      </c>
      <c r="D1280" s="183">
        <v>45014</v>
      </c>
      <c r="E1280" s="184">
        <v>36.183</v>
      </c>
      <c r="F1280" s="184">
        <v>30.49</v>
      </c>
      <c r="G1280" s="184">
        <v>7.8566000000000003</v>
      </c>
      <c r="H1280" s="184">
        <v>8.5779999999999994</v>
      </c>
      <c r="I1280" s="184">
        <v>8.8566000000000003</v>
      </c>
      <c r="J1280" s="184">
        <v>9.0813000000000006</v>
      </c>
      <c r="K1280" s="184">
        <v>6.8963999999999999</v>
      </c>
      <c r="L1280" s="184">
        <v>6.5839999999999996</v>
      </c>
      <c r="M1280" s="184">
        <v>6.0007000000000001</v>
      </c>
      <c r="N1280" s="184">
        <v>5.1382000000000003</v>
      </c>
      <c r="O1280" s="184">
        <v>5.5994000000000002</v>
      </c>
      <c r="P1280" s="184">
        <v>5.5571000000000002</v>
      </c>
      <c r="Q1280" s="184">
        <v>7.1204999999999998</v>
      </c>
      <c r="R1280" s="184">
        <v>4.5366999999999997</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934</v>
      </c>
      <c r="C1281" s="180">
        <v>140613</v>
      </c>
      <c r="D1281" s="183">
        <v>45014</v>
      </c>
      <c r="E1281" s="184">
        <v>1472.8233</v>
      </c>
      <c r="F1281" s="184">
        <v>19.7027</v>
      </c>
      <c r="G1281" s="184">
        <v>8.0408000000000008</v>
      </c>
      <c r="H1281" s="184">
        <v>8.2226999999999997</v>
      </c>
      <c r="I1281" s="184">
        <v>8.2403999999999993</v>
      </c>
      <c r="J1281" s="184">
        <v>8.07</v>
      </c>
      <c r="K1281" s="184">
        <v>6.9120999999999997</v>
      </c>
      <c r="L1281" s="184">
        <v>6.8674999999999997</v>
      </c>
      <c r="M1281" s="184">
        <v>6.3125</v>
      </c>
      <c r="N1281" s="184">
        <v>5.2816000000000001</v>
      </c>
      <c r="O1281" s="184">
        <v>5.1896000000000004</v>
      </c>
      <c r="P1281" s="184">
        <v>6.3680000000000003</v>
      </c>
      <c r="Q1281" s="184">
        <v>6.5332999999999997</v>
      </c>
      <c r="R1281" s="184">
        <v>4.7264999999999997</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935</v>
      </c>
      <c r="C1282" s="180">
        <v>140620</v>
      </c>
      <c r="D1282" s="183">
        <v>45014</v>
      </c>
      <c r="E1282" s="184">
        <v>1397.5206000000001</v>
      </c>
      <c r="F1282" s="184">
        <v>18.900700000000001</v>
      </c>
      <c r="G1282" s="184">
        <v>7.2397</v>
      </c>
      <c r="H1282" s="184">
        <v>7.4210000000000003</v>
      </c>
      <c r="I1282" s="184">
        <v>7.4379999999999997</v>
      </c>
      <c r="J1282" s="184">
        <v>7.2652000000000001</v>
      </c>
      <c r="K1282" s="184">
        <v>6.0993000000000004</v>
      </c>
      <c r="L1282" s="184">
        <v>6.0420999999999996</v>
      </c>
      <c r="M1282" s="184">
        <v>5.4772999999999996</v>
      </c>
      <c r="N1282" s="184">
        <v>4.4424999999999999</v>
      </c>
      <c r="O1282" s="184">
        <v>4.3437000000000001</v>
      </c>
      <c r="P1282" s="184">
        <v>5.4894999999999996</v>
      </c>
      <c r="Q1282" s="184">
        <v>5.6233000000000004</v>
      </c>
      <c r="R1282" s="184">
        <v>3.8904999999999998</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936</v>
      </c>
      <c r="C1283" s="180">
        <v>118840</v>
      </c>
      <c r="D1283" s="183">
        <v>45014</v>
      </c>
      <c r="E1283" s="184">
        <v>2068.5014000000001</v>
      </c>
      <c r="F1283" s="184">
        <v>28.9971</v>
      </c>
      <c r="G1283" s="184">
        <v>9.3780000000000001</v>
      </c>
      <c r="H1283" s="184">
        <v>8.8438999999999997</v>
      </c>
      <c r="I1283" s="184">
        <v>8.2049000000000003</v>
      </c>
      <c r="J1283" s="184">
        <v>7.9771999999999998</v>
      </c>
      <c r="K1283" s="184">
        <v>6.6984000000000004</v>
      </c>
      <c r="L1283" s="184">
        <v>6.5822000000000003</v>
      </c>
      <c r="M1283" s="184">
        <v>6.2923999999999998</v>
      </c>
      <c r="N1283" s="184">
        <v>5.298</v>
      </c>
      <c r="O1283" s="184">
        <v>5.2605000000000004</v>
      </c>
      <c r="P1283" s="184">
        <v>5.8400999999999996</v>
      </c>
      <c r="Q1283" s="184">
        <v>6.8952999999999998</v>
      </c>
      <c r="R1283" s="184">
        <v>4.6341000000000001</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937</v>
      </c>
      <c r="C1284" s="180">
        <v>107705</v>
      </c>
      <c r="D1284" s="183">
        <v>45014</v>
      </c>
      <c r="E1284" s="184">
        <v>1926.7185999999999</v>
      </c>
      <c r="F1284" s="184">
        <v>28.559799999999999</v>
      </c>
      <c r="G1284" s="184">
        <v>8.9415999999999993</v>
      </c>
      <c r="H1284" s="184">
        <v>8.4071999999999996</v>
      </c>
      <c r="I1284" s="184">
        <v>7.7678000000000003</v>
      </c>
      <c r="J1284" s="184">
        <v>7.4705000000000004</v>
      </c>
      <c r="K1284" s="184">
        <v>6.1262999999999996</v>
      </c>
      <c r="L1284" s="184">
        <v>5.9833999999999996</v>
      </c>
      <c r="M1284" s="184">
        <v>5.6741999999999999</v>
      </c>
      <c r="N1284" s="184">
        <v>4.6696</v>
      </c>
      <c r="O1284" s="184">
        <v>4.6124000000000001</v>
      </c>
      <c r="P1284" s="184">
        <v>5.1711</v>
      </c>
      <c r="Q1284" s="184">
        <v>4.4466999999999999</v>
      </c>
      <c r="R1284" s="184">
        <v>3.9872999999999998</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938</v>
      </c>
      <c r="C1285" s="180">
        <v>111753</v>
      </c>
      <c r="D1285" s="183">
        <v>45014</v>
      </c>
      <c r="E1285" s="184">
        <v>3187.3143</v>
      </c>
      <c r="F1285" s="184">
        <v>31.787700000000001</v>
      </c>
      <c r="G1285" s="184">
        <v>8.2737999999999996</v>
      </c>
      <c r="H1285" s="184">
        <v>7.9047000000000001</v>
      </c>
      <c r="I1285" s="184">
        <v>7.6859000000000002</v>
      </c>
      <c r="J1285" s="184">
        <v>7.3745000000000003</v>
      </c>
      <c r="K1285" s="184">
        <v>6.1021000000000001</v>
      </c>
      <c r="L1285" s="184">
        <v>6.1458000000000004</v>
      </c>
      <c r="M1285" s="184">
        <v>5.6669</v>
      </c>
      <c r="N1285" s="184">
        <v>4.6734</v>
      </c>
      <c r="O1285" s="184">
        <v>5.0928000000000004</v>
      </c>
      <c r="P1285" s="184">
        <v>5.8910999999999998</v>
      </c>
      <c r="Q1285" s="184">
        <v>7.4965000000000002</v>
      </c>
      <c r="R1285" s="184">
        <v>4.4691999999999998</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939</v>
      </c>
      <c r="C1286" s="180">
        <v>118709</v>
      </c>
      <c r="D1286" s="183">
        <v>45014</v>
      </c>
      <c r="E1286" s="184">
        <v>3336.8593999999998</v>
      </c>
      <c r="F1286" s="184">
        <v>32.449199999999998</v>
      </c>
      <c r="G1286" s="184">
        <v>8.9356000000000009</v>
      </c>
      <c r="H1286" s="184">
        <v>8.5672999999999995</v>
      </c>
      <c r="I1286" s="184">
        <v>8.3489000000000004</v>
      </c>
      <c r="J1286" s="184">
        <v>8.0385000000000009</v>
      </c>
      <c r="K1286" s="184">
        <v>6.7724000000000002</v>
      </c>
      <c r="L1286" s="184">
        <v>6.8266</v>
      </c>
      <c r="M1286" s="184">
        <v>6.3563000000000001</v>
      </c>
      <c r="N1286" s="184">
        <v>5.3662000000000001</v>
      </c>
      <c r="O1286" s="184">
        <v>5.8093000000000004</v>
      </c>
      <c r="P1286" s="184">
        <v>6.4771000000000001</v>
      </c>
      <c r="Q1286" s="184">
        <v>7.6351000000000004</v>
      </c>
      <c r="R1286" s="184">
        <v>5.1722999999999999</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940</v>
      </c>
      <c r="C1287" s="180">
        <v>138423</v>
      </c>
      <c r="D1287" s="183">
        <v>45014</v>
      </c>
      <c r="E1287" s="184">
        <v>25.213999999999999</v>
      </c>
      <c r="F1287" s="184">
        <v>24.335999999999999</v>
      </c>
      <c r="G1287" s="184">
        <v>8.4057999999999993</v>
      </c>
      <c r="H1287" s="184">
        <v>8.5569000000000006</v>
      </c>
      <c r="I1287" s="184">
        <v>7.7678000000000003</v>
      </c>
      <c r="J1287" s="184">
        <v>7.5223000000000004</v>
      </c>
      <c r="K1287" s="184">
        <v>6.0133999999999999</v>
      </c>
      <c r="L1287" s="184">
        <v>5.9547999999999996</v>
      </c>
      <c r="M1287" s="184">
        <v>5.4882</v>
      </c>
      <c r="N1287" s="184">
        <v>4.6623999999999999</v>
      </c>
      <c r="O1287" s="184">
        <v>3.2044000000000001</v>
      </c>
      <c r="P1287" s="184">
        <v>1.2331000000000001</v>
      </c>
      <c r="Q1287" s="184">
        <v>6.0366</v>
      </c>
      <c r="R1287" s="184">
        <v>3.9569999999999999</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941</v>
      </c>
      <c r="C1288" s="180">
        <v>138443</v>
      </c>
      <c r="D1288" s="183">
        <v>45014</v>
      </c>
      <c r="E1288" s="184">
        <v>26.949100000000001</v>
      </c>
      <c r="F1288" s="184">
        <v>25.073699999999999</v>
      </c>
      <c r="G1288" s="184">
        <v>9.2216000000000005</v>
      </c>
      <c r="H1288" s="184">
        <v>9.3816000000000006</v>
      </c>
      <c r="I1288" s="184">
        <v>8.5801999999999996</v>
      </c>
      <c r="J1288" s="184">
        <v>8.3449000000000009</v>
      </c>
      <c r="K1288" s="184">
        <v>6.8497000000000003</v>
      </c>
      <c r="L1288" s="184">
        <v>6.8440000000000003</v>
      </c>
      <c r="M1288" s="184">
        <v>6.3978999999999999</v>
      </c>
      <c r="N1288" s="184">
        <v>5.5824999999999996</v>
      </c>
      <c r="O1288" s="184">
        <v>4.0061</v>
      </c>
      <c r="P1288" s="184">
        <v>1.9923999999999999</v>
      </c>
      <c r="Q1288" s="184">
        <v>5.6726999999999999</v>
      </c>
      <c r="R1288" s="184">
        <v>4.7961</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1821</v>
      </c>
      <c r="C1289" s="180">
        <v>149806</v>
      </c>
      <c r="D1289" s="183"/>
      <c r="E1289" s="184"/>
      <c r="F1289" s="184"/>
      <c r="G1289" s="184"/>
      <c r="H1289" s="184"/>
      <c r="I1289" s="184"/>
      <c r="J1289" s="184"/>
      <c r="K1289" s="184"/>
      <c r="L1289" s="184"/>
      <c r="M1289" s="184"/>
      <c r="N1289" s="184"/>
      <c r="O1289" s="184"/>
      <c r="P1289" s="184"/>
      <c r="Q1289" s="184"/>
      <c r="R1289" s="184"/>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1822</v>
      </c>
      <c r="C1290" s="180">
        <v>149810</v>
      </c>
      <c r="D1290" s="183"/>
      <c r="E1290" s="184"/>
      <c r="F1290" s="184"/>
      <c r="G1290" s="184"/>
      <c r="H1290" s="184"/>
      <c r="I1290" s="184"/>
      <c r="J1290" s="184"/>
      <c r="K1290" s="184"/>
      <c r="L1290" s="184"/>
      <c r="M1290" s="184"/>
      <c r="N1290" s="184"/>
      <c r="O1290" s="184"/>
      <c r="P1290" s="184"/>
      <c r="Q1290" s="184"/>
      <c r="R1290" s="184"/>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942</v>
      </c>
      <c r="C1291" s="180">
        <v>119812</v>
      </c>
      <c r="D1291" s="183">
        <v>45014</v>
      </c>
      <c r="E1291" s="184">
        <v>3061.6513</v>
      </c>
      <c r="F1291" s="184">
        <v>28.456499999999998</v>
      </c>
      <c r="G1291" s="184">
        <v>8.9504999999999999</v>
      </c>
      <c r="H1291" s="184">
        <v>8.9862000000000002</v>
      </c>
      <c r="I1291" s="184">
        <v>8.7533999999999992</v>
      </c>
      <c r="J1291" s="184">
        <v>8.4922000000000004</v>
      </c>
      <c r="K1291" s="184">
        <v>6.9065000000000003</v>
      </c>
      <c r="L1291" s="184">
        <v>6.9088000000000003</v>
      </c>
      <c r="M1291" s="184">
        <v>6.3262</v>
      </c>
      <c r="N1291" s="184">
        <v>5.3015999999999996</v>
      </c>
      <c r="O1291" s="184">
        <v>5.2285000000000004</v>
      </c>
      <c r="P1291" s="184">
        <v>6.3296000000000001</v>
      </c>
      <c r="Q1291" s="184">
        <v>7.3876999999999997</v>
      </c>
      <c r="R1291" s="184">
        <v>4.6673999999999998</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1904</v>
      </c>
      <c r="C1292" s="180">
        <v>106212</v>
      </c>
      <c r="D1292" s="183">
        <v>45014</v>
      </c>
      <c r="E1292" s="184">
        <v>2979.5965999999999</v>
      </c>
      <c r="F1292" s="184">
        <v>27.896100000000001</v>
      </c>
      <c r="G1292" s="184">
        <v>8.3886000000000003</v>
      </c>
      <c r="H1292" s="184">
        <v>8.4240999999999993</v>
      </c>
      <c r="I1292" s="184">
        <v>8.1945999999999994</v>
      </c>
      <c r="J1292" s="184">
        <v>7.9297000000000004</v>
      </c>
      <c r="K1292" s="184">
        <v>6.3407999999999998</v>
      </c>
      <c r="L1292" s="184">
        <v>6.3323</v>
      </c>
      <c r="M1292" s="184">
        <v>5.7419000000000002</v>
      </c>
      <c r="N1292" s="184">
        <v>4.7141999999999999</v>
      </c>
      <c r="O1292" s="184">
        <v>4.6406000000000001</v>
      </c>
      <c r="P1292" s="184">
        <v>5.8487</v>
      </c>
      <c r="Q1292" s="184">
        <v>7.2087000000000003</v>
      </c>
      <c r="R1292" s="184">
        <v>4.1017999999999999</v>
      </c>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1789</v>
      </c>
      <c r="C1293" s="180">
        <v>149519</v>
      </c>
      <c r="D1293" s="183">
        <v>45014</v>
      </c>
      <c r="E1293" s="184">
        <v>2962.3171000000002</v>
      </c>
      <c r="F1293" s="184">
        <v>21.736899999999999</v>
      </c>
      <c r="G1293" s="184">
        <v>6.0232000000000001</v>
      </c>
      <c r="H1293" s="184">
        <v>6.4500999999999999</v>
      </c>
      <c r="I1293" s="184">
        <v>7.4115000000000002</v>
      </c>
      <c r="J1293" s="184">
        <v>7.2409999999999997</v>
      </c>
      <c r="K1293" s="184">
        <v>6.2671999999999999</v>
      </c>
      <c r="L1293" s="184">
        <v>6.1721000000000004</v>
      </c>
      <c r="M1293" s="184">
        <v>5.5846999999999998</v>
      </c>
      <c r="N1293" s="184">
        <v>4.8140999999999998</v>
      </c>
      <c r="O1293" s="184">
        <v>4.1630000000000003</v>
      </c>
      <c r="P1293" s="184">
        <v>1.379</v>
      </c>
      <c r="Q1293" s="184">
        <v>6.0297000000000001</v>
      </c>
      <c r="R1293" s="184">
        <v>4.1736000000000004</v>
      </c>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943</v>
      </c>
      <c r="C1294" s="180">
        <v>149526</v>
      </c>
      <c r="D1294" s="183">
        <v>45014</v>
      </c>
      <c r="E1294" s="184">
        <v>3123.4423999999999</v>
      </c>
      <c r="F1294" s="184">
        <v>22.686900000000001</v>
      </c>
      <c r="G1294" s="184">
        <v>6.9737</v>
      </c>
      <c r="H1294" s="184">
        <v>7.4010999999999996</v>
      </c>
      <c r="I1294" s="184">
        <v>8.3641000000000005</v>
      </c>
      <c r="J1294" s="184">
        <v>8.1967999999999996</v>
      </c>
      <c r="K1294" s="184">
        <v>7.2331000000000003</v>
      </c>
      <c r="L1294" s="184">
        <v>7.06</v>
      </c>
      <c r="M1294" s="184">
        <v>6.4115000000000002</v>
      </c>
      <c r="N1294" s="184">
        <v>5.6090999999999998</v>
      </c>
      <c r="O1294" s="184">
        <v>4.6657999999999999</v>
      </c>
      <c r="P1294" s="184">
        <v>1.7897000000000001</v>
      </c>
      <c r="Q1294" s="184">
        <v>5.3878000000000004</v>
      </c>
      <c r="R1294" s="184">
        <v>4.7750000000000004</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1790</v>
      </c>
      <c r="C1295" s="180">
        <v>119680</v>
      </c>
      <c r="D1295" s="183"/>
      <c r="E1295" s="184"/>
      <c r="F1295" s="184"/>
      <c r="G1295" s="184"/>
      <c r="H1295" s="184"/>
      <c r="I1295" s="184"/>
      <c r="J1295" s="184"/>
      <c r="K1295" s="184"/>
      <c r="L1295" s="184"/>
      <c r="M1295" s="184"/>
      <c r="N1295" s="184"/>
      <c r="O1295" s="184"/>
      <c r="P1295" s="184"/>
      <c r="Q1295" s="184"/>
      <c r="R1295" s="184"/>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1791</v>
      </c>
      <c r="C1296" s="180">
        <v>105563</v>
      </c>
      <c r="D1296" s="183"/>
      <c r="E1296" s="184"/>
      <c r="F1296" s="184"/>
      <c r="G1296" s="184"/>
      <c r="H1296" s="184"/>
      <c r="I1296" s="184"/>
      <c r="J1296" s="184"/>
      <c r="K1296" s="184"/>
      <c r="L1296" s="184"/>
      <c r="M1296" s="184"/>
      <c r="N1296" s="184"/>
      <c r="O1296" s="184"/>
      <c r="P1296" s="184"/>
      <c r="Q1296" s="184"/>
      <c r="R1296" s="184"/>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944</v>
      </c>
      <c r="C1297" s="180">
        <v>147399</v>
      </c>
      <c r="D1297" s="183"/>
      <c r="E1297" s="184"/>
      <c r="F1297" s="184"/>
      <c r="G1297" s="184"/>
      <c r="H1297" s="184"/>
      <c r="I1297" s="184"/>
      <c r="J1297" s="184"/>
      <c r="K1297" s="184"/>
      <c r="L1297" s="184"/>
      <c r="M1297" s="184"/>
      <c r="N1297" s="184"/>
      <c r="O1297" s="184"/>
      <c r="P1297" s="184"/>
      <c r="Q1297" s="184"/>
      <c r="R1297" s="184"/>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945</v>
      </c>
      <c r="C1298" s="180">
        <v>119863</v>
      </c>
      <c r="D1298" s="183">
        <v>45014</v>
      </c>
      <c r="E1298" s="184">
        <v>3412.2478000000001</v>
      </c>
      <c r="F1298" s="184">
        <v>28.383400000000002</v>
      </c>
      <c r="G1298" s="184">
        <v>8.1721000000000004</v>
      </c>
      <c r="H1298" s="184">
        <v>8.5421999999999993</v>
      </c>
      <c r="I1298" s="184">
        <v>8.0403000000000002</v>
      </c>
      <c r="J1298" s="184">
        <v>8.3053000000000008</v>
      </c>
      <c r="K1298" s="184">
        <v>6.8616000000000001</v>
      </c>
      <c r="L1298" s="184">
        <v>6.5075000000000003</v>
      </c>
      <c r="M1298" s="184">
        <v>6.0785999999999998</v>
      </c>
      <c r="N1298" s="184">
        <v>5.0983000000000001</v>
      </c>
      <c r="O1298" s="184">
        <v>5.3327</v>
      </c>
      <c r="P1298" s="184">
        <v>5.1372</v>
      </c>
      <c r="Q1298" s="184">
        <v>6.9101999999999997</v>
      </c>
      <c r="R1298" s="184">
        <v>4.6360000000000001</v>
      </c>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946</v>
      </c>
      <c r="C1299" s="180">
        <v>147396</v>
      </c>
      <c r="D1299" s="183"/>
      <c r="E1299" s="184"/>
      <c r="F1299" s="184"/>
      <c r="G1299" s="184"/>
      <c r="H1299" s="184"/>
      <c r="I1299" s="184"/>
      <c r="J1299" s="184"/>
      <c r="K1299" s="184"/>
      <c r="L1299" s="184"/>
      <c r="M1299" s="184"/>
      <c r="N1299" s="184"/>
      <c r="O1299" s="184"/>
      <c r="P1299" s="184"/>
      <c r="Q1299" s="184"/>
      <c r="R1299" s="184"/>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1990</v>
      </c>
      <c r="C1300" s="180">
        <v>103159</v>
      </c>
      <c r="D1300" s="183">
        <v>45014</v>
      </c>
      <c r="E1300" s="184">
        <v>3344.2964999999999</v>
      </c>
      <c r="F1300" s="184">
        <v>28.150600000000001</v>
      </c>
      <c r="G1300" s="184">
        <v>7.9028999999999998</v>
      </c>
      <c r="H1300" s="184">
        <v>8.2626000000000008</v>
      </c>
      <c r="I1300" s="184">
        <v>7.7351000000000001</v>
      </c>
      <c r="J1300" s="184">
        <v>8.0065000000000008</v>
      </c>
      <c r="K1300" s="184">
        <v>6.4630999999999998</v>
      </c>
      <c r="L1300" s="184">
        <v>6.1554000000000002</v>
      </c>
      <c r="M1300" s="184">
        <v>5.7453000000000003</v>
      </c>
      <c r="N1300" s="184">
        <v>4.7716000000000003</v>
      </c>
      <c r="O1300" s="184">
        <v>5.0644</v>
      </c>
      <c r="P1300" s="184">
        <v>4.8975999999999997</v>
      </c>
      <c r="Q1300" s="184">
        <v>7.1127000000000002</v>
      </c>
      <c r="R1300" s="184">
        <v>4.3301999999999996</v>
      </c>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947</v>
      </c>
      <c r="C1301" s="180">
        <v>120735</v>
      </c>
      <c r="D1301" s="183">
        <v>45014</v>
      </c>
      <c r="E1301" s="184">
        <v>3042.9985999999999</v>
      </c>
      <c r="F1301" s="184">
        <v>22.804300000000001</v>
      </c>
      <c r="G1301" s="184">
        <v>8.6411999999999995</v>
      </c>
      <c r="H1301" s="184">
        <v>8.3811</v>
      </c>
      <c r="I1301" s="184">
        <v>8.0403000000000002</v>
      </c>
      <c r="J1301" s="184">
        <v>8.1277000000000008</v>
      </c>
      <c r="K1301" s="184">
        <v>6.8118999999999996</v>
      </c>
      <c r="L1301" s="184">
        <v>6.6456999999999997</v>
      </c>
      <c r="M1301" s="184">
        <v>6.1039000000000003</v>
      </c>
      <c r="N1301" s="184">
        <v>5.2622999999999998</v>
      </c>
      <c r="O1301" s="184">
        <v>7.016</v>
      </c>
      <c r="P1301" s="184">
        <v>4.7386999999999997</v>
      </c>
      <c r="Q1301" s="184">
        <v>6.7998000000000003</v>
      </c>
      <c r="R1301" s="184">
        <v>7.2792000000000003</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948</v>
      </c>
      <c r="C1302" s="180">
        <v>102544</v>
      </c>
      <c r="D1302" s="183">
        <v>45014</v>
      </c>
      <c r="E1302" s="184">
        <v>3001.6037999999999</v>
      </c>
      <c r="F1302" s="184">
        <v>22.693999999999999</v>
      </c>
      <c r="G1302" s="184">
        <v>8.5311000000000003</v>
      </c>
      <c r="H1302" s="184">
        <v>8.2710000000000008</v>
      </c>
      <c r="I1302" s="184">
        <v>7.93</v>
      </c>
      <c r="J1302" s="184">
        <v>8.0169999999999995</v>
      </c>
      <c r="K1302" s="184">
        <v>6.7000999999999999</v>
      </c>
      <c r="L1302" s="184">
        <v>6.5320999999999998</v>
      </c>
      <c r="M1302" s="184">
        <v>5.9889000000000001</v>
      </c>
      <c r="N1302" s="184">
        <v>5.1374000000000004</v>
      </c>
      <c r="O1302" s="184">
        <v>6.8985000000000003</v>
      </c>
      <c r="P1302" s="184">
        <v>4.6127000000000002</v>
      </c>
      <c r="Q1302" s="184">
        <v>7.1376999999999997</v>
      </c>
      <c r="R1302" s="184">
        <v>7.1444999999999999</v>
      </c>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5" t="s">
        <v>27</v>
      </c>
      <c r="B1303" s="180"/>
      <c r="C1303" s="180"/>
      <c r="D1303" s="180"/>
      <c r="E1303" s="180"/>
      <c r="F1303" s="186">
        <v>25.785510869565215</v>
      </c>
      <c r="G1303" s="186">
        <v>8.8451630434782622</v>
      </c>
      <c r="H1303" s="186">
        <v>8.7786282608695636</v>
      </c>
      <c r="I1303" s="186">
        <v>8.4620934782608703</v>
      </c>
      <c r="J1303" s="186">
        <v>8.5199000000000016</v>
      </c>
      <c r="K1303" s="186">
        <v>7.2668913043478236</v>
      </c>
      <c r="L1303" s="186">
        <v>7.2218347826086928</v>
      </c>
      <c r="M1303" s="186">
        <v>5.9618739130434779</v>
      </c>
      <c r="N1303" s="186">
        <v>5.1336456521739136</v>
      </c>
      <c r="O1303" s="186">
        <v>5.4259880952380959</v>
      </c>
      <c r="P1303" s="186">
        <v>5.481004761904761</v>
      </c>
      <c r="Q1303" s="186">
        <v>6.9923956521739141</v>
      </c>
      <c r="R1303" s="186">
        <v>4.6015809523809521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5" t="s">
        <v>407</v>
      </c>
      <c r="B1304" s="180"/>
      <c r="C1304" s="180"/>
      <c r="D1304" s="180"/>
      <c r="E1304" s="180"/>
      <c r="F1304" s="186">
        <v>28.023350000000001</v>
      </c>
      <c r="G1304" s="186">
        <v>8.5189500000000002</v>
      </c>
      <c r="H1304" s="186">
        <v>8.5228000000000002</v>
      </c>
      <c r="I1304" s="186">
        <v>8.0793999999999997</v>
      </c>
      <c r="J1304" s="186">
        <v>8.0285000000000011</v>
      </c>
      <c r="K1304" s="186">
        <v>6.6984500000000002</v>
      </c>
      <c r="L1304" s="186">
        <v>6.5518000000000001</v>
      </c>
      <c r="M1304" s="186">
        <v>5.9596</v>
      </c>
      <c r="N1304" s="186">
        <v>5.1075499999999998</v>
      </c>
      <c r="O1304" s="186">
        <v>5.1491500000000006</v>
      </c>
      <c r="P1304" s="186">
        <v>5.9055</v>
      </c>
      <c r="Q1304" s="186">
        <v>7.1652000000000005</v>
      </c>
      <c r="R1304" s="186">
        <v>4.4969000000000001</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D1305" s="106"/>
      <c r="E1305" s="107"/>
      <c r="F1305" s="107"/>
      <c r="G1305" s="107"/>
      <c r="H1305" s="107"/>
      <c r="I1305" s="107"/>
      <c r="J1305" s="107"/>
      <c r="K1305" s="107"/>
      <c r="L1305" s="107"/>
      <c r="M1305" s="107"/>
      <c r="N1305" s="107"/>
      <c r="O1305" s="107"/>
      <c r="P1305" s="107"/>
      <c r="Q1305" s="107"/>
      <c r="R1305" s="107"/>
    </row>
    <row r="1306" spans="1:34" x14ac:dyDescent="0.3">
      <c r="A1306" s="182" t="s">
        <v>949</v>
      </c>
      <c r="B1306" s="182"/>
      <c r="C1306" s="182"/>
      <c r="D1306" s="182"/>
      <c r="E1306" s="182"/>
      <c r="F1306" s="182"/>
      <c r="G1306" s="182"/>
      <c r="H1306" s="182"/>
      <c r="I1306" s="182"/>
      <c r="J1306" s="182"/>
      <c r="K1306" s="182"/>
      <c r="L1306" s="182"/>
      <c r="M1306" s="182"/>
      <c r="N1306" s="182"/>
      <c r="O1306" s="182"/>
      <c r="P1306" s="182"/>
      <c r="Q1306" s="182"/>
      <c r="R1306" s="182"/>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0" t="s">
        <v>950</v>
      </c>
      <c r="B1307" s="180" t="s">
        <v>951</v>
      </c>
      <c r="C1307" s="180">
        <v>119539</v>
      </c>
      <c r="D1307" s="183">
        <v>45014</v>
      </c>
      <c r="E1307" s="184">
        <v>34.218200000000003</v>
      </c>
      <c r="F1307" s="184">
        <v>39.0824</v>
      </c>
      <c r="G1307" s="184">
        <v>10.468500000000001</v>
      </c>
      <c r="H1307" s="184">
        <v>11.455500000000001</v>
      </c>
      <c r="I1307" s="184">
        <v>7.0591999999999997</v>
      </c>
      <c r="J1307" s="184">
        <v>10.3466</v>
      </c>
      <c r="K1307" s="184">
        <v>7.0749000000000004</v>
      </c>
      <c r="L1307" s="184">
        <v>7.7666000000000004</v>
      </c>
      <c r="M1307" s="184">
        <v>29.518699999999999</v>
      </c>
      <c r="N1307" s="184">
        <v>21.9818</v>
      </c>
      <c r="O1307" s="184">
        <v>14.1416</v>
      </c>
      <c r="P1307" s="184">
        <v>8.5418000000000003</v>
      </c>
      <c r="Q1307" s="184">
        <v>9.5388999999999999</v>
      </c>
      <c r="R1307" s="184">
        <v>15.901400000000001</v>
      </c>
      <c r="T1307" s="106"/>
      <c r="U1307" s="107"/>
      <c r="V1307" s="107"/>
      <c r="W1307" s="107"/>
      <c r="X1307" s="107"/>
      <c r="Y1307" s="107"/>
      <c r="Z1307" s="107"/>
      <c r="AA1307" s="107"/>
      <c r="AB1307" s="107"/>
      <c r="AC1307" s="107"/>
      <c r="AD1307" s="107"/>
      <c r="AE1307" s="107"/>
      <c r="AF1307" s="107"/>
      <c r="AG1307" s="107"/>
      <c r="AH1307" s="107"/>
    </row>
    <row r="1308" spans="1:34" x14ac:dyDescent="0.3">
      <c r="A1308" s="180" t="s">
        <v>950</v>
      </c>
      <c r="B1308" s="180" t="s">
        <v>952</v>
      </c>
      <c r="C1308" s="180">
        <v>111803</v>
      </c>
      <c r="D1308" s="183">
        <v>45014</v>
      </c>
      <c r="E1308" s="184">
        <v>31.979199999999999</v>
      </c>
      <c r="F1308" s="184">
        <v>38.390300000000003</v>
      </c>
      <c r="G1308" s="184">
        <v>9.8290000000000006</v>
      </c>
      <c r="H1308" s="184">
        <v>10.811500000000001</v>
      </c>
      <c r="I1308" s="184">
        <v>6.4156000000000004</v>
      </c>
      <c r="J1308" s="184">
        <v>9.6969999999999992</v>
      </c>
      <c r="K1308" s="184">
        <v>6.3841000000000001</v>
      </c>
      <c r="L1308" s="184">
        <v>7.0518000000000001</v>
      </c>
      <c r="M1308" s="184">
        <v>28.674700000000001</v>
      </c>
      <c r="N1308" s="184">
        <v>21.136500000000002</v>
      </c>
      <c r="O1308" s="184">
        <v>13.368600000000001</v>
      </c>
      <c r="P1308" s="184">
        <v>7.7952000000000004</v>
      </c>
      <c r="Q1308" s="184">
        <v>8.6456999999999997</v>
      </c>
      <c r="R1308" s="184">
        <v>15.1218</v>
      </c>
      <c r="T1308" s="106"/>
      <c r="U1308" s="107"/>
      <c r="V1308" s="107"/>
      <c r="W1308" s="107"/>
      <c r="X1308" s="107"/>
      <c r="Y1308" s="107"/>
      <c r="Z1308" s="107"/>
      <c r="AA1308" s="107"/>
      <c r="AB1308" s="107"/>
      <c r="AC1308" s="107"/>
      <c r="AD1308" s="107"/>
      <c r="AE1308" s="107"/>
      <c r="AF1308" s="107"/>
      <c r="AG1308" s="107"/>
      <c r="AH1308" s="107"/>
    </row>
    <row r="1309" spans="1:34" x14ac:dyDescent="0.3">
      <c r="A1309" s="180" t="s">
        <v>950</v>
      </c>
      <c r="B1309" s="180" t="s">
        <v>953</v>
      </c>
      <c r="C1309" s="180">
        <v>147816</v>
      </c>
      <c r="D1309" s="183"/>
      <c r="E1309" s="184"/>
      <c r="F1309" s="184"/>
      <c r="G1309" s="184"/>
      <c r="H1309" s="184"/>
      <c r="I1309" s="184"/>
      <c r="J1309" s="184"/>
      <c r="K1309" s="184"/>
      <c r="L1309" s="184"/>
      <c r="M1309" s="184"/>
      <c r="N1309" s="184"/>
      <c r="O1309" s="184"/>
      <c r="P1309" s="184"/>
      <c r="Q1309" s="184"/>
      <c r="R1309" s="184"/>
      <c r="T1309" s="106"/>
      <c r="U1309" s="107"/>
      <c r="V1309" s="107"/>
      <c r="W1309" s="107"/>
      <c r="X1309" s="107"/>
      <c r="Y1309" s="107"/>
      <c r="Z1309" s="107"/>
      <c r="AA1309" s="107"/>
      <c r="AB1309" s="107"/>
      <c r="AC1309" s="107"/>
      <c r="AD1309" s="107"/>
      <c r="AE1309" s="107"/>
      <c r="AF1309" s="107"/>
      <c r="AG1309" s="107"/>
      <c r="AH1309" s="107"/>
    </row>
    <row r="1310" spans="1:34" x14ac:dyDescent="0.3">
      <c r="A1310" s="180" t="s">
        <v>950</v>
      </c>
      <c r="B1310" s="180" t="s">
        <v>954</v>
      </c>
      <c r="C1310" s="180">
        <v>147820</v>
      </c>
      <c r="D1310" s="183"/>
      <c r="E1310" s="184"/>
      <c r="F1310" s="184"/>
      <c r="G1310" s="184"/>
      <c r="H1310" s="184"/>
      <c r="I1310" s="184"/>
      <c r="J1310" s="184"/>
      <c r="K1310" s="184"/>
      <c r="L1310" s="184"/>
      <c r="M1310" s="184"/>
      <c r="N1310" s="184"/>
      <c r="O1310" s="184"/>
      <c r="P1310" s="184"/>
      <c r="Q1310" s="184"/>
      <c r="R1310" s="184"/>
      <c r="T1310" s="106"/>
      <c r="U1310" s="107"/>
      <c r="V1310" s="107"/>
      <c r="W1310" s="107"/>
      <c r="X1310" s="107"/>
      <c r="Y1310" s="107"/>
      <c r="Z1310" s="107"/>
      <c r="AA1310" s="107"/>
      <c r="AB1310" s="107"/>
      <c r="AC1310" s="107"/>
      <c r="AD1310" s="107"/>
      <c r="AE1310" s="107"/>
      <c r="AF1310" s="107"/>
      <c r="AG1310" s="107"/>
      <c r="AH1310" s="107"/>
    </row>
    <row r="1311" spans="1:34" x14ac:dyDescent="0.3">
      <c r="A1311" s="180" t="s">
        <v>950</v>
      </c>
      <c r="B1311" s="180" t="s">
        <v>955</v>
      </c>
      <c r="C1311" s="180">
        <v>120475</v>
      </c>
      <c r="D1311" s="183">
        <v>45014</v>
      </c>
      <c r="E1311" s="184">
        <v>25.241499999999998</v>
      </c>
      <c r="F1311" s="184">
        <v>38.070300000000003</v>
      </c>
      <c r="G1311" s="184">
        <v>10.3973</v>
      </c>
      <c r="H1311" s="184">
        <v>14.8155</v>
      </c>
      <c r="I1311" s="184">
        <v>13.4656</v>
      </c>
      <c r="J1311" s="184">
        <v>13.2928</v>
      </c>
      <c r="K1311" s="184">
        <v>7.6047000000000002</v>
      </c>
      <c r="L1311" s="184">
        <v>7.4732000000000003</v>
      </c>
      <c r="M1311" s="184">
        <v>7.6394000000000002</v>
      </c>
      <c r="N1311" s="184">
        <v>5.3080999999999996</v>
      </c>
      <c r="O1311" s="184">
        <v>6.8268000000000004</v>
      </c>
      <c r="P1311" s="184">
        <v>7.3250000000000002</v>
      </c>
      <c r="Q1311" s="184">
        <v>8.5968</v>
      </c>
      <c r="R1311" s="184">
        <v>5.8632</v>
      </c>
      <c r="T1311" s="106"/>
      <c r="U1311" s="107"/>
      <c r="V1311" s="107"/>
      <c r="W1311" s="107"/>
      <c r="X1311" s="107"/>
      <c r="Y1311" s="107"/>
      <c r="Z1311" s="107"/>
      <c r="AA1311" s="107"/>
      <c r="AB1311" s="107"/>
      <c r="AC1311" s="107"/>
      <c r="AD1311" s="107"/>
      <c r="AE1311" s="107"/>
      <c r="AF1311" s="107"/>
      <c r="AG1311" s="107"/>
      <c r="AH1311" s="107"/>
    </row>
    <row r="1312" spans="1:34" x14ac:dyDescent="0.3">
      <c r="A1312" s="180" t="s">
        <v>950</v>
      </c>
      <c r="B1312" s="180" t="s">
        <v>956</v>
      </c>
      <c r="C1312" s="180">
        <v>116894</v>
      </c>
      <c r="D1312" s="183">
        <v>45014</v>
      </c>
      <c r="E1312" s="184">
        <v>23.316299999999998</v>
      </c>
      <c r="F1312" s="184">
        <v>37.609000000000002</v>
      </c>
      <c r="G1312" s="184">
        <v>9.8127999999999993</v>
      </c>
      <c r="H1312" s="184">
        <v>14.171900000000001</v>
      </c>
      <c r="I1312" s="184">
        <v>12.809699999999999</v>
      </c>
      <c r="J1312" s="184">
        <v>12.616199999999999</v>
      </c>
      <c r="K1312" s="184">
        <v>6.9024999999999999</v>
      </c>
      <c r="L1312" s="184">
        <v>6.7567000000000004</v>
      </c>
      <c r="M1312" s="184">
        <v>6.9097999999999997</v>
      </c>
      <c r="N1312" s="184">
        <v>4.5854999999999997</v>
      </c>
      <c r="O1312" s="184">
        <v>6.0841000000000003</v>
      </c>
      <c r="P1312" s="184">
        <v>6.5922000000000001</v>
      </c>
      <c r="Q1312" s="184">
        <v>7.9938000000000002</v>
      </c>
      <c r="R1312" s="184">
        <v>5.1306000000000003</v>
      </c>
      <c r="T1312" s="106"/>
      <c r="U1312" s="107"/>
      <c r="V1312" s="107"/>
      <c r="W1312" s="107"/>
      <c r="X1312" s="107"/>
      <c r="Y1312" s="107"/>
      <c r="Z1312" s="107"/>
      <c r="AA1312" s="107"/>
      <c r="AB1312" s="107"/>
      <c r="AC1312" s="107"/>
      <c r="AD1312" s="107"/>
      <c r="AE1312" s="107"/>
      <c r="AF1312" s="107"/>
      <c r="AG1312" s="107"/>
      <c r="AH1312" s="107"/>
    </row>
    <row r="1313" spans="1:34" x14ac:dyDescent="0.3">
      <c r="A1313" s="180" t="s">
        <v>950</v>
      </c>
      <c r="B1313" s="180" t="s">
        <v>2058</v>
      </c>
      <c r="C1313" s="180">
        <v>118401</v>
      </c>
      <c r="D1313" s="183">
        <v>45014</v>
      </c>
      <c r="E1313" s="184">
        <v>41.7151</v>
      </c>
      <c r="F1313" s="184">
        <v>49.766800000000003</v>
      </c>
      <c r="G1313" s="184">
        <v>5.2011000000000003</v>
      </c>
      <c r="H1313" s="184">
        <v>17.0381</v>
      </c>
      <c r="I1313" s="184">
        <v>15.491199999999999</v>
      </c>
      <c r="J1313" s="184">
        <v>18.078499999999998</v>
      </c>
      <c r="K1313" s="184">
        <v>7.7084999999999999</v>
      </c>
      <c r="L1313" s="184">
        <v>7.9939999999999998</v>
      </c>
      <c r="M1313" s="184">
        <v>6.9024999999999999</v>
      </c>
      <c r="N1313" s="184">
        <v>2.9990000000000001</v>
      </c>
      <c r="O1313" s="184">
        <v>5.1699000000000002</v>
      </c>
      <c r="P1313" s="184">
        <v>6.7087000000000003</v>
      </c>
      <c r="Q1313" s="184">
        <v>7.6150000000000002</v>
      </c>
      <c r="R1313" s="184">
        <v>3.9087000000000001</v>
      </c>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2059</v>
      </c>
      <c r="C1314" s="180">
        <v>108728</v>
      </c>
      <c r="D1314" s="183">
        <v>45014</v>
      </c>
      <c r="E1314" s="184">
        <v>38.896500000000003</v>
      </c>
      <c r="F1314" s="184">
        <v>49.049700000000001</v>
      </c>
      <c r="G1314" s="184">
        <v>4.5069999999999997</v>
      </c>
      <c r="H1314" s="184">
        <v>16.327500000000001</v>
      </c>
      <c r="I1314" s="184">
        <v>14.775700000000001</v>
      </c>
      <c r="J1314" s="184">
        <v>17.360099999999999</v>
      </c>
      <c r="K1314" s="184">
        <v>6.9863</v>
      </c>
      <c r="L1314" s="184">
        <v>7.2573999999999996</v>
      </c>
      <c r="M1314" s="184">
        <v>6.1585999999999999</v>
      </c>
      <c r="N1314" s="184">
        <v>2.2707000000000002</v>
      </c>
      <c r="O1314" s="184">
        <v>4.4405999999999999</v>
      </c>
      <c r="P1314" s="184">
        <v>5.9869000000000003</v>
      </c>
      <c r="Q1314" s="184">
        <v>7.1243999999999996</v>
      </c>
      <c r="R1314" s="184">
        <v>3.1762999999999999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1850</v>
      </c>
      <c r="C1315" s="180">
        <v>150241</v>
      </c>
      <c r="D1315" s="183">
        <v>45014</v>
      </c>
      <c r="E1315" s="184">
        <v>16.9573</v>
      </c>
      <c r="F1315" s="184">
        <v>30.590599999999998</v>
      </c>
      <c r="G1315" s="184">
        <v>8.6199999999999992</v>
      </c>
      <c r="H1315" s="184">
        <v>19.1021</v>
      </c>
      <c r="I1315" s="184">
        <v>15.590400000000001</v>
      </c>
      <c r="J1315" s="184">
        <v>13.9282</v>
      </c>
      <c r="K1315" s="184">
        <v>6.5000999999999998</v>
      </c>
      <c r="L1315" s="184">
        <v>7.0015000000000001</v>
      </c>
      <c r="M1315" s="184">
        <v>7.5896999999999997</v>
      </c>
      <c r="N1315" s="184">
        <v>4.2750000000000004</v>
      </c>
      <c r="O1315" s="184">
        <v>4.6083999999999996</v>
      </c>
      <c r="P1315" s="184">
        <v>3.4203999999999999</v>
      </c>
      <c r="Q1315" s="184">
        <v>5.9873000000000003</v>
      </c>
      <c r="R1315" s="184">
        <v>4.1162999999999998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1870</v>
      </c>
      <c r="C1316" s="180">
        <v>150240</v>
      </c>
      <c r="D1316" s="183">
        <v>45014</v>
      </c>
      <c r="E1316" s="184">
        <v>15.961600000000001</v>
      </c>
      <c r="F1316" s="184">
        <v>30.439</v>
      </c>
      <c r="G1316" s="184">
        <v>8.3331999999999997</v>
      </c>
      <c r="H1316" s="184">
        <v>18.828600000000002</v>
      </c>
      <c r="I1316" s="184">
        <v>15.3126</v>
      </c>
      <c r="J1316" s="184">
        <v>13.646000000000001</v>
      </c>
      <c r="K1316" s="184">
        <v>6.2172000000000001</v>
      </c>
      <c r="L1316" s="184">
        <v>6.7126000000000001</v>
      </c>
      <c r="M1316" s="184">
        <v>7.2946</v>
      </c>
      <c r="N1316" s="184">
        <v>3.9498000000000002</v>
      </c>
      <c r="O1316" s="184">
        <v>4.1337000000000002</v>
      </c>
      <c r="P1316" s="184">
        <v>2.8561999999999999</v>
      </c>
      <c r="Q1316" s="184">
        <v>5.2828999999999997</v>
      </c>
      <c r="R1316" s="184">
        <v>3.6665000000000001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1868</v>
      </c>
      <c r="C1317" s="180">
        <v>150291</v>
      </c>
      <c r="D1317" s="183"/>
      <c r="E1317" s="184"/>
      <c r="F1317" s="184"/>
      <c r="G1317" s="184"/>
      <c r="H1317" s="184"/>
      <c r="I1317" s="184"/>
      <c r="J1317" s="184"/>
      <c r="K1317" s="184"/>
      <c r="L1317" s="184"/>
      <c r="M1317" s="184"/>
      <c r="N1317" s="184"/>
      <c r="O1317" s="184"/>
      <c r="P1317" s="184"/>
      <c r="Q1317" s="184"/>
      <c r="R1317" s="184"/>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1869</v>
      </c>
      <c r="C1318" s="180">
        <v>150294</v>
      </c>
      <c r="D1318" s="183"/>
      <c r="E1318" s="184"/>
      <c r="F1318" s="184"/>
      <c r="G1318" s="184"/>
      <c r="H1318" s="184"/>
      <c r="I1318" s="184"/>
      <c r="J1318" s="184"/>
      <c r="K1318" s="184"/>
      <c r="L1318" s="184"/>
      <c r="M1318" s="184"/>
      <c r="N1318" s="184"/>
      <c r="O1318" s="184"/>
      <c r="P1318" s="184"/>
      <c r="Q1318" s="184"/>
      <c r="R1318" s="184"/>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957</v>
      </c>
      <c r="C1319" s="180">
        <v>118924</v>
      </c>
      <c r="D1319" s="183">
        <v>45014</v>
      </c>
      <c r="E1319" s="184">
        <v>72.123199999999997</v>
      </c>
      <c r="F1319" s="184">
        <v>15.543200000000001</v>
      </c>
      <c r="G1319" s="184">
        <v>3.3923000000000001</v>
      </c>
      <c r="H1319" s="184">
        <v>7.4958999999999998</v>
      </c>
      <c r="I1319" s="184">
        <v>10.357799999999999</v>
      </c>
      <c r="J1319" s="184">
        <v>10.381</v>
      </c>
      <c r="K1319" s="184">
        <v>5.6853999999999996</v>
      </c>
      <c r="L1319" s="184">
        <v>6.8912000000000004</v>
      </c>
      <c r="M1319" s="184">
        <v>6.5800999999999998</v>
      </c>
      <c r="N1319" s="184">
        <v>3.9443000000000001</v>
      </c>
      <c r="O1319" s="184">
        <v>5.4105999999999996</v>
      </c>
      <c r="P1319" s="184">
        <v>4.8453999999999997</v>
      </c>
      <c r="Q1319" s="184">
        <v>6.8613999999999997</v>
      </c>
      <c r="R1319" s="184">
        <v>4.2308000000000003</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958</v>
      </c>
      <c r="C1320" s="180">
        <v>100078</v>
      </c>
      <c r="D1320" s="183">
        <v>45014</v>
      </c>
      <c r="E1320" s="184">
        <v>68.464299999999994</v>
      </c>
      <c r="F1320" s="184">
        <v>15.2537</v>
      </c>
      <c r="G1320" s="184">
        <v>3.0828000000000002</v>
      </c>
      <c r="H1320" s="184">
        <v>7.1818</v>
      </c>
      <c r="I1320" s="184">
        <v>10</v>
      </c>
      <c r="J1320" s="184">
        <v>9.9930000000000003</v>
      </c>
      <c r="K1320" s="184">
        <v>5.2782</v>
      </c>
      <c r="L1320" s="184">
        <v>6.5072000000000001</v>
      </c>
      <c r="M1320" s="184">
        <v>6.2055999999999996</v>
      </c>
      <c r="N1320" s="184">
        <v>3.5825</v>
      </c>
      <c r="O1320" s="184">
        <v>5.0335999999999999</v>
      </c>
      <c r="P1320" s="184">
        <v>4.4386999999999999</v>
      </c>
      <c r="Q1320" s="184">
        <v>7.7005999999999997</v>
      </c>
      <c r="R1320" s="184">
        <v>3.8572000000000002</v>
      </c>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1673</v>
      </c>
      <c r="C1321" s="180"/>
      <c r="D1321" s="183">
        <v>45014</v>
      </c>
      <c r="E1321" s="184">
        <v>68.464299999999994</v>
      </c>
      <c r="F1321" s="184">
        <v>15.2537</v>
      </c>
      <c r="G1321" s="184">
        <v>3.0828000000000002</v>
      </c>
      <c r="H1321" s="184">
        <v>7.1818</v>
      </c>
      <c r="I1321" s="184">
        <v>10</v>
      </c>
      <c r="J1321" s="184">
        <v>9.9930000000000003</v>
      </c>
      <c r="K1321" s="184">
        <v>5.2782</v>
      </c>
      <c r="L1321" s="184">
        <v>6.5072000000000001</v>
      </c>
      <c r="M1321" s="184">
        <v>6.2055999999999996</v>
      </c>
      <c r="N1321" s="184">
        <v>3.5825</v>
      </c>
      <c r="O1321" s="184">
        <v>5.0335999999999999</v>
      </c>
      <c r="P1321" s="184">
        <v>4.4386999999999999</v>
      </c>
      <c r="Q1321" s="184">
        <v>7.7005999999999997</v>
      </c>
      <c r="R1321" s="184">
        <v>3.8572000000000002</v>
      </c>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959</v>
      </c>
      <c r="C1322" s="180">
        <v>147962</v>
      </c>
      <c r="D1322" s="183"/>
      <c r="E1322" s="184"/>
      <c r="F1322" s="184"/>
      <c r="G1322" s="184"/>
      <c r="H1322" s="184"/>
      <c r="I1322" s="184"/>
      <c r="J1322" s="184"/>
      <c r="K1322" s="184"/>
      <c r="L1322" s="184"/>
      <c r="M1322" s="184"/>
      <c r="N1322" s="184"/>
      <c r="O1322" s="184"/>
      <c r="P1322" s="184"/>
      <c r="Q1322" s="184"/>
      <c r="R1322" s="184"/>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960</v>
      </c>
      <c r="C1323" s="180">
        <v>147963</v>
      </c>
      <c r="D1323" s="183"/>
      <c r="E1323" s="184"/>
      <c r="F1323" s="184"/>
      <c r="G1323" s="184"/>
      <c r="H1323" s="184"/>
      <c r="I1323" s="184"/>
      <c r="J1323" s="184"/>
      <c r="K1323" s="184"/>
      <c r="L1323" s="184"/>
      <c r="M1323" s="184"/>
      <c r="N1323" s="184"/>
      <c r="O1323" s="184"/>
      <c r="P1323" s="184"/>
      <c r="Q1323" s="184"/>
      <c r="R1323" s="184"/>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1583</v>
      </c>
      <c r="C1324" s="180">
        <v>147968</v>
      </c>
      <c r="D1324" s="183">
        <v>45014</v>
      </c>
      <c r="E1324" s="184">
        <v>0.51180000000000003</v>
      </c>
      <c r="F1324" s="184">
        <v>14.269</v>
      </c>
      <c r="G1324" s="184">
        <v>14.2913</v>
      </c>
      <c r="H1324" s="184">
        <v>14.3081</v>
      </c>
      <c r="I1324" s="184">
        <v>13.8269</v>
      </c>
      <c r="J1324" s="184">
        <v>14.1753</v>
      </c>
      <c r="K1324" s="184">
        <v>14.5281</v>
      </c>
      <c r="L1324" s="184">
        <v>15.1211</v>
      </c>
      <c r="M1324" s="184">
        <v>4.4819000000000004</v>
      </c>
      <c r="N1324" s="184">
        <v>6.2708000000000004</v>
      </c>
      <c r="O1324" s="184"/>
      <c r="P1324" s="184"/>
      <c r="Q1324" s="184">
        <v>6.6307999999999998</v>
      </c>
      <c r="R1324" s="184"/>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1584</v>
      </c>
      <c r="C1325" s="180">
        <v>147966</v>
      </c>
      <c r="D1325" s="183">
        <v>45014</v>
      </c>
      <c r="E1325" s="184">
        <v>0.54110000000000003</v>
      </c>
      <c r="F1325" s="184">
        <v>13.496</v>
      </c>
      <c r="G1325" s="184">
        <v>13.516</v>
      </c>
      <c r="H1325" s="184">
        <v>13.531000000000001</v>
      </c>
      <c r="I1325" s="184">
        <v>14.0481</v>
      </c>
      <c r="J1325" s="184">
        <v>14.1127</v>
      </c>
      <c r="K1325" s="184">
        <v>14.5174</v>
      </c>
      <c r="L1325" s="184">
        <v>15.1023</v>
      </c>
      <c r="M1325" s="184">
        <v>4.4950000000000001</v>
      </c>
      <c r="N1325" s="184">
        <v>6.2647000000000004</v>
      </c>
      <c r="O1325" s="184"/>
      <c r="P1325" s="184"/>
      <c r="Q1325" s="184">
        <v>6.6402000000000001</v>
      </c>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961</v>
      </c>
      <c r="C1326" s="180">
        <v>112304</v>
      </c>
      <c r="D1326" s="183"/>
      <c r="E1326" s="184"/>
      <c r="F1326" s="184"/>
      <c r="G1326" s="184"/>
      <c r="H1326" s="184"/>
      <c r="I1326" s="184"/>
      <c r="J1326" s="184"/>
      <c r="K1326" s="184"/>
      <c r="L1326" s="184"/>
      <c r="M1326" s="184"/>
      <c r="N1326" s="184"/>
      <c r="O1326" s="184"/>
      <c r="P1326" s="184"/>
      <c r="Q1326" s="184"/>
      <c r="R1326" s="184"/>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962</v>
      </c>
      <c r="C1327" s="180">
        <v>118554</v>
      </c>
      <c r="D1327" s="183"/>
      <c r="E1327" s="184"/>
      <c r="F1327" s="184"/>
      <c r="G1327" s="184"/>
      <c r="H1327" s="184"/>
      <c r="I1327" s="184"/>
      <c r="J1327" s="184"/>
      <c r="K1327" s="184"/>
      <c r="L1327" s="184"/>
      <c r="M1327" s="184"/>
      <c r="N1327" s="184"/>
      <c r="O1327" s="184"/>
      <c r="P1327" s="184"/>
      <c r="Q1327" s="184"/>
      <c r="R1327" s="184"/>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963</v>
      </c>
      <c r="C1328" s="180">
        <v>101989</v>
      </c>
      <c r="D1328" s="183">
        <v>45014</v>
      </c>
      <c r="E1328" s="184">
        <v>47.345700000000001</v>
      </c>
      <c r="F1328" s="184">
        <v>37.659999999999997</v>
      </c>
      <c r="G1328" s="184">
        <v>7.8719000000000001</v>
      </c>
      <c r="H1328" s="184">
        <v>11.089700000000001</v>
      </c>
      <c r="I1328" s="184">
        <v>10.1883</v>
      </c>
      <c r="J1328" s="184">
        <v>10.016</v>
      </c>
      <c r="K1328" s="184">
        <v>5.7651000000000003</v>
      </c>
      <c r="L1328" s="184">
        <v>6.4572000000000003</v>
      </c>
      <c r="M1328" s="184">
        <v>6.5712999999999999</v>
      </c>
      <c r="N1328" s="184">
        <v>3.5872999999999999</v>
      </c>
      <c r="O1328" s="184">
        <v>5.6212999999999997</v>
      </c>
      <c r="P1328" s="184">
        <v>6.4673999999999996</v>
      </c>
      <c r="Q1328" s="184">
        <v>7.6273999999999997</v>
      </c>
      <c r="R1328" s="184">
        <v>4.5422000000000002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964</v>
      </c>
      <c r="C1329" s="180">
        <v>119081</v>
      </c>
      <c r="D1329" s="183">
        <v>45014</v>
      </c>
      <c r="E1329" s="184">
        <v>50.603900000000003</v>
      </c>
      <c r="F1329" s="184">
        <v>38.340600000000002</v>
      </c>
      <c r="G1329" s="184">
        <v>8.5790000000000006</v>
      </c>
      <c r="H1329" s="184">
        <v>11.7964</v>
      </c>
      <c r="I1329" s="184">
        <v>10.9008</v>
      </c>
      <c r="J1329" s="184">
        <v>10.728400000000001</v>
      </c>
      <c r="K1329" s="184">
        <v>6.5095000000000001</v>
      </c>
      <c r="L1329" s="184">
        <v>7.2091000000000003</v>
      </c>
      <c r="M1329" s="184">
        <v>7.3334000000000001</v>
      </c>
      <c r="N1329" s="184">
        <v>4.3228999999999997</v>
      </c>
      <c r="O1329" s="184">
        <v>6.4253</v>
      </c>
      <c r="P1329" s="184">
        <v>7.2961</v>
      </c>
      <c r="Q1329" s="184">
        <v>8.1501000000000001</v>
      </c>
      <c r="R1329" s="184">
        <v>5.3047000000000004</v>
      </c>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1965</v>
      </c>
      <c r="C1330" s="180">
        <v>151146</v>
      </c>
      <c r="D1330" s="183">
        <v>45014</v>
      </c>
      <c r="E1330" s="184">
        <v>18.3809</v>
      </c>
      <c r="F1330" s="184">
        <v>34.783900000000003</v>
      </c>
      <c r="G1330" s="184">
        <v>10.101599999999999</v>
      </c>
      <c r="H1330" s="184">
        <v>12.869199999999999</v>
      </c>
      <c r="I1330" s="184">
        <v>11.525600000000001</v>
      </c>
      <c r="J1330" s="184">
        <v>12.9223</v>
      </c>
      <c r="K1330" s="184">
        <v>7.3296000000000001</v>
      </c>
      <c r="L1330" s="184">
        <v>7.7835999999999999</v>
      </c>
      <c r="M1330" s="184">
        <v>7.5305999999999997</v>
      </c>
      <c r="N1330" s="184">
        <v>4.4488000000000003</v>
      </c>
      <c r="O1330" s="184">
        <v>6.1391999999999998</v>
      </c>
      <c r="P1330" s="184">
        <v>6.5933999999999999</v>
      </c>
      <c r="Q1330" s="184">
        <v>7.7489999999999997</v>
      </c>
      <c r="R1330" s="184">
        <v>5.0308999999999999</v>
      </c>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1966</v>
      </c>
      <c r="C1331" s="180">
        <v>151149</v>
      </c>
      <c r="D1331" s="183">
        <v>45014</v>
      </c>
      <c r="E1331" s="184">
        <v>17.110700000000001</v>
      </c>
      <c r="F1331" s="184">
        <v>34.162599999999998</v>
      </c>
      <c r="G1331" s="184">
        <v>9.4407999999999994</v>
      </c>
      <c r="H1331" s="184">
        <v>12.1647</v>
      </c>
      <c r="I1331" s="184">
        <v>10.832599999999999</v>
      </c>
      <c r="J1331" s="184">
        <v>12.217700000000001</v>
      </c>
      <c r="K1331" s="184">
        <v>6.6097999999999999</v>
      </c>
      <c r="L1331" s="184">
        <v>6.9542999999999999</v>
      </c>
      <c r="M1331" s="184">
        <v>6.6566000000000001</v>
      </c>
      <c r="N1331" s="184">
        <v>3.5707</v>
      </c>
      <c r="O1331" s="184">
        <v>5.1932</v>
      </c>
      <c r="P1331" s="184">
        <v>5.6542000000000003</v>
      </c>
      <c r="Q1331" s="184">
        <v>6.8071000000000002</v>
      </c>
      <c r="R1331" s="184">
        <v>4.1214000000000004</v>
      </c>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965</v>
      </c>
      <c r="C1332" s="180">
        <v>102741</v>
      </c>
      <c r="D1332" s="183">
        <v>45014</v>
      </c>
      <c r="E1332" s="184">
        <v>37.521999999999998</v>
      </c>
      <c r="F1332" s="184">
        <v>20.342099999999999</v>
      </c>
      <c r="G1332" s="184">
        <v>6.4649000000000001</v>
      </c>
      <c r="H1332" s="184">
        <v>9.5897000000000006</v>
      </c>
      <c r="I1332" s="184">
        <v>8.6934000000000005</v>
      </c>
      <c r="J1332" s="184">
        <v>9.3912999999999993</v>
      </c>
      <c r="K1332" s="184">
        <v>6.1166</v>
      </c>
      <c r="L1332" s="184">
        <v>6.5918000000000001</v>
      </c>
      <c r="M1332" s="184">
        <v>7.0566000000000004</v>
      </c>
      <c r="N1332" s="184">
        <v>5.0218999999999996</v>
      </c>
      <c r="O1332" s="184">
        <v>6.2758000000000003</v>
      </c>
      <c r="P1332" s="184">
        <v>6.7728000000000002</v>
      </c>
      <c r="Q1332" s="184">
        <v>7.3906999999999998</v>
      </c>
      <c r="R1332" s="184">
        <v>5.1791999999999998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966</v>
      </c>
      <c r="C1333" s="180">
        <v>120670</v>
      </c>
      <c r="D1333" s="183">
        <v>45014</v>
      </c>
      <c r="E1333" s="184">
        <v>40.609299999999998</v>
      </c>
      <c r="F1333" s="184">
        <v>20.8643</v>
      </c>
      <c r="G1333" s="184">
        <v>7.0895000000000001</v>
      </c>
      <c r="H1333" s="184">
        <v>10.213100000000001</v>
      </c>
      <c r="I1333" s="184">
        <v>9.3294999999999995</v>
      </c>
      <c r="J1333" s="184">
        <v>10.0313</v>
      </c>
      <c r="K1333" s="184">
        <v>6.7693000000000003</v>
      </c>
      <c r="L1333" s="184">
        <v>7.2573999999999996</v>
      </c>
      <c r="M1333" s="184">
        <v>7.7352999999999996</v>
      </c>
      <c r="N1333" s="184">
        <v>5.7153999999999998</v>
      </c>
      <c r="O1333" s="184">
        <v>6.9995000000000003</v>
      </c>
      <c r="P1333" s="184">
        <v>7.5019999999999998</v>
      </c>
      <c r="Q1333" s="184">
        <v>8.5078999999999994</v>
      </c>
      <c r="R1333" s="184">
        <v>5.8944000000000001</v>
      </c>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967</v>
      </c>
      <c r="C1334" s="180">
        <v>121153</v>
      </c>
      <c r="D1334" s="183"/>
      <c r="E1334" s="184"/>
      <c r="F1334" s="184"/>
      <c r="G1334" s="184"/>
      <c r="H1334" s="184"/>
      <c r="I1334" s="184"/>
      <c r="J1334" s="184"/>
      <c r="K1334" s="184"/>
      <c r="L1334" s="184"/>
      <c r="M1334" s="184"/>
      <c r="N1334" s="184"/>
      <c r="O1334" s="184"/>
      <c r="P1334" s="184"/>
      <c r="Q1334" s="184"/>
      <c r="R1334" s="184"/>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968</v>
      </c>
      <c r="C1335" s="180">
        <v>121158</v>
      </c>
      <c r="D1335" s="183"/>
      <c r="E1335" s="184"/>
      <c r="F1335" s="184"/>
      <c r="G1335" s="184"/>
      <c r="H1335" s="184"/>
      <c r="I1335" s="184"/>
      <c r="J1335" s="184"/>
      <c r="K1335" s="184"/>
      <c r="L1335" s="184"/>
      <c r="M1335" s="184"/>
      <c r="N1335" s="184"/>
      <c r="O1335" s="184"/>
      <c r="P1335" s="184"/>
      <c r="Q1335" s="184"/>
      <c r="R1335" s="184"/>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969</v>
      </c>
      <c r="C1336" s="180">
        <v>128009</v>
      </c>
      <c r="D1336" s="183">
        <v>45014</v>
      </c>
      <c r="E1336" s="184">
        <v>18.913900000000002</v>
      </c>
      <c r="F1336" s="184">
        <v>57.211500000000001</v>
      </c>
      <c r="G1336" s="184">
        <v>-4.0118</v>
      </c>
      <c r="H1336" s="184">
        <v>11.2446</v>
      </c>
      <c r="I1336" s="184">
        <v>12.576499999999999</v>
      </c>
      <c r="J1336" s="184">
        <v>10.5282</v>
      </c>
      <c r="K1336" s="184">
        <v>3.7896000000000001</v>
      </c>
      <c r="L1336" s="184">
        <v>4.9359999999999999</v>
      </c>
      <c r="M1336" s="184">
        <v>5.6539999999999999</v>
      </c>
      <c r="N1336" s="184">
        <v>3.0230999999999999</v>
      </c>
      <c r="O1336" s="184">
        <v>5.2416999999999998</v>
      </c>
      <c r="P1336" s="184">
        <v>5.5618999999999996</v>
      </c>
      <c r="Q1336" s="184">
        <v>7.3148999999999997</v>
      </c>
      <c r="R1336" s="184">
        <v>4.4861000000000004</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970</v>
      </c>
      <c r="C1337" s="180">
        <v>128006</v>
      </c>
      <c r="D1337" s="183">
        <v>45014</v>
      </c>
      <c r="E1337" s="184">
        <v>20.569700000000001</v>
      </c>
      <c r="F1337" s="184">
        <v>58.295099999999998</v>
      </c>
      <c r="G1337" s="184">
        <v>-2.9799000000000002</v>
      </c>
      <c r="H1337" s="184">
        <v>12.2544</v>
      </c>
      <c r="I1337" s="184">
        <v>13.5816</v>
      </c>
      <c r="J1337" s="184">
        <v>11.540900000000001</v>
      </c>
      <c r="K1337" s="184">
        <v>4.8120000000000003</v>
      </c>
      <c r="L1337" s="184">
        <v>5.9778000000000002</v>
      </c>
      <c r="M1337" s="184">
        <v>6.7229000000000001</v>
      </c>
      <c r="N1337" s="184">
        <v>4.1024000000000003</v>
      </c>
      <c r="O1337" s="184">
        <v>6.3156999999999996</v>
      </c>
      <c r="P1337" s="184">
        <v>6.5388000000000002</v>
      </c>
      <c r="Q1337" s="184">
        <v>8.3171999999999997</v>
      </c>
      <c r="R1337" s="184">
        <v>5.5773000000000001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971</v>
      </c>
      <c r="C1338" s="180">
        <v>130037</v>
      </c>
      <c r="D1338" s="183">
        <v>45014</v>
      </c>
      <c r="E1338" s="184">
        <v>12.893800000000001</v>
      </c>
      <c r="F1338" s="184">
        <v>25.778600000000001</v>
      </c>
      <c r="G1338" s="184">
        <v>5.8361000000000001</v>
      </c>
      <c r="H1338" s="184">
        <v>7.9401000000000002</v>
      </c>
      <c r="I1338" s="184">
        <v>7.1776</v>
      </c>
      <c r="J1338" s="184">
        <v>7.4725999999999999</v>
      </c>
      <c r="K1338" s="184">
        <v>4.0632000000000001</v>
      </c>
      <c r="L1338" s="184">
        <v>5.2210000000000001</v>
      </c>
      <c r="M1338" s="184">
        <v>4.7614999999999998</v>
      </c>
      <c r="N1338" s="184">
        <v>2.3698999999999999</v>
      </c>
      <c r="O1338" s="184">
        <v>7.1486000000000001</v>
      </c>
      <c r="P1338" s="184">
        <v>-1.6391</v>
      </c>
      <c r="Q1338" s="184">
        <v>2.9432999999999998</v>
      </c>
      <c r="R1338" s="184">
        <v>9.8248999999999995</v>
      </c>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972</v>
      </c>
      <c r="C1339" s="180">
        <v>130050</v>
      </c>
      <c r="D1339" s="183">
        <v>45014</v>
      </c>
      <c r="E1339" s="184">
        <v>13.794</v>
      </c>
      <c r="F1339" s="184">
        <v>26.48</v>
      </c>
      <c r="G1339" s="184">
        <v>6.4090999999999996</v>
      </c>
      <c r="H1339" s="184">
        <v>8.5164000000000009</v>
      </c>
      <c r="I1339" s="184">
        <v>7.7343000000000002</v>
      </c>
      <c r="J1339" s="184">
        <v>8.0256000000000007</v>
      </c>
      <c r="K1339" s="184">
        <v>4.6178999999999997</v>
      </c>
      <c r="L1339" s="184">
        <v>5.7869000000000002</v>
      </c>
      <c r="M1339" s="184">
        <v>5.3329000000000004</v>
      </c>
      <c r="N1339" s="184">
        <v>2.9348999999999998</v>
      </c>
      <c r="O1339" s="184">
        <v>7.7412000000000001</v>
      </c>
      <c r="P1339" s="184">
        <v>-0.95220000000000005</v>
      </c>
      <c r="Q1339" s="184">
        <v>3.7393000000000001</v>
      </c>
      <c r="R1339" s="184">
        <v>10.4299</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973</v>
      </c>
      <c r="C1340" s="180">
        <v>148083</v>
      </c>
      <c r="D1340" s="183"/>
      <c r="E1340" s="184"/>
      <c r="F1340" s="184"/>
      <c r="G1340" s="184"/>
      <c r="H1340" s="184"/>
      <c r="I1340" s="184"/>
      <c r="J1340" s="184"/>
      <c r="K1340" s="184"/>
      <c r="L1340" s="184"/>
      <c r="M1340" s="184"/>
      <c r="N1340" s="184"/>
      <c r="O1340" s="184"/>
      <c r="P1340" s="184"/>
      <c r="Q1340" s="184"/>
      <c r="R1340" s="184"/>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974</v>
      </c>
      <c r="C1341" s="180">
        <v>148080</v>
      </c>
      <c r="D1341" s="183"/>
      <c r="E1341" s="184"/>
      <c r="F1341" s="184"/>
      <c r="G1341" s="184"/>
      <c r="H1341" s="184"/>
      <c r="I1341" s="184"/>
      <c r="J1341" s="184"/>
      <c r="K1341" s="184"/>
      <c r="L1341" s="184"/>
      <c r="M1341" s="184"/>
      <c r="N1341" s="184"/>
      <c r="O1341" s="184"/>
      <c r="P1341" s="184"/>
      <c r="Q1341" s="184"/>
      <c r="R1341" s="184"/>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975</v>
      </c>
      <c r="C1342" s="180">
        <v>148286</v>
      </c>
      <c r="D1342" s="183"/>
      <c r="E1342" s="184"/>
      <c r="F1342" s="184"/>
      <c r="G1342" s="184"/>
      <c r="H1342" s="184"/>
      <c r="I1342" s="184"/>
      <c r="J1342" s="184"/>
      <c r="K1342" s="184"/>
      <c r="L1342" s="184"/>
      <c r="M1342" s="184"/>
      <c r="N1342" s="184"/>
      <c r="O1342" s="184"/>
      <c r="P1342" s="184"/>
      <c r="Q1342" s="184"/>
      <c r="R1342" s="184"/>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976</v>
      </c>
      <c r="C1343" s="180">
        <v>148285</v>
      </c>
      <c r="D1343" s="183"/>
      <c r="E1343" s="184"/>
      <c r="F1343" s="184"/>
      <c r="G1343" s="184"/>
      <c r="H1343" s="184"/>
      <c r="I1343" s="184"/>
      <c r="J1343" s="184"/>
      <c r="K1343" s="184"/>
      <c r="L1343" s="184"/>
      <c r="M1343" s="184"/>
      <c r="N1343" s="184"/>
      <c r="O1343" s="184"/>
      <c r="P1343" s="184"/>
      <c r="Q1343" s="184"/>
      <c r="R1343" s="184"/>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977</v>
      </c>
      <c r="C1344" s="180">
        <v>119824</v>
      </c>
      <c r="D1344" s="183">
        <v>45014</v>
      </c>
      <c r="E1344" s="184">
        <v>45.855400000000003</v>
      </c>
      <c r="F1344" s="184">
        <v>27.003699999999998</v>
      </c>
      <c r="G1344" s="184">
        <v>7.0273000000000003</v>
      </c>
      <c r="H1344" s="184">
        <v>12.5512</v>
      </c>
      <c r="I1344" s="184">
        <v>11.7651</v>
      </c>
      <c r="J1344" s="184">
        <v>12.185600000000001</v>
      </c>
      <c r="K1344" s="184">
        <v>7.0993000000000004</v>
      </c>
      <c r="L1344" s="184">
        <v>7.6093999999999999</v>
      </c>
      <c r="M1344" s="184">
        <v>7.4046000000000003</v>
      </c>
      <c r="N1344" s="184">
        <v>4.8590999999999998</v>
      </c>
      <c r="O1344" s="184">
        <v>6.6413000000000002</v>
      </c>
      <c r="P1344" s="184">
        <v>7.8536999999999999</v>
      </c>
      <c r="Q1344" s="184">
        <v>9.0858000000000008</v>
      </c>
      <c r="R1344" s="184">
        <v>5.1599000000000004</v>
      </c>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978</v>
      </c>
      <c r="C1345" s="180">
        <v>102053</v>
      </c>
      <c r="D1345" s="183">
        <v>45014</v>
      </c>
      <c r="E1345" s="184">
        <v>42.9313</v>
      </c>
      <c r="F1345" s="184">
        <v>26.545400000000001</v>
      </c>
      <c r="G1345" s="184">
        <v>6.5183</v>
      </c>
      <c r="H1345" s="184">
        <v>12.03</v>
      </c>
      <c r="I1345" s="184">
        <v>11.228199999999999</v>
      </c>
      <c r="J1345" s="184">
        <v>11.64</v>
      </c>
      <c r="K1345" s="184">
        <v>6.5572999999999997</v>
      </c>
      <c r="L1345" s="184">
        <v>7.0586000000000002</v>
      </c>
      <c r="M1345" s="184">
        <v>6.8452999999999999</v>
      </c>
      <c r="N1345" s="184">
        <v>4.3075000000000001</v>
      </c>
      <c r="O1345" s="184">
        <v>6.0891999999999999</v>
      </c>
      <c r="P1345" s="184">
        <v>7.2840999999999996</v>
      </c>
      <c r="Q1345" s="184">
        <v>7.7961999999999998</v>
      </c>
      <c r="R1345" s="184">
        <v>4.6017999999999999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979</v>
      </c>
      <c r="C1346" s="180">
        <v>100603</v>
      </c>
      <c r="D1346" s="183">
        <v>45014</v>
      </c>
      <c r="E1346" s="184">
        <v>60.157499999999999</v>
      </c>
      <c r="F1346" s="184">
        <v>36.440800000000003</v>
      </c>
      <c r="G1346" s="184">
        <v>5.6471</v>
      </c>
      <c r="H1346" s="184">
        <v>12.632300000000001</v>
      </c>
      <c r="I1346" s="184">
        <v>11.4</v>
      </c>
      <c r="J1346" s="184">
        <v>13.4465</v>
      </c>
      <c r="K1346" s="184">
        <v>5.3689999999999998</v>
      </c>
      <c r="L1346" s="184">
        <v>5.5879000000000003</v>
      </c>
      <c r="M1346" s="184">
        <v>5.1883999999999997</v>
      </c>
      <c r="N1346" s="184">
        <v>1.7918000000000001</v>
      </c>
      <c r="O1346" s="184">
        <v>3.161</v>
      </c>
      <c r="P1346" s="184">
        <v>4.2577999999999996</v>
      </c>
      <c r="Q1346" s="184">
        <v>7.3520000000000003</v>
      </c>
      <c r="R1346" s="184">
        <v>2.1541000000000001</v>
      </c>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980</v>
      </c>
      <c r="C1347" s="180">
        <v>119675</v>
      </c>
      <c r="D1347" s="183">
        <v>45014</v>
      </c>
      <c r="E1347" s="184">
        <v>65.911500000000004</v>
      </c>
      <c r="F1347" s="184">
        <v>37.362499999999997</v>
      </c>
      <c r="G1347" s="184">
        <v>6.6402000000000001</v>
      </c>
      <c r="H1347" s="184">
        <v>13.6358</v>
      </c>
      <c r="I1347" s="184">
        <v>12.4199</v>
      </c>
      <c r="J1347" s="184">
        <v>14.4846</v>
      </c>
      <c r="K1347" s="184">
        <v>6.4179000000000004</v>
      </c>
      <c r="L1347" s="184">
        <v>6.6543999999999999</v>
      </c>
      <c r="M1347" s="184">
        <v>6.2687999999999997</v>
      </c>
      <c r="N1347" s="184">
        <v>2.8288000000000002</v>
      </c>
      <c r="O1347" s="184">
        <v>4.1746999999999996</v>
      </c>
      <c r="P1347" s="184">
        <v>5.2556000000000003</v>
      </c>
      <c r="Q1347" s="184">
        <v>6.8818000000000001</v>
      </c>
      <c r="R1347" s="184">
        <v>3.2204999999999999</v>
      </c>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981</v>
      </c>
      <c r="C1348" s="180">
        <v>119127</v>
      </c>
      <c r="D1348" s="183"/>
      <c r="E1348" s="184"/>
      <c r="F1348" s="184"/>
      <c r="G1348" s="184"/>
      <c r="H1348" s="184"/>
      <c r="I1348" s="184"/>
      <c r="J1348" s="184"/>
      <c r="K1348" s="184"/>
      <c r="L1348" s="184"/>
      <c r="M1348" s="184"/>
      <c r="N1348" s="184"/>
      <c r="O1348" s="184"/>
      <c r="P1348" s="184"/>
      <c r="Q1348" s="184"/>
      <c r="R1348" s="184"/>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982</v>
      </c>
      <c r="C1349" s="180">
        <v>147385</v>
      </c>
      <c r="D1349" s="183"/>
      <c r="E1349" s="184"/>
      <c r="F1349" s="184"/>
      <c r="G1349" s="184"/>
      <c r="H1349" s="184"/>
      <c r="I1349" s="184"/>
      <c r="J1349" s="184"/>
      <c r="K1349" s="184"/>
      <c r="L1349" s="184"/>
      <c r="M1349" s="184"/>
      <c r="N1349" s="184"/>
      <c r="O1349" s="184"/>
      <c r="P1349" s="184"/>
      <c r="Q1349" s="184"/>
      <c r="R1349" s="184"/>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983</v>
      </c>
      <c r="C1350" s="180">
        <v>101703</v>
      </c>
      <c r="D1350" s="183"/>
      <c r="E1350" s="184"/>
      <c r="F1350" s="184"/>
      <c r="G1350" s="184"/>
      <c r="H1350" s="184"/>
      <c r="I1350" s="184"/>
      <c r="J1350" s="184"/>
      <c r="K1350" s="184"/>
      <c r="L1350" s="184"/>
      <c r="M1350" s="184"/>
      <c r="N1350" s="184"/>
      <c r="O1350" s="184"/>
      <c r="P1350" s="184"/>
      <c r="Q1350" s="184"/>
      <c r="R1350" s="184"/>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984</v>
      </c>
      <c r="C1351" s="180">
        <v>147384</v>
      </c>
      <c r="D1351" s="183"/>
      <c r="E1351" s="184"/>
      <c r="F1351" s="184"/>
      <c r="G1351" s="184"/>
      <c r="H1351" s="184"/>
      <c r="I1351" s="184"/>
      <c r="J1351" s="184"/>
      <c r="K1351" s="184"/>
      <c r="L1351" s="184"/>
      <c r="M1351" s="184"/>
      <c r="N1351" s="184"/>
      <c r="O1351" s="184"/>
      <c r="P1351" s="184"/>
      <c r="Q1351" s="184"/>
      <c r="R1351" s="184"/>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1674</v>
      </c>
      <c r="C1352" s="180">
        <v>148479</v>
      </c>
      <c r="D1352" s="183">
        <v>45014</v>
      </c>
      <c r="E1352" s="184">
        <v>11.005599999999999</v>
      </c>
      <c r="F1352" s="184">
        <v>46.157600000000002</v>
      </c>
      <c r="G1352" s="184">
        <v>9.6969999999999992</v>
      </c>
      <c r="H1352" s="184">
        <v>15.891400000000001</v>
      </c>
      <c r="I1352" s="184">
        <v>13.716799999999999</v>
      </c>
      <c r="J1352" s="184">
        <v>13.769500000000001</v>
      </c>
      <c r="K1352" s="184">
        <v>6.8117999999999999</v>
      </c>
      <c r="L1352" s="184">
        <v>7.0056000000000003</v>
      </c>
      <c r="M1352" s="184">
        <v>6.3525999999999998</v>
      </c>
      <c r="N1352" s="184">
        <v>2.6699000000000002</v>
      </c>
      <c r="O1352" s="184"/>
      <c r="P1352" s="184"/>
      <c r="Q1352" s="184">
        <v>3.8491</v>
      </c>
      <c r="R1352" s="184">
        <v>3.7915000000000001</v>
      </c>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1675</v>
      </c>
      <c r="C1353" s="180">
        <v>148477</v>
      </c>
      <c r="D1353" s="183">
        <v>45014</v>
      </c>
      <c r="E1353" s="184">
        <v>10.911099999999999</v>
      </c>
      <c r="F1353" s="184">
        <v>45.887099999999997</v>
      </c>
      <c r="G1353" s="184">
        <v>9.4457000000000004</v>
      </c>
      <c r="H1353" s="184">
        <v>15.650600000000001</v>
      </c>
      <c r="I1353" s="184">
        <v>13.5223</v>
      </c>
      <c r="J1353" s="184">
        <v>13.5718</v>
      </c>
      <c r="K1353" s="184">
        <v>6.649</v>
      </c>
      <c r="L1353" s="184">
        <v>6.8053999999999997</v>
      </c>
      <c r="M1353" s="184">
        <v>6.1228999999999996</v>
      </c>
      <c r="N1353" s="184">
        <v>2.4333999999999998</v>
      </c>
      <c r="O1353" s="184"/>
      <c r="P1353" s="184"/>
      <c r="Q1353" s="184">
        <v>3.4967000000000001</v>
      </c>
      <c r="R1353" s="184">
        <v>3.4870999999999999</v>
      </c>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985</v>
      </c>
      <c r="C1354" s="180">
        <v>148257</v>
      </c>
      <c r="D1354" s="183"/>
      <c r="E1354" s="184"/>
      <c r="F1354" s="184"/>
      <c r="G1354" s="184"/>
      <c r="H1354" s="184"/>
      <c r="I1354" s="184"/>
      <c r="J1354" s="184"/>
      <c r="K1354" s="184"/>
      <c r="L1354" s="184"/>
      <c r="M1354" s="184"/>
      <c r="N1354" s="184"/>
      <c r="O1354" s="184"/>
      <c r="P1354" s="184"/>
      <c r="Q1354" s="184"/>
      <c r="R1354" s="184"/>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986</v>
      </c>
      <c r="C1355" s="180">
        <v>148252</v>
      </c>
      <c r="D1355" s="183"/>
      <c r="E1355" s="184"/>
      <c r="F1355" s="184"/>
      <c r="G1355" s="184"/>
      <c r="H1355" s="184"/>
      <c r="I1355" s="184"/>
      <c r="J1355" s="184"/>
      <c r="K1355" s="184"/>
      <c r="L1355" s="184"/>
      <c r="M1355" s="184"/>
      <c r="N1355" s="184"/>
      <c r="O1355" s="184"/>
      <c r="P1355" s="184"/>
      <c r="Q1355" s="184"/>
      <c r="R1355" s="184"/>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987</v>
      </c>
      <c r="C1356" s="180">
        <v>148136</v>
      </c>
      <c r="D1356" s="183"/>
      <c r="E1356" s="184"/>
      <c r="F1356" s="184"/>
      <c r="G1356" s="184"/>
      <c r="H1356" s="184"/>
      <c r="I1356" s="184"/>
      <c r="J1356" s="184"/>
      <c r="K1356" s="184"/>
      <c r="L1356" s="184"/>
      <c r="M1356" s="184"/>
      <c r="N1356" s="184"/>
      <c r="O1356" s="184"/>
      <c r="P1356" s="184"/>
      <c r="Q1356" s="184"/>
      <c r="R1356" s="184"/>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988</v>
      </c>
      <c r="C1357" s="180">
        <v>148138</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989</v>
      </c>
      <c r="C1358" s="180">
        <v>134503</v>
      </c>
      <c r="D1358" s="183">
        <v>45014</v>
      </c>
      <c r="E1358" s="184">
        <v>16.382999999999999</v>
      </c>
      <c r="F1358" s="184">
        <v>15.6021</v>
      </c>
      <c r="G1358" s="184">
        <v>4.5477999999999996</v>
      </c>
      <c r="H1358" s="184">
        <v>12.4826</v>
      </c>
      <c r="I1358" s="184">
        <v>10.128500000000001</v>
      </c>
      <c r="J1358" s="184">
        <v>11.168699999999999</v>
      </c>
      <c r="K1358" s="184">
        <v>6.2104999999999997</v>
      </c>
      <c r="L1358" s="184">
        <v>6.6577000000000002</v>
      </c>
      <c r="M1358" s="184">
        <v>6.5498000000000003</v>
      </c>
      <c r="N1358" s="184">
        <v>3.9155000000000002</v>
      </c>
      <c r="O1358" s="184">
        <v>5.0479000000000003</v>
      </c>
      <c r="P1358" s="184">
        <v>4.5782999999999996</v>
      </c>
      <c r="Q1358" s="184">
        <v>6.3651</v>
      </c>
      <c r="R1358" s="184">
        <v>5.8385999999999996</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990</v>
      </c>
      <c r="C1359" s="180">
        <v>134499</v>
      </c>
      <c r="D1359" s="183">
        <v>45014</v>
      </c>
      <c r="E1359" s="184">
        <v>15.5077</v>
      </c>
      <c r="F1359" s="184">
        <v>15.069699999999999</v>
      </c>
      <c r="G1359" s="184">
        <v>3.9563000000000001</v>
      </c>
      <c r="H1359" s="184">
        <v>11.857900000000001</v>
      </c>
      <c r="I1359" s="184">
        <v>9.5165000000000006</v>
      </c>
      <c r="J1359" s="184">
        <v>10.557600000000001</v>
      </c>
      <c r="K1359" s="184">
        <v>5.5941999999999998</v>
      </c>
      <c r="L1359" s="184">
        <v>6.0678999999999998</v>
      </c>
      <c r="M1359" s="184">
        <v>5.9741999999999997</v>
      </c>
      <c r="N1359" s="184">
        <v>3.3289</v>
      </c>
      <c r="O1359" s="184">
        <v>4.4051</v>
      </c>
      <c r="P1359" s="184">
        <v>3.9003999999999999</v>
      </c>
      <c r="Q1359" s="184">
        <v>5.6375999999999999</v>
      </c>
      <c r="R1359" s="184">
        <v>5.1643999999999997</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5" t="s">
        <v>27</v>
      </c>
      <c r="B1360" s="180"/>
      <c r="C1360" s="180"/>
      <c r="D1360" s="180"/>
      <c r="E1360" s="180"/>
      <c r="F1360" s="186">
        <v>31.961332258064513</v>
      </c>
      <c r="G1360" s="186">
        <v>6.8649999999999993</v>
      </c>
      <c r="H1360" s="186">
        <v>12.472883870967738</v>
      </c>
      <c r="I1360" s="186">
        <v>11.46420322580645</v>
      </c>
      <c r="J1360" s="186">
        <v>11.978032258064514</v>
      </c>
      <c r="K1360" s="186">
        <v>6.7018451612903229</v>
      </c>
      <c r="L1360" s="186">
        <v>7.2827354838709679</v>
      </c>
      <c r="M1360" s="186">
        <v>7.8941258064516129</v>
      </c>
      <c r="N1360" s="186">
        <v>5.0123677419354857</v>
      </c>
      <c r="O1360" s="186">
        <v>6.1804518518518519</v>
      </c>
      <c r="P1360" s="186">
        <v>5.4027555555555535</v>
      </c>
      <c r="Q1360" s="186">
        <v>6.9461161290322559</v>
      </c>
      <c r="R1360" s="186">
        <v>5.6082379310344823</v>
      </c>
    </row>
    <row r="1361" spans="1:34" x14ac:dyDescent="0.3">
      <c r="A1361" s="185" t="s">
        <v>407</v>
      </c>
      <c r="B1361" s="180"/>
      <c r="C1361" s="180"/>
      <c r="D1361" s="180"/>
      <c r="E1361" s="180"/>
      <c r="F1361" s="186">
        <v>34.162599999999998</v>
      </c>
      <c r="G1361" s="186">
        <v>7.0273000000000003</v>
      </c>
      <c r="H1361" s="186">
        <v>12.2544</v>
      </c>
      <c r="I1361" s="186">
        <v>11.4</v>
      </c>
      <c r="J1361" s="186">
        <v>11.64</v>
      </c>
      <c r="K1361" s="186">
        <v>6.5000999999999998</v>
      </c>
      <c r="L1361" s="186">
        <v>6.8912000000000004</v>
      </c>
      <c r="M1361" s="186">
        <v>6.5800999999999998</v>
      </c>
      <c r="N1361" s="186">
        <v>3.9443000000000001</v>
      </c>
      <c r="O1361" s="186">
        <v>5.6212999999999997</v>
      </c>
      <c r="P1361" s="186">
        <v>5.9869000000000003</v>
      </c>
      <c r="Q1361" s="186">
        <v>7.3520000000000003</v>
      </c>
      <c r="R1361" s="186">
        <v>4.6017999999999999</v>
      </c>
      <c r="S1361" s="105"/>
      <c r="T1361" s="105"/>
      <c r="U1361" s="105"/>
      <c r="V1361" s="105"/>
      <c r="W1361" s="105"/>
      <c r="X1361" s="105"/>
      <c r="Y1361" s="105"/>
      <c r="Z1361" s="105"/>
      <c r="AA1361" s="105"/>
      <c r="AB1361" s="105"/>
      <c r="AC1361" s="105"/>
      <c r="AD1361" s="105"/>
      <c r="AE1361" s="105"/>
      <c r="AF1361" s="105"/>
      <c r="AG1361" s="105"/>
      <c r="AH1361" s="105"/>
    </row>
    <row r="1362" spans="1:34" x14ac:dyDescent="0.3">
      <c r="D1362" s="106"/>
      <c r="E1362" s="107"/>
      <c r="F1362" s="107"/>
      <c r="G1362" s="107"/>
      <c r="H1362" s="107"/>
      <c r="I1362" s="107"/>
      <c r="J1362" s="107"/>
      <c r="K1362" s="107"/>
      <c r="L1362" s="107"/>
      <c r="M1362" s="107"/>
      <c r="N1362" s="107"/>
      <c r="O1362" s="107"/>
      <c r="P1362" s="107"/>
      <c r="Q1362" s="107"/>
      <c r="R1362" s="107"/>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2" t="s">
        <v>991</v>
      </c>
      <c r="B1363" s="182"/>
      <c r="C1363" s="182"/>
      <c r="D1363" s="182"/>
      <c r="E1363" s="182"/>
      <c r="F1363" s="182"/>
      <c r="G1363" s="182"/>
      <c r="H1363" s="182"/>
      <c r="I1363" s="182"/>
      <c r="J1363" s="182"/>
      <c r="K1363" s="182"/>
      <c r="L1363" s="182"/>
      <c r="M1363" s="182"/>
      <c r="N1363" s="182"/>
      <c r="O1363" s="182"/>
      <c r="P1363" s="182"/>
      <c r="Q1363" s="182"/>
      <c r="R1363" s="182"/>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0" t="s">
        <v>992</v>
      </c>
      <c r="B1364" s="180" t="s">
        <v>993</v>
      </c>
      <c r="C1364" s="180">
        <v>100038</v>
      </c>
      <c r="D1364" s="183">
        <v>45014</v>
      </c>
      <c r="E1364" s="184">
        <v>106.07940000000001</v>
      </c>
      <c r="F1364" s="184">
        <v>48.856099999999998</v>
      </c>
      <c r="G1364" s="184">
        <v>11.7935</v>
      </c>
      <c r="H1364" s="184">
        <v>15.952199999999999</v>
      </c>
      <c r="I1364" s="184">
        <v>13.848699999999999</v>
      </c>
      <c r="J1364" s="184">
        <v>14.5974</v>
      </c>
      <c r="K1364" s="184">
        <v>6.5545999999999998</v>
      </c>
      <c r="L1364" s="184">
        <v>7.0156000000000001</v>
      </c>
      <c r="M1364" s="184">
        <v>6.8354999999999997</v>
      </c>
      <c r="N1364" s="184">
        <v>3.1682999999999999</v>
      </c>
      <c r="O1364" s="184">
        <v>5.7374999999999998</v>
      </c>
      <c r="P1364" s="184">
        <v>6.8994999999999997</v>
      </c>
      <c r="Q1364" s="184">
        <v>8.9825999999999997</v>
      </c>
      <c r="R1364" s="184">
        <v>4.3415999999999997</v>
      </c>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80" t="s">
        <v>992</v>
      </c>
      <c r="B1365" s="180" t="s">
        <v>994</v>
      </c>
      <c r="C1365" s="180">
        <v>119657</v>
      </c>
      <c r="D1365" s="183">
        <v>45014</v>
      </c>
      <c r="E1365" s="184">
        <v>113.2761</v>
      </c>
      <c r="F1365" s="184">
        <v>49.269599999999997</v>
      </c>
      <c r="G1365" s="184">
        <v>12.2003</v>
      </c>
      <c r="H1365" s="184">
        <v>16.354800000000001</v>
      </c>
      <c r="I1365" s="184">
        <v>14.2506</v>
      </c>
      <c r="J1365" s="184">
        <v>15.0022</v>
      </c>
      <c r="K1365" s="184">
        <v>6.9832999999999998</v>
      </c>
      <c r="L1365" s="184">
        <v>7.4410999999999996</v>
      </c>
      <c r="M1365" s="184">
        <v>7.2713999999999999</v>
      </c>
      <c r="N1365" s="184">
        <v>3.5928</v>
      </c>
      <c r="O1365" s="184">
        <v>6.1985000000000001</v>
      </c>
      <c r="P1365" s="184">
        <v>7.5091999999999999</v>
      </c>
      <c r="Q1365" s="184">
        <v>7.9203000000000001</v>
      </c>
      <c r="R1365" s="184">
        <v>4.7858000000000001</v>
      </c>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0" t="s">
        <v>992</v>
      </c>
      <c r="B1366" s="180" t="s">
        <v>2060</v>
      </c>
      <c r="C1366" s="180">
        <v>118394</v>
      </c>
      <c r="D1366" s="183">
        <v>45014</v>
      </c>
      <c r="E1366" s="184">
        <v>60.151400000000002</v>
      </c>
      <c r="F1366" s="184">
        <v>63.338500000000003</v>
      </c>
      <c r="G1366" s="184">
        <v>12.8017</v>
      </c>
      <c r="H1366" s="184">
        <v>21.835100000000001</v>
      </c>
      <c r="I1366" s="184">
        <v>18.802499999999998</v>
      </c>
      <c r="J1366" s="184">
        <v>18.828900000000001</v>
      </c>
      <c r="K1366" s="184">
        <v>7.6715</v>
      </c>
      <c r="L1366" s="184">
        <v>7.6024000000000003</v>
      </c>
      <c r="M1366" s="184">
        <v>6.8266</v>
      </c>
      <c r="N1366" s="184">
        <v>2.5973999999999999</v>
      </c>
      <c r="O1366" s="184">
        <v>4.5879000000000003</v>
      </c>
      <c r="P1366" s="184">
        <v>6.9044999999999996</v>
      </c>
      <c r="Q1366" s="184">
        <v>7.9020999999999999</v>
      </c>
      <c r="R1366" s="184">
        <v>3.4380999999999999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80" t="s">
        <v>992</v>
      </c>
      <c r="B1367" s="180" t="s">
        <v>2061</v>
      </c>
      <c r="C1367" s="180">
        <v>108765</v>
      </c>
      <c r="D1367" s="183">
        <v>45014</v>
      </c>
      <c r="E1367" s="184">
        <v>55.8078</v>
      </c>
      <c r="F1367" s="184">
        <v>62.6982</v>
      </c>
      <c r="G1367" s="184">
        <v>12.145899999999999</v>
      </c>
      <c r="H1367" s="184">
        <v>21.165700000000001</v>
      </c>
      <c r="I1367" s="184">
        <v>18.1297</v>
      </c>
      <c r="J1367" s="184">
        <v>18.153700000000001</v>
      </c>
      <c r="K1367" s="184">
        <v>6.9939</v>
      </c>
      <c r="L1367" s="184">
        <v>6.9137000000000004</v>
      </c>
      <c r="M1367" s="184">
        <v>6.1298000000000004</v>
      </c>
      <c r="N1367" s="184">
        <v>1.9177</v>
      </c>
      <c r="O1367" s="184">
        <v>3.91</v>
      </c>
      <c r="P1367" s="184">
        <v>6.2172000000000001</v>
      </c>
      <c r="Q1367" s="184">
        <v>7.8609999999999998</v>
      </c>
      <c r="R1367" s="184">
        <v>2.7593999999999999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80" t="s">
        <v>992</v>
      </c>
      <c r="B1368" s="180" t="s">
        <v>995</v>
      </c>
      <c r="C1368" s="180">
        <v>118282</v>
      </c>
      <c r="D1368" s="183">
        <v>45014</v>
      </c>
      <c r="E1368" s="184">
        <v>52.235700000000001</v>
      </c>
      <c r="F1368" s="184">
        <v>45.896000000000001</v>
      </c>
      <c r="G1368" s="184">
        <v>11.4496</v>
      </c>
      <c r="H1368" s="184">
        <v>18.768599999999999</v>
      </c>
      <c r="I1368" s="184">
        <v>15.2568</v>
      </c>
      <c r="J1368" s="184">
        <v>16.2867</v>
      </c>
      <c r="K1368" s="184">
        <v>7.3682999999999996</v>
      </c>
      <c r="L1368" s="184">
        <v>7.4457000000000004</v>
      </c>
      <c r="M1368" s="184">
        <v>7.1390000000000002</v>
      </c>
      <c r="N1368" s="184">
        <v>4.3914</v>
      </c>
      <c r="O1368" s="184">
        <v>5.1737000000000002</v>
      </c>
      <c r="P1368" s="184">
        <v>6.9398</v>
      </c>
      <c r="Q1368" s="184">
        <v>7.8236999999999997</v>
      </c>
      <c r="R1368" s="184">
        <v>4.0972</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80" t="s">
        <v>992</v>
      </c>
      <c r="B1369" s="180" t="s">
        <v>996</v>
      </c>
      <c r="C1369" s="180">
        <v>101588</v>
      </c>
      <c r="D1369" s="183">
        <v>45014</v>
      </c>
      <c r="E1369" s="184">
        <v>47.784999999999997</v>
      </c>
      <c r="F1369" s="184">
        <v>44.662700000000001</v>
      </c>
      <c r="G1369" s="184">
        <v>10.3111</v>
      </c>
      <c r="H1369" s="184">
        <v>17.616900000000001</v>
      </c>
      <c r="I1369" s="184">
        <v>14.108700000000001</v>
      </c>
      <c r="J1369" s="184">
        <v>15.135300000000001</v>
      </c>
      <c r="K1369" s="184">
        <v>6.2121000000000004</v>
      </c>
      <c r="L1369" s="184">
        <v>6.2662000000000004</v>
      </c>
      <c r="M1369" s="184">
        <v>5.9345999999999997</v>
      </c>
      <c r="N1369" s="184">
        <v>3.2058</v>
      </c>
      <c r="O1369" s="184">
        <v>3.9992000000000001</v>
      </c>
      <c r="P1369" s="184">
        <v>5.8025000000000002</v>
      </c>
      <c r="Q1369" s="184">
        <v>7.9137000000000004</v>
      </c>
      <c r="R1369" s="184">
        <v>2.9270999999999998</v>
      </c>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0" t="s">
        <v>992</v>
      </c>
      <c r="B1370" s="180" t="s">
        <v>997</v>
      </c>
      <c r="C1370" s="180">
        <v>100124</v>
      </c>
      <c r="D1370" s="183">
        <v>45014</v>
      </c>
      <c r="E1370" s="184">
        <v>48.960799999999999</v>
      </c>
      <c r="F1370" s="184">
        <v>46.877200000000002</v>
      </c>
      <c r="G1370" s="184">
        <v>16.902100000000001</v>
      </c>
      <c r="H1370" s="184">
        <v>17.1172</v>
      </c>
      <c r="I1370" s="184">
        <v>14.2095</v>
      </c>
      <c r="J1370" s="184">
        <v>13.6554</v>
      </c>
      <c r="K1370" s="184">
        <v>5.6566000000000001</v>
      </c>
      <c r="L1370" s="184">
        <v>6.0185000000000004</v>
      </c>
      <c r="M1370" s="184">
        <v>6.6440999999999999</v>
      </c>
      <c r="N1370" s="184">
        <v>2.581</v>
      </c>
      <c r="O1370" s="184">
        <v>3.6396000000000002</v>
      </c>
      <c r="P1370" s="184">
        <v>5.0228000000000002</v>
      </c>
      <c r="Q1370" s="184">
        <v>7.2950999999999997</v>
      </c>
      <c r="R1370" s="184">
        <v>2.6435</v>
      </c>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998</v>
      </c>
      <c r="C1371" s="180">
        <v>119069</v>
      </c>
      <c r="D1371" s="183">
        <v>45014</v>
      </c>
      <c r="E1371" s="184">
        <v>53.377800000000001</v>
      </c>
      <c r="F1371" s="184">
        <v>48.409100000000002</v>
      </c>
      <c r="G1371" s="184">
        <v>18.454599999999999</v>
      </c>
      <c r="H1371" s="184">
        <v>18.667000000000002</v>
      </c>
      <c r="I1371" s="184">
        <v>15.768599999999999</v>
      </c>
      <c r="J1371" s="184">
        <v>15.218400000000001</v>
      </c>
      <c r="K1371" s="184">
        <v>7.2361000000000004</v>
      </c>
      <c r="L1371" s="184">
        <v>7.6288</v>
      </c>
      <c r="M1371" s="184">
        <v>8.2885000000000009</v>
      </c>
      <c r="N1371" s="184">
        <v>4.1813000000000002</v>
      </c>
      <c r="O1371" s="184">
        <v>4.8108000000000004</v>
      </c>
      <c r="P1371" s="184">
        <v>5.944</v>
      </c>
      <c r="Q1371" s="184">
        <v>7.0860000000000003</v>
      </c>
      <c r="R1371" s="184">
        <v>4.0593000000000004</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1967</v>
      </c>
      <c r="C1372" s="180">
        <v>101685</v>
      </c>
      <c r="D1372" s="183">
        <v>45014</v>
      </c>
      <c r="E1372" s="184">
        <v>36.095500000000001</v>
      </c>
      <c r="F1372" s="184">
        <v>53.165700000000001</v>
      </c>
      <c r="G1372" s="184">
        <v>7.1664000000000003</v>
      </c>
      <c r="H1372" s="184">
        <v>16.135000000000002</v>
      </c>
      <c r="I1372" s="184">
        <v>13.9275</v>
      </c>
      <c r="J1372" s="184">
        <v>16.218299999999999</v>
      </c>
      <c r="K1372" s="184">
        <v>6.1906999999999996</v>
      </c>
      <c r="L1372" s="184">
        <v>6.4569999999999999</v>
      </c>
      <c r="M1372" s="184">
        <v>5.8361000000000001</v>
      </c>
      <c r="N1372" s="184">
        <v>2.1707999999999998</v>
      </c>
      <c r="O1372" s="184">
        <v>3.2972000000000001</v>
      </c>
      <c r="P1372" s="184">
        <v>5.4314</v>
      </c>
      <c r="Q1372" s="184">
        <v>6.5232000000000001</v>
      </c>
      <c r="R1372" s="184">
        <v>2.6753999999999998</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1968</v>
      </c>
      <c r="C1373" s="180">
        <v>120059</v>
      </c>
      <c r="D1373" s="183">
        <v>45014</v>
      </c>
      <c r="E1373" s="184">
        <v>39.202599999999997</v>
      </c>
      <c r="F1373" s="184">
        <v>54.455100000000002</v>
      </c>
      <c r="G1373" s="184">
        <v>8.3892000000000007</v>
      </c>
      <c r="H1373" s="184">
        <v>17.372</v>
      </c>
      <c r="I1373" s="184">
        <v>15.170999999999999</v>
      </c>
      <c r="J1373" s="184">
        <v>17.4636</v>
      </c>
      <c r="K1373" s="184">
        <v>7.4172000000000002</v>
      </c>
      <c r="L1373" s="184">
        <v>7.5087000000000002</v>
      </c>
      <c r="M1373" s="184">
        <v>6.8409000000000004</v>
      </c>
      <c r="N1373" s="184">
        <v>3.1251000000000002</v>
      </c>
      <c r="O1373" s="184">
        <v>4.1967999999999996</v>
      </c>
      <c r="P1373" s="184">
        <v>6.3132999999999999</v>
      </c>
      <c r="Q1373" s="184">
        <v>6.7819000000000003</v>
      </c>
      <c r="R1373" s="184">
        <v>3.5851999999999999</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999</v>
      </c>
      <c r="C1374" s="180">
        <v>109740</v>
      </c>
      <c r="D1374" s="183">
        <v>45014</v>
      </c>
      <c r="E1374" s="184">
        <v>33.356000000000002</v>
      </c>
      <c r="F1374" s="184">
        <v>28.911200000000001</v>
      </c>
      <c r="G1374" s="184">
        <v>6.0671999999999997</v>
      </c>
      <c r="H1374" s="184">
        <v>11.133800000000001</v>
      </c>
      <c r="I1374" s="184">
        <v>9.2242999999999995</v>
      </c>
      <c r="J1374" s="184">
        <v>11.626300000000001</v>
      </c>
      <c r="K1374" s="184">
        <v>5.9488000000000003</v>
      </c>
      <c r="L1374" s="184">
        <v>6.5122999999999998</v>
      </c>
      <c r="M1374" s="184">
        <v>7.6726000000000001</v>
      </c>
      <c r="N1374" s="184">
        <v>4.7619999999999996</v>
      </c>
      <c r="O1374" s="184">
        <v>5.3601000000000001</v>
      </c>
      <c r="P1374" s="184">
        <v>6.5621</v>
      </c>
      <c r="Q1374" s="184">
        <v>8.5891999999999999</v>
      </c>
      <c r="R1374" s="184">
        <v>3.9942000000000002</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1000</v>
      </c>
      <c r="C1375" s="180">
        <v>120619</v>
      </c>
      <c r="D1375" s="183">
        <v>45014</v>
      </c>
      <c r="E1375" s="184">
        <v>35.020000000000003</v>
      </c>
      <c r="F1375" s="184">
        <v>29.415500000000002</v>
      </c>
      <c r="G1375" s="184">
        <v>6.5721999999999996</v>
      </c>
      <c r="H1375" s="184">
        <v>11.6378</v>
      </c>
      <c r="I1375" s="184">
        <v>9.7367000000000008</v>
      </c>
      <c r="J1375" s="184">
        <v>12.141500000000001</v>
      </c>
      <c r="K1375" s="184">
        <v>6.4661999999999997</v>
      </c>
      <c r="L1375" s="184">
        <v>7.0773999999999999</v>
      </c>
      <c r="M1375" s="184">
        <v>8.2777999999999992</v>
      </c>
      <c r="N1375" s="184">
        <v>5.375</v>
      </c>
      <c r="O1375" s="184">
        <v>5.9889000000000001</v>
      </c>
      <c r="P1375" s="184">
        <v>7.1836000000000002</v>
      </c>
      <c r="Q1375" s="184">
        <v>8.0520999999999994</v>
      </c>
      <c r="R1375" s="184">
        <v>4.6308999999999996</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1871</v>
      </c>
      <c r="C1376" s="180">
        <v>120430</v>
      </c>
      <c r="D1376" s="183">
        <v>45014</v>
      </c>
      <c r="E1376" s="184">
        <v>57.625900000000001</v>
      </c>
      <c r="F1376" s="184">
        <v>52.330100000000002</v>
      </c>
      <c r="G1376" s="184">
        <v>10.999599999999999</v>
      </c>
      <c r="H1376" s="184">
        <v>19.0654</v>
      </c>
      <c r="I1376" s="184">
        <v>15.5974</v>
      </c>
      <c r="J1376" s="184">
        <v>17.3081</v>
      </c>
      <c r="K1376" s="184">
        <v>7.0921000000000003</v>
      </c>
      <c r="L1376" s="184">
        <v>7.4256000000000002</v>
      </c>
      <c r="M1376" s="184">
        <v>6.8387000000000002</v>
      </c>
      <c r="N1376" s="184">
        <v>3.0017999999999998</v>
      </c>
      <c r="O1376" s="184">
        <v>4.5490000000000004</v>
      </c>
      <c r="P1376" s="184">
        <v>3.0684999999999998</v>
      </c>
      <c r="Q1376" s="184">
        <v>5.2279</v>
      </c>
      <c r="R1376" s="184">
        <v>3.4695999999999998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1872</v>
      </c>
      <c r="C1377" s="180">
        <v>100223</v>
      </c>
      <c r="D1377" s="183">
        <v>45014</v>
      </c>
      <c r="E1377" s="184">
        <v>52.320700000000002</v>
      </c>
      <c r="F1377" s="184">
        <v>51.767000000000003</v>
      </c>
      <c r="G1377" s="184">
        <v>10.4513</v>
      </c>
      <c r="H1377" s="184">
        <v>18.5182</v>
      </c>
      <c r="I1377" s="184">
        <v>15.045299999999999</v>
      </c>
      <c r="J1377" s="184">
        <v>16.751200000000001</v>
      </c>
      <c r="K1377" s="184">
        <v>6.5332999999999997</v>
      </c>
      <c r="L1377" s="184">
        <v>6.8563000000000001</v>
      </c>
      <c r="M1377" s="184">
        <v>6.2614999999999998</v>
      </c>
      <c r="N1377" s="184">
        <v>2.4367999999999999</v>
      </c>
      <c r="O1377" s="184">
        <v>3.7033</v>
      </c>
      <c r="P1377" s="184">
        <v>2.1581999999999999</v>
      </c>
      <c r="Q1377" s="184">
        <v>6.0498000000000003</v>
      </c>
      <c r="R1377" s="184">
        <v>2.7284999999999999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1001</v>
      </c>
      <c r="C1378" s="180">
        <v>119735</v>
      </c>
      <c r="D1378" s="183">
        <v>45014</v>
      </c>
      <c r="E1378" s="184">
        <v>71.108099999999993</v>
      </c>
      <c r="F1378" s="184">
        <v>49.086399999999998</v>
      </c>
      <c r="G1378" s="184">
        <v>14.5245</v>
      </c>
      <c r="H1378" s="184">
        <v>17.461099999999998</v>
      </c>
      <c r="I1378" s="184">
        <v>15.7577</v>
      </c>
      <c r="J1378" s="184">
        <v>16.412199999999999</v>
      </c>
      <c r="K1378" s="184">
        <v>7.4199000000000002</v>
      </c>
      <c r="L1378" s="184">
        <v>7.5270999999999999</v>
      </c>
      <c r="M1378" s="184">
        <v>8.5069999999999997</v>
      </c>
      <c r="N1378" s="184">
        <v>4.4653</v>
      </c>
      <c r="O1378" s="184">
        <v>5.9842000000000004</v>
      </c>
      <c r="P1378" s="184">
        <v>7.5113000000000003</v>
      </c>
      <c r="Q1378" s="184">
        <v>7.6821999999999999</v>
      </c>
      <c r="R1378" s="184">
        <v>4.8398000000000003</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1002</v>
      </c>
      <c r="C1379" s="180">
        <v>100299</v>
      </c>
      <c r="D1379" s="183">
        <v>45014</v>
      </c>
      <c r="E1379" s="184">
        <v>64.821799999999996</v>
      </c>
      <c r="F1379" s="184">
        <v>47.924799999999998</v>
      </c>
      <c r="G1379" s="184">
        <v>13.3695</v>
      </c>
      <c r="H1379" s="184">
        <v>16.310099999999998</v>
      </c>
      <c r="I1379" s="184">
        <v>14.604900000000001</v>
      </c>
      <c r="J1379" s="184">
        <v>15.2479</v>
      </c>
      <c r="K1379" s="184">
        <v>6.2313000000000001</v>
      </c>
      <c r="L1379" s="184">
        <v>6.3250000000000002</v>
      </c>
      <c r="M1379" s="184">
        <v>7.2778999999999998</v>
      </c>
      <c r="N1379" s="184">
        <v>3.2517</v>
      </c>
      <c r="O1379" s="184">
        <v>4.8334000000000001</v>
      </c>
      <c r="P1379" s="184">
        <v>6.3891</v>
      </c>
      <c r="Q1379" s="184">
        <v>8.3313000000000006</v>
      </c>
      <c r="R1379" s="184">
        <v>3.7029000000000001</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1003</v>
      </c>
      <c r="C1380" s="180">
        <v>120279</v>
      </c>
      <c r="D1380" s="183">
        <v>45014</v>
      </c>
      <c r="E1380" s="184">
        <v>63.695300000000003</v>
      </c>
      <c r="F1380" s="184">
        <v>27.411899999999999</v>
      </c>
      <c r="G1380" s="184">
        <v>13.353300000000001</v>
      </c>
      <c r="H1380" s="184">
        <v>14.227</v>
      </c>
      <c r="I1380" s="184">
        <v>8.3892000000000007</v>
      </c>
      <c r="J1380" s="184">
        <v>13.581799999999999</v>
      </c>
      <c r="K1380" s="184">
        <v>5.7510000000000003</v>
      </c>
      <c r="L1380" s="184">
        <v>6.5716000000000001</v>
      </c>
      <c r="M1380" s="184">
        <v>7.7259000000000002</v>
      </c>
      <c r="N1380" s="184">
        <v>4.6318999999999999</v>
      </c>
      <c r="O1380" s="184">
        <v>4.3163</v>
      </c>
      <c r="P1380" s="184">
        <v>6.1326999999999998</v>
      </c>
      <c r="Q1380" s="184">
        <v>6.8695000000000004</v>
      </c>
      <c r="R1380" s="184">
        <v>3.5463</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1759</v>
      </c>
      <c r="C1381" s="180">
        <v>100315</v>
      </c>
      <c r="D1381" s="183">
        <v>45014</v>
      </c>
      <c r="E1381" s="184">
        <v>60.401499999999999</v>
      </c>
      <c r="F1381" s="184">
        <v>26.910699999999999</v>
      </c>
      <c r="G1381" s="184">
        <v>12.845599999999999</v>
      </c>
      <c r="H1381" s="184">
        <v>13.720700000000001</v>
      </c>
      <c r="I1381" s="184">
        <v>7.8837999999999999</v>
      </c>
      <c r="J1381" s="184">
        <v>13.6896</v>
      </c>
      <c r="K1381" s="184">
        <v>5.4408000000000003</v>
      </c>
      <c r="L1381" s="184">
        <v>6.1539999999999999</v>
      </c>
      <c r="M1381" s="184">
        <v>7.2644000000000002</v>
      </c>
      <c r="N1381" s="184">
        <v>4.1249000000000002</v>
      </c>
      <c r="O1381" s="184">
        <v>3.8163999999999998</v>
      </c>
      <c r="P1381" s="184">
        <v>5.5762</v>
      </c>
      <c r="Q1381" s="184">
        <v>7.7295999999999996</v>
      </c>
      <c r="R1381" s="184">
        <v>3.177</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1004</v>
      </c>
      <c r="C1382" s="180">
        <v>100387</v>
      </c>
      <c r="D1382" s="183">
        <v>45014</v>
      </c>
      <c r="E1382" s="184">
        <v>75.868799999999993</v>
      </c>
      <c r="F1382" s="184">
        <v>43.783900000000003</v>
      </c>
      <c r="G1382" s="184">
        <v>15.9687</v>
      </c>
      <c r="H1382" s="184">
        <v>20.817699999999999</v>
      </c>
      <c r="I1382" s="184">
        <v>16.328199999999999</v>
      </c>
      <c r="J1382" s="184">
        <v>16.3002</v>
      </c>
      <c r="K1382" s="184">
        <v>6.4916999999999998</v>
      </c>
      <c r="L1382" s="184">
        <v>7.2435</v>
      </c>
      <c r="M1382" s="184">
        <v>8.6621000000000006</v>
      </c>
      <c r="N1382" s="184">
        <v>5.1005000000000003</v>
      </c>
      <c r="O1382" s="184">
        <v>4.3979999999999997</v>
      </c>
      <c r="P1382" s="184">
        <v>6.6942000000000004</v>
      </c>
      <c r="Q1382" s="184">
        <v>8.3674999999999997</v>
      </c>
      <c r="R1382" s="184">
        <v>3.8151999999999999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1005</v>
      </c>
      <c r="C1383" s="180">
        <v>118687</v>
      </c>
      <c r="D1383" s="183">
        <v>45014</v>
      </c>
      <c r="E1383" s="184">
        <v>83.223100000000002</v>
      </c>
      <c r="F1383" s="184">
        <v>44.878</v>
      </c>
      <c r="G1383" s="184">
        <v>17.083100000000002</v>
      </c>
      <c r="H1383" s="184">
        <v>21.935300000000002</v>
      </c>
      <c r="I1383" s="184">
        <v>17.443000000000001</v>
      </c>
      <c r="J1383" s="184">
        <v>17.425799999999999</v>
      </c>
      <c r="K1383" s="184">
        <v>7.6456</v>
      </c>
      <c r="L1383" s="184">
        <v>8.4193999999999996</v>
      </c>
      <c r="M1383" s="184">
        <v>9.8666</v>
      </c>
      <c r="N1383" s="184">
        <v>6.2903000000000002</v>
      </c>
      <c r="O1383" s="184">
        <v>5.5225</v>
      </c>
      <c r="P1383" s="184">
        <v>7.7057000000000002</v>
      </c>
      <c r="Q1383" s="184">
        <v>7.9862000000000002</v>
      </c>
      <c r="R1383" s="184">
        <v>4.9858000000000002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1006</v>
      </c>
      <c r="C1384" s="180">
        <v>119714</v>
      </c>
      <c r="D1384" s="183">
        <v>45014</v>
      </c>
      <c r="E1384" s="184">
        <v>63.180300000000003</v>
      </c>
      <c r="F1384" s="184">
        <v>38.631999999999998</v>
      </c>
      <c r="G1384" s="184">
        <v>13.462400000000001</v>
      </c>
      <c r="H1384" s="184">
        <v>18.9406</v>
      </c>
      <c r="I1384" s="184">
        <v>16.6739</v>
      </c>
      <c r="J1384" s="184">
        <v>16.2271</v>
      </c>
      <c r="K1384" s="184">
        <v>7.5293999999999999</v>
      </c>
      <c r="L1384" s="184">
        <v>7.7508999999999997</v>
      </c>
      <c r="M1384" s="184">
        <v>8.1472999999999995</v>
      </c>
      <c r="N1384" s="184">
        <v>5.1688999999999998</v>
      </c>
      <c r="O1384" s="184">
        <v>6.2587999999999999</v>
      </c>
      <c r="P1384" s="184">
        <v>7.6929999999999996</v>
      </c>
      <c r="Q1384" s="184">
        <v>8.1203000000000003</v>
      </c>
      <c r="R1384" s="184">
        <v>4.9321999999999999</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1007</v>
      </c>
      <c r="C1385" s="180">
        <v>100639</v>
      </c>
      <c r="D1385" s="183">
        <v>45014</v>
      </c>
      <c r="E1385" s="184">
        <v>59.459000000000003</v>
      </c>
      <c r="F1385" s="184">
        <v>38.0381</v>
      </c>
      <c r="G1385" s="184">
        <v>12.8155</v>
      </c>
      <c r="H1385" s="184">
        <v>18.2896</v>
      </c>
      <c r="I1385" s="184">
        <v>16.014500000000002</v>
      </c>
      <c r="J1385" s="184">
        <v>15.562200000000001</v>
      </c>
      <c r="K1385" s="184">
        <v>6.8605</v>
      </c>
      <c r="L1385" s="184">
        <v>7.0736999999999997</v>
      </c>
      <c r="M1385" s="184">
        <v>7.4545000000000003</v>
      </c>
      <c r="N1385" s="184">
        <v>4.4821</v>
      </c>
      <c r="O1385" s="184">
        <v>5.5754999999999999</v>
      </c>
      <c r="P1385" s="184">
        <v>6.9713000000000003</v>
      </c>
      <c r="Q1385" s="184">
        <v>7.5678999999999998</v>
      </c>
      <c r="R1385" s="184">
        <v>4.2439999999999998</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1008</v>
      </c>
      <c r="C1386" s="180">
        <v>119876</v>
      </c>
      <c r="D1386" s="183"/>
      <c r="E1386" s="184"/>
      <c r="F1386" s="184"/>
      <c r="G1386" s="184"/>
      <c r="H1386" s="184"/>
      <c r="I1386" s="184"/>
      <c r="J1386" s="184"/>
      <c r="K1386" s="184"/>
      <c r="L1386" s="184"/>
      <c r="M1386" s="184"/>
      <c r="N1386" s="184"/>
      <c r="O1386" s="184"/>
      <c r="P1386" s="184"/>
      <c r="Q1386" s="184"/>
      <c r="R1386" s="184"/>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1009</v>
      </c>
      <c r="C1387" s="180">
        <v>100418</v>
      </c>
      <c r="D1387" s="183"/>
      <c r="E1387" s="184"/>
      <c r="F1387" s="184"/>
      <c r="G1387" s="184"/>
      <c r="H1387" s="184"/>
      <c r="I1387" s="184"/>
      <c r="J1387" s="184"/>
      <c r="K1387" s="184"/>
      <c r="L1387" s="184"/>
      <c r="M1387" s="184"/>
      <c r="N1387" s="184"/>
      <c r="O1387" s="184"/>
      <c r="P1387" s="184"/>
      <c r="Q1387" s="184"/>
      <c r="R1387" s="184"/>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1010</v>
      </c>
      <c r="C1388" s="180">
        <v>148086</v>
      </c>
      <c r="D1388" s="183"/>
      <c r="E1388" s="184"/>
      <c r="F1388" s="184"/>
      <c r="G1388" s="184"/>
      <c r="H1388" s="184"/>
      <c r="I1388" s="184"/>
      <c r="J1388" s="184"/>
      <c r="K1388" s="184"/>
      <c r="L1388" s="184"/>
      <c r="M1388" s="184"/>
      <c r="N1388" s="184"/>
      <c r="O1388" s="184"/>
      <c r="P1388" s="184"/>
      <c r="Q1388" s="184"/>
      <c r="R1388" s="184"/>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1011</v>
      </c>
      <c r="C1389" s="180">
        <v>148085</v>
      </c>
      <c r="D1389" s="183"/>
      <c r="E1389" s="184"/>
      <c r="F1389" s="184"/>
      <c r="G1389" s="184"/>
      <c r="H1389" s="184"/>
      <c r="I1389" s="184"/>
      <c r="J1389" s="184"/>
      <c r="K1389" s="184"/>
      <c r="L1389" s="184"/>
      <c r="M1389" s="184"/>
      <c r="N1389" s="184"/>
      <c r="O1389" s="184"/>
      <c r="P1389" s="184"/>
      <c r="Q1389" s="184"/>
      <c r="R1389" s="184"/>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1012</v>
      </c>
      <c r="C1390" s="180">
        <v>120689</v>
      </c>
      <c r="D1390" s="183">
        <v>45014</v>
      </c>
      <c r="E1390" s="184">
        <v>66.906899999999993</v>
      </c>
      <c r="F1390" s="184">
        <v>49.000100000000003</v>
      </c>
      <c r="G1390" s="184">
        <v>13.674799999999999</v>
      </c>
      <c r="H1390" s="184">
        <v>17.407299999999999</v>
      </c>
      <c r="I1390" s="184">
        <v>14.131500000000001</v>
      </c>
      <c r="J1390" s="184">
        <v>14.2821</v>
      </c>
      <c r="K1390" s="184">
        <v>6.8562000000000003</v>
      </c>
      <c r="L1390" s="184">
        <v>7.0694999999999997</v>
      </c>
      <c r="M1390" s="184">
        <v>7.4757999999999996</v>
      </c>
      <c r="N1390" s="184">
        <v>12.352499999999999</v>
      </c>
      <c r="O1390" s="184">
        <v>9.9609000000000005</v>
      </c>
      <c r="P1390" s="184">
        <v>4.1451000000000002</v>
      </c>
      <c r="Q1390" s="184">
        <v>6.7847</v>
      </c>
      <c r="R1390" s="184">
        <v>11.1517</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1013</v>
      </c>
      <c r="C1391" s="180">
        <v>100741</v>
      </c>
      <c r="D1391" s="183">
        <v>45014</v>
      </c>
      <c r="E1391" s="184">
        <v>61.948500000000003</v>
      </c>
      <c r="F1391" s="184">
        <v>48.673699999999997</v>
      </c>
      <c r="G1391" s="184">
        <v>13.3284</v>
      </c>
      <c r="H1391" s="184">
        <v>17.062000000000001</v>
      </c>
      <c r="I1391" s="184">
        <v>13.7925</v>
      </c>
      <c r="J1391" s="184">
        <v>13.937900000000001</v>
      </c>
      <c r="K1391" s="184">
        <v>6.5106999999999999</v>
      </c>
      <c r="L1391" s="184">
        <v>6.7221000000000002</v>
      </c>
      <c r="M1391" s="184">
        <v>7.1234000000000002</v>
      </c>
      <c r="N1391" s="184">
        <v>11.988799999999999</v>
      </c>
      <c r="O1391" s="184">
        <v>9.5211000000000006</v>
      </c>
      <c r="P1391" s="184">
        <v>3.5447000000000002</v>
      </c>
      <c r="Q1391" s="184">
        <v>7.6317000000000004</v>
      </c>
      <c r="R1391" s="184">
        <v>10.7829</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5" t="s">
        <v>27</v>
      </c>
      <c r="B1392" s="180"/>
      <c r="C1392" s="180"/>
      <c r="D1392" s="180"/>
      <c r="E1392" s="180"/>
      <c r="F1392" s="186">
        <v>45.599650000000004</v>
      </c>
      <c r="G1392" s="186">
        <v>12.33877083333333</v>
      </c>
      <c r="H1392" s="186">
        <v>17.396295833333337</v>
      </c>
      <c r="I1392" s="186">
        <v>14.337354166666669</v>
      </c>
      <c r="J1392" s="186">
        <v>15.460575</v>
      </c>
      <c r="K1392" s="186">
        <v>6.7109083333333333</v>
      </c>
      <c r="L1392" s="186">
        <v>7.0427541666666684</v>
      </c>
      <c r="M1392" s="186">
        <v>7.3459166666666667</v>
      </c>
      <c r="N1392" s="186">
        <v>4.5151708333333325</v>
      </c>
      <c r="O1392" s="186">
        <v>5.2224833333333329</v>
      </c>
      <c r="P1392" s="186">
        <v>6.0133291666666686</v>
      </c>
      <c r="Q1392" s="186">
        <v>7.544979166666665</v>
      </c>
      <c r="R1392" s="186">
        <v>4.3880666666666661</v>
      </c>
    </row>
    <row r="1393" spans="1:34" x14ac:dyDescent="0.3">
      <c r="A1393" s="185" t="s">
        <v>407</v>
      </c>
      <c r="B1393" s="180"/>
      <c r="C1393" s="180"/>
      <c r="D1393" s="180"/>
      <c r="E1393" s="180"/>
      <c r="F1393" s="186">
        <v>48.16695</v>
      </c>
      <c r="G1393" s="186">
        <v>12.8086</v>
      </c>
      <c r="H1393" s="186">
        <v>17.434199999999997</v>
      </c>
      <c r="I1393" s="186">
        <v>14.825099999999999</v>
      </c>
      <c r="J1393" s="186">
        <v>15.405049999999999</v>
      </c>
      <c r="K1393" s="186">
        <v>6.7054</v>
      </c>
      <c r="L1393" s="186">
        <v>7.0716000000000001</v>
      </c>
      <c r="M1393" s="186">
        <v>7.2679</v>
      </c>
      <c r="N1393" s="186">
        <v>4.1531000000000002</v>
      </c>
      <c r="O1393" s="186">
        <v>4.8221000000000007</v>
      </c>
      <c r="P1393" s="186">
        <v>6.3512000000000004</v>
      </c>
      <c r="Q1393" s="186">
        <v>7.7766500000000001</v>
      </c>
      <c r="R1393" s="186">
        <v>3.9047000000000001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D1394" s="106"/>
      <c r="E1394" s="107"/>
      <c r="F1394" s="107"/>
      <c r="G1394" s="107"/>
      <c r="H1394" s="107"/>
      <c r="I1394" s="107"/>
      <c r="J1394" s="107"/>
      <c r="K1394" s="107"/>
      <c r="L1394" s="107"/>
      <c r="M1394" s="107"/>
      <c r="N1394" s="107"/>
      <c r="O1394" s="107"/>
      <c r="P1394" s="107"/>
      <c r="Q1394" s="107"/>
      <c r="R1394" s="107"/>
      <c r="T1394" s="106"/>
      <c r="U1394" s="107"/>
      <c r="V1394" s="107"/>
      <c r="W1394" s="107"/>
      <c r="X1394" s="107"/>
      <c r="Y1394" s="107"/>
      <c r="Z1394" s="107"/>
      <c r="AA1394" s="107"/>
      <c r="AB1394" s="107"/>
      <c r="AC1394" s="107"/>
      <c r="AD1394" s="107"/>
      <c r="AE1394" s="107"/>
      <c r="AF1394" s="107"/>
      <c r="AG1394" s="107"/>
      <c r="AH1394" s="107"/>
    </row>
    <row r="1395" spans="1:34" x14ac:dyDescent="0.3">
      <c r="A1395" s="182" t="s">
        <v>1014</v>
      </c>
      <c r="B1395" s="182"/>
      <c r="C1395" s="182"/>
      <c r="D1395" s="182"/>
      <c r="E1395" s="182"/>
      <c r="F1395" s="182"/>
      <c r="G1395" s="182"/>
      <c r="H1395" s="182"/>
      <c r="I1395" s="182"/>
      <c r="J1395" s="182"/>
      <c r="K1395" s="182"/>
      <c r="L1395" s="182"/>
      <c r="M1395" s="182"/>
      <c r="N1395" s="182"/>
      <c r="O1395" s="182"/>
      <c r="P1395" s="182"/>
      <c r="Q1395" s="182"/>
      <c r="R1395" s="182"/>
      <c r="T1395" s="106"/>
      <c r="U1395" s="107"/>
      <c r="V1395" s="107"/>
      <c r="W1395" s="107"/>
      <c r="X1395" s="107"/>
      <c r="Y1395" s="107"/>
      <c r="Z1395" s="107"/>
      <c r="AA1395" s="107"/>
      <c r="AB1395" s="107"/>
      <c r="AC1395" s="107"/>
      <c r="AD1395" s="107"/>
      <c r="AE1395" s="107"/>
      <c r="AF1395" s="107"/>
      <c r="AG1395" s="107"/>
      <c r="AH1395" s="107"/>
    </row>
    <row r="1396" spans="1:34" x14ac:dyDescent="0.3">
      <c r="A1396" s="180" t="s">
        <v>1015</v>
      </c>
      <c r="B1396" s="180" t="s">
        <v>1016</v>
      </c>
      <c r="C1396" s="180">
        <v>101592</v>
      </c>
      <c r="D1396" s="183">
        <v>45014</v>
      </c>
      <c r="E1396" s="184">
        <v>430</v>
      </c>
      <c r="F1396" s="184">
        <v>1.4127000000000001</v>
      </c>
      <c r="G1396" s="184">
        <v>0.36180000000000001</v>
      </c>
      <c r="H1396" s="184">
        <v>-1.2924</v>
      </c>
      <c r="I1396" s="184">
        <v>-1.6648000000000001</v>
      </c>
      <c r="J1396" s="184">
        <v>-3.2469000000000001</v>
      </c>
      <c r="K1396" s="184">
        <v>-4.5929000000000002</v>
      </c>
      <c r="L1396" s="184">
        <v>-6.0048000000000004</v>
      </c>
      <c r="M1396" s="184">
        <v>2.8069000000000002</v>
      </c>
      <c r="N1396" s="184">
        <v>-5.9368999999999996</v>
      </c>
      <c r="O1396" s="184">
        <v>30.483899999999998</v>
      </c>
      <c r="P1396" s="184">
        <v>7.0818000000000003</v>
      </c>
      <c r="Q1396" s="184">
        <v>20.139700000000001</v>
      </c>
      <c r="R1396" s="184">
        <v>11.431800000000001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80" t="s">
        <v>1015</v>
      </c>
      <c r="B1397" s="180" t="s">
        <v>1017</v>
      </c>
      <c r="C1397" s="180">
        <v>119620</v>
      </c>
      <c r="D1397" s="183">
        <v>45014</v>
      </c>
      <c r="E1397" s="184">
        <v>469.8</v>
      </c>
      <c r="F1397" s="184">
        <v>1.4160999999999999</v>
      </c>
      <c r="G1397" s="184">
        <v>0.37390000000000001</v>
      </c>
      <c r="H1397" s="184">
        <v>-1.2756000000000001</v>
      </c>
      <c r="I1397" s="184">
        <v>-1.6311</v>
      </c>
      <c r="J1397" s="184">
        <v>-3.1798999999999999</v>
      </c>
      <c r="K1397" s="184">
        <v>-4.3898000000000001</v>
      </c>
      <c r="L1397" s="184">
        <v>-5.5963000000000003</v>
      </c>
      <c r="M1397" s="184">
        <v>3.5257999999999998</v>
      </c>
      <c r="N1397" s="184">
        <v>-5.0812999999999997</v>
      </c>
      <c r="O1397" s="184">
        <v>31.685600000000001</v>
      </c>
      <c r="P1397" s="184">
        <v>8.0502000000000002</v>
      </c>
      <c r="Q1397" s="184">
        <v>14.257199999999999</v>
      </c>
      <c r="R1397" s="184">
        <v>12.4382</v>
      </c>
      <c r="T1397" s="106"/>
      <c r="U1397" s="107"/>
      <c r="V1397" s="107"/>
      <c r="W1397" s="107"/>
      <c r="X1397" s="107"/>
      <c r="Y1397" s="107"/>
      <c r="Z1397" s="107"/>
      <c r="AA1397" s="107"/>
      <c r="AB1397" s="107"/>
      <c r="AC1397" s="107"/>
      <c r="AD1397" s="107"/>
      <c r="AE1397" s="107"/>
      <c r="AF1397" s="107"/>
      <c r="AG1397" s="107"/>
      <c r="AH1397" s="107"/>
    </row>
    <row r="1398" spans="1:34" x14ac:dyDescent="0.3">
      <c r="A1398" s="180" t="s">
        <v>1015</v>
      </c>
      <c r="B1398" s="180" t="s">
        <v>1018</v>
      </c>
      <c r="C1398" s="180">
        <v>120505</v>
      </c>
      <c r="D1398" s="183">
        <v>45014</v>
      </c>
      <c r="E1398" s="184">
        <v>72.209999999999994</v>
      </c>
      <c r="F1398" s="184">
        <v>1.3900999999999999</v>
      </c>
      <c r="G1398" s="184">
        <v>1.0354000000000001</v>
      </c>
      <c r="H1398" s="184">
        <v>-0.11070000000000001</v>
      </c>
      <c r="I1398" s="184">
        <v>-2.7699999999999999E-2</v>
      </c>
      <c r="J1398" s="184">
        <v>-2.3529</v>
      </c>
      <c r="K1398" s="184">
        <v>-3.8994</v>
      </c>
      <c r="L1398" s="184">
        <v>-5.0617999999999999</v>
      </c>
      <c r="M1398" s="184">
        <v>6.7721</v>
      </c>
      <c r="N1398" s="184">
        <v>-3.3851</v>
      </c>
      <c r="O1398" s="184">
        <v>26.935300000000002</v>
      </c>
      <c r="P1398" s="184">
        <v>15.2278</v>
      </c>
      <c r="Q1398" s="184">
        <v>17.6252</v>
      </c>
      <c r="R1398" s="184">
        <v>10.259</v>
      </c>
      <c r="T1398" s="106"/>
      <c r="U1398" s="107"/>
      <c r="V1398" s="107"/>
      <c r="W1398" s="107"/>
      <c r="X1398" s="107"/>
      <c r="Y1398" s="107"/>
      <c r="Z1398" s="107"/>
      <c r="AA1398" s="107"/>
      <c r="AB1398" s="107"/>
      <c r="AC1398" s="107"/>
      <c r="AD1398" s="107"/>
      <c r="AE1398" s="107"/>
      <c r="AF1398" s="107"/>
      <c r="AG1398" s="107"/>
      <c r="AH1398" s="107"/>
    </row>
    <row r="1399" spans="1:34" x14ac:dyDescent="0.3">
      <c r="A1399" s="180" t="s">
        <v>1015</v>
      </c>
      <c r="B1399" s="180" t="s">
        <v>1019</v>
      </c>
      <c r="C1399" s="180">
        <v>114564</v>
      </c>
      <c r="D1399" s="183">
        <v>45014</v>
      </c>
      <c r="E1399" s="184">
        <v>63.65</v>
      </c>
      <c r="F1399" s="184">
        <v>1.3857999999999999</v>
      </c>
      <c r="G1399" s="184">
        <v>1.0157</v>
      </c>
      <c r="H1399" s="184">
        <v>-0.1255</v>
      </c>
      <c r="I1399" s="184">
        <v>-6.2799999999999995E-2</v>
      </c>
      <c r="J1399" s="184">
        <v>-2.4222000000000001</v>
      </c>
      <c r="K1399" s="184">
        <v>-4.1559999999999997</v>
      </c>
      <c r="L1399" s="184">
        <v>-5.6058000000000003</v>
      </c>
      <c r="M1399" s="184">
        <v>5.8364000000000003</v>
      </c>
      <c r="N1399" s="184">
        <v>-4.5583999999999998</v>
      </c>
      <c r="O1399" s="184">
        <v>25.294</v>
      </c>
      <c r="P1399" s="184">
        <v>13.763</v>
      </c>
      <c r="Q1399" s="184">
        <v>16.505700000000001</v>
      </c>
      <c r="R1399" s="184">
        <v>8.8634000000000004</v>
      </c>
      <c r="T1399" s="106"/>
      <c r="U1399" s="107"/>
      <c r="V1399" s="107"/>
      <c r="W1399" s="107"/>
      <c r="X1399" s="107"/>
      <c r="Y1399" s="107"/>
      <c r="Z1399" s="107"/>
      <c r="AA1399" s="107"/>
      <c r="AB1399" s="107"/>
      <c r="AC1399" s="107"/>
      <c r="AD1399" s="107"/>
      <c r="AE1399" s="107"/>
      <c r="AF1399" s="107"/>
      <c r="AG1399" s="107"/>
      <c r="AH1399" s="107"/>
    </row>
    <row r="1400" spans="1:34" x14ac:dyDescent="0.3">
      <c r="A1400" s="180" t="s">
        <v>1015</v>
      </c>
      <c r="B1400" s="180" t="s">
        <v>1851</v>
      </c>
      <c r="C1400" s="180">
        <v>150212</v>
      </c>
      <c r="D1400" s="183">
        <v>45014</v>
      </c>
      <c r="E1400" s="184">
        <v>65.828900000000004</v>
      </c>
      <c r="F1400" s="184">
        <v>1.6068</v>
      </c>
      <c r="G1400" s="184">
        <v>1.0686</v>
      </c>
      <c r="H1400" s="184">
        <v>-0.37709999999999999</v>
      </c>
      <c r="I1400" s="184">
        <v>0.17499999999999999</v>
      </c>
      <c r="J1400" s="184">
        <v>-1.0678000000000001</v>
      </c>
      <c r="K1400" s="184">
        <v>-3.7915999999999999</v>
      </c>
      <c r="L1400" s="184">
        <v>-0.86680000000000001</v>
      </c>
      <c r="M1400" s="184">
        <v>10.0352</v>
      </c>
      <c r="N1400" s="184">
        <v>0.95230000000000004</v>
      </c>
      <c r="O1400" s="184">
        <v>32.840699999999998</v>
      </c>
      <c r="P1400" s="184">
        <v>13.600199999999999</v>
      </c>
      <c r="Q1400" s="184">
        <v>17.642499999999998</v>
      </c>
      <c r="R1400" s="184">
        <v>13.6234</v>
      </c>
      <c r="T1400" s="106"/>
      <c r="U1400" s="107"/>
      <c r="V1400" s="107"/>
      <c r="W1400" s="107"/>
      <c r="X1400" s="107"/>
      <c r="Y1400" s="107"/>
      <c r="Z1400" s="107"/>
      <c r="AA1400" s="107"/>
      <c r="AB1400" s="107"/>
      <c r="AC1400" s="107"/>
      <c r="AD1400" s="107"/>
      <c r="AE1400" s="107"/>
      <c r="AF1400" s="107"/>
      <c r="AG1400" s="107"/>
      <c r="AH1400" s="107"/>
    </row>
    <row r="1401" spans="1:34" x14ac:dyDescent="0.3">
      <c r="A1401" s="180" t="s">
        <v>1015</v>
      </c>
      <c r="B1401" s="180" t="s">
        <v>1873</v>
      </c>
      <c r="C1401" s="180">
        <v>150209</v>
      </c>
      <c r="D1401" s="183">
        <v>45014</v>
      </c>
      <c r="E1401" s="184">
        <v>57.188099999999999</v>
      </c>
      <c r="F1401" s="184">
        <v>1.6025</v>
      </c>
      <c r="G1401" s="184">
        <v>1.048</v>
      </c>
      <c r="H1401" s="184">
        <v>-0.40579999999999999</v>
      </c>
      <c r="I1401" s="184">
        <v>0.1164</v>
      </c>
      <c r="J1401" s="184">
        <v>-1.1880999999999999</v>
      </c>
      <c r="K1401" s="184">
        <v>-4.1585999999999999</v>
      </c>
      <c r="L1401" s="184">
        <v>-1.6415</v>
      </c>
      <c r="M1401" s="184">
        <v>8.7164000000000001</v>
      </c>
      <c r="N1401" s="184">
        <v>-0.6421</v>
      </c>
      <c r="O1401" s="184">
        <v>30.837199999999999</v>
      </c>
      <c r="P1401" s="184">
        <v>11.8912</v>
      </c>
      <c r="Q1401" s="184">
        <v>10.857200000000001</v>
      </c>
      <c r="R1401" s="184">
        <v>11.8797</v>
      </c>
      <c r="T1401" s="106"/>
      <c r="U1401" s="107"/>
      <c r="V1401" s="107"/>
      <c r="W1401" s="107"/>
      <c r="X1401" s="107"/>
      <c r="Y1401" s="107"/>
      <c r="Z1401" s="107"/>
      <c r="AA1401" s="107"/>
      <c r="AB1401" s="107"/>
      <c r="AC1401" s="107"/>
      <c r="AD1401" s="107"/>
      <c r="AE1401" s="107"/>
      <c r="AF1401" s="107"/>
      <c r="AG1401" s="107"/>
      <c r="AH1401" s="107"/>
    </row>
    <row r="1402" spans="1:34" x14ac:dyDescent="0.3">
      <c r="A1402" s="180" t="s">
        <v>1015</v>
      </c>
      <c r="B1402" s="180" t="s">
        <v>1020</v>
      </c>
      <c r="C1402" s="180">
        <v>113327</v>
      </c>
      <c r="D1402" s="183"/>
      <c r="E1402" s="184"/>
      <c r="F1402" s="184"/>
      <c r="G1402" s="184"/>
      <c r="H1402" s="184"/>
      <c r="I1402" s="184"/>
      <c r="J1402" s="184"/>
      <c r="K1402" s="184"/>
      <c r="L1402" s="184"/>
      <c r="M1402" s="184"/>
      <c r="N1402" s="184"/>
      <c r="O1402" s="184"/>
      <c r="P1402" s="184"/>
      <c r="Q1402" s="184"/>
      <c r="R1402" s="184"/>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1021</v>
      </c>
      <c r="C1403" s="180">
        <v>119392</v>
      </c>
      <c r="D1403" s="183"/>
      <c r="E1403" s="184"/>
      <c r="F1403" s="184"/>
      <c r="G1403" s="184"/>
      <c r="H1403" s="184"/>
      <c r="I1403" s="184"/>
      <c r="J1403" s="184"/>
      <c r="K1403" s="184"/>
      <c r="L1403" s="184"/>
      <c r="M1403" s="184"/>
      <c r="N1403" s="184"/>
      <c r="O1403" s="184"/>
      <c r="P1403" s="184"/>
      <c r="Q1403" s="184"/>
      <c r="R1403" s="184"/>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1022</v>
      </c>
      <c r="C1404" s="180">
        <v>119071</v>
      </c>
      <c r="D1404" s="183">
        <v>45014</v>
      </c>
      <c r="E1404" s="184">
        <v>88.515000000000001</v>
      </c>
      <c r="F1404" s="184">
        <v>0.90400000000000003</v>
      </c>
      <c r="G1404" s="184">
        <v>0.36399999999999999</v>
      </c>
      <c r="H1404" s="184">
        <v>-1.0608</v>
      </c>
      <c r="I1404" s="184">
        <v>-0.1726</v>
      </c>
      <c r="J1404" s="184">
        <v>-3.2082999999999999</v>
      </c>
      <c r="K1404" s="184">
        <v>-5.2961</v>
      </c>
      <c r="L1404" s="184">
        <v>-5.7408000000000001</v>
      </c>
      <c r="M1404" s="184">
        <v>5.1634000000000002</v>
      </c>
      <c r="N1404" s="184">
        <v>-4.0113000000000003</v>
      </c>
      <c r="O1404" s="184">
        <v>23.519100000000002</v>
      </c>
      <c r="P1404" s="184">
        <v>9.3053000000000008</v>
      </c>
      <c r="Q1404" s="184">
        <v>15.5253</v>
      </c>
      <c r="R1404" s="184">
        <v>5.1086999999999998</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1023</v>
      </c>
      <c r="C1405" s="180">
        <v>104481</v>
      </c>
      <c r="D1405" s="183">
        <v>45014</v>
      </c>
      <c r="E1405" s="184">
        <v>81.338999999999999</v>
      </c>
      <c r="F1405" s="184">
        <v>0.90190000000000003</v>
      </c>
      <c r="G1405" s="184">
        <v>0.35160000000000002</v>
      </c>
      <c r="H1405" s="184">
        <v>-1.0787</v>
      </c>
      <c r="I1405" s="184">
        <v>-0.20860000000000001</v>
      </c>
      <c r="J1405" s="184">
        <v>-3.2806999999999999</v>
      </c>
      <c r="K1405" s="184">
        <v>-5.5274000000000001</v>
      </c>
      <c r="L1405" s="184">
        <v>-6.2050000000000001</v>
      </c>
      <c r="M1405" s="184">
        <v>4.3811</v>
      </c>
      <c r="N1405" s="184">
        <v>-4.9688999999999997</v>
      </c>
      <c r="O1405" s="184">
        <v>22.312899999999999</v>
      </c>
      <c r="P1405" s="184">
        <v>8.2835999999999999</v>
      </c>
      <c r="Q1405" s="184">
        <v>13.650399999999999</v>
      </c>
      <c r="R1405" s="184">
        <v>4.0712000000000002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1024</v>
      </c>
      <c r="C1406" s="180">
        <v>140228</v>
      </c>
      <c r="D1406" s="183">
        <v>45014</v>
      </c>
      <c r="E1406" s="184">
        <v>56.9</v>
      </c>
      <c r="F1406" s="184">
        <v>1.6671</v>
      </c>
      <c r="G1406" s="184">
        <v>1.0998000000000001</v>
      </c>
      <c r="H1406" s="184">
        <v>5.0999999999999997E-2</v>
      </c>
      <c r="I1406" s="184">
        <v>6.6799999999999998E-2</v>
      </c>
      <c r="J1406" s="184">
        <v>-0.89700000000000002</v>
      </c>
      <c r="K1406" s="184">
        <v>-3.2280000000000002</v>
      </c>
      <c r="L1406" s="184">
        <v>-2.0182000000000002</v>
      </c>
      <c r="M1406" s="184">
        <v>12.6153</v>
      </c>
      <c r="N1406" s="184">
        <v>4.3136999999999999</v>
      </c>
      <c r="O1406" s="184">
        <v>38.150500000000001</v>
      </c>
      <c r="P1406" s="184">
        <v>13.7669</v>
      </c>
      <c r="Q1406" s="184">
        <v>19.488800000000001</v>
      </c>
      <c r="R1406" s="184">
        <v>15.8055</v>
      </c>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1025</v>
      </c>
      <c r="C1407" s="180">
        <v>140225</v>
      </c>
      <c r="D1407" s="183">
        <v>45014</v>
      </c>
      <c r="E1407" s="184">
        <v>50.3</v>
      </c>
      <c r="F1407" s="184">
        <v>1.6634</v>
      </c>
      <c r="G1407" s="184">
        <v>1.0770999999999999</v>
      </c>
      <c r="H1407" s="184">
        <v>1.7899999999999999E-2</v>
      </c>
      <c r="I1407" s="184">
        <v>2E-3</v>
      </c>
      <c r="J1407" s="184">
        <v>-1.0193000000000001</v>
      </c>
      <c r="K1407" s="184">
        <v>-3.6048</v>
      </c>
      <c r="L1407" s="184">
        <v>-2.7850000000000001</v>
      </c>
      <c r="M1407" s="184">
        <v>11.2881</v>
      </c>
      <c r="N1407" s="184">
        <v>2.6886999999999999</v>
      </c>
      <c r="O1407" s="184">
        <v>36.056100000000001</v>
      </c>
      <c r="P1407" s="184">
        <v>12.0533</v>
      </c>
      <c r="Q1407" s="184">
        <v>11.1622</v>
      </c>
      <c r="R1407" s="184">
        <v>14.039</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1026</v>
      </c>
      <c r="C1408" s="180">
        <v>100473</v>
      </c>
      <c r="D1408" s="183">
        <v>45014</v>
      </c>
      <c r="E1408" s="184">
        <v>1457.4883</v>
      </c>
      <c r="F1408" s="184">
        <v>1.2636000000000001</v>
      </c>
      <c r="G1408" s="184">
        <v>0.85619999999999996</v>
      </c>
      <c r="H1408" s="184">
        <v>-0.3553</v>
      </c>
      <c r="I1408" s="184">
        <v>-0.1201</v>
      </c>
      <c r="J1408" s="184">
        <v>-2.0524</v>
      </c>
      <c r="K1408" s="184">
        <v>-4.6440999999999999</v>
      </c>
      <c r="L1408" s="184">
        <v>-2.3797000000000001</v>
      </c>
      <c r="M1408" s="184">
        <v>12.566700000000001</v>
      </c>
      <c r="N1408" s="184">
        <v>3.3807999999999998</v>
      </c>
      <c r="O1408" s="184">
        <v>28.233000000000001</v>
      </c>
      <c r="P1408" s="184">
        <v>8.7266999999999992</v>
      </c>
      <c r="Q1408" s="184">
        <v>18.504899999999999</v>
      </c>
      <c r="R1408" s="184">
        <v>8.7550000000000008</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1027</v>
      </c>
      <c r="C1409" s="180">
        <v>118533</v>
      </c>
      <c r="D1409" s="183">
        <v>45014</v>
      </c>
      <c r="E1409" s="184">
        <v>1607.2919999999999</v>
      </c>
      <c r="F1409" s="184">
        <v>1.2658</v>
      </c>
      <c r="G1409" s="184">
        <v>0.86699999999999999</v>
      </c>
      <c r="H1409" s="184">
        <v>-0.3402</v>
      </c>
      <c r="I1409" s="184">
        <v>-0.09</v>
      </c>
      <c r="J1409" s="184">
        <v>-1.9912000000000001</v>
      </c>
      <c r="K1409" s="184">
        <v>-4.4516</v>
      </c>
      <c r="L1409" s="184">
        <v>-1.988</v>
      </c>
      <c r="M1409" s="184">
        <v>13.2479</v>
      </c>
      <c r="N1409" s="184">
        <v>4.2191000000000001</v>
      </c>
      <c r="O1409" s="184">
        <v>29.271000000000001</v>
      </c>
      <c r="P1409" s="184">
        <v>9.6661000000000001</v>
      </c>
      <c r="Q1409" s="184">
        <v>16.604500000000002</v>
      </c>
      <c r="R1409" s="184">
        <v>9.6278000000000006</v>
      </c>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1028</v>
      </c>
      <c r="C1410" s="180">
        <v>105758</v>
      </c>
      <c r="D1410" s="183">
        <v>45014</v>
      </c>
      <c r="E1410" s="184">
        <v>98.679000000000002</v>
      </c>
      <c r="F1410" s="184">
        <v>1.4443999999999999</v>
      </c>
      <c r="G1410" s="184">
        <v>0.85340000000000005</v>
      </c>
      <c r="H1410" s="184">
        <v>-0.54830000000000001</v>
      </c>
      <c r="I1410" s="184">
        <v>-0.55330000000000001</v>
      </c>
      <c r="J1410" s="184">
        <v>-1.1232</v>
      </c>
      <c r="K1410" s="184">
        <v>-3.1798999999999999</v>
      </c>
      <c r="L1410" s="184">
        <v>2.1436999999999999</v>
      </c>
      <c r="M1410" s="184">
        <v>17.539400000000001</v>
      </c>
      <c r="N1410" s="184">
        <v>9.4937000000000005</v>
      </c>
      <c r="O1410" s="184">
        <v>36.170299999999997</v>
      </c>
      <c r="P1410" s="184">
        <v>12.201599999999999</v>
      </c>
      <c r="Q1410" s="184">
        <v>15.6234</v>
      </c>
      <c r="R1410" s="184">
        <v>16.999500000000001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1029</v>
      </c>
      <c r="C1411" s="180">
        <v>118989</v>
      </c>
      <c r="D1411" s="183">
        <v>45014</v>
      </c>
      <c r="E1411" s="184">
        <v>107.062</v>
      </c>
      <c r="F1411" s="184">
        <v>1.446</v>
      </c>
      <c r="G1411" s="184">
        <v>0.86199999999999999</v>
      </c>
      <c r="H1411" s="184">
        <v>-0.53510000000000002</v>
      </c>
      <c r="I1411" s="184">
        <v>-0.52769999999999995</v>
      </c>
      <c r="J1411" s="184">
        <v>-1.0719000000000001</v>
      </c>
      <c r="K1411" s="184">
        <v>-3.0032999999999999</v>
      </c>
      <c r="L1411" s="184">
        <v>2.5145</v>
      </c>
      <c r="M1411" s="184">
        <v>18.1752</v>
      </c>
      <c r="N1411" s="184">
        <v>10.2811</v>
      </c>
      <c r="O1411" s="184">
        <v>37.130400000000002</v>
      </c>
      <c r="P1411" s="184">
        <v>13.069000000000001</v>
      </c>
      <c r="Q1411" s="184">
        <v>18.602</v>
      </c>
      <c r="R1411" s="184">
        <v>17.827999999999999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1969</v>
      </c>
      <c r="C1412" s="180">
        <v>151036</v>
      </c>
      <c r="D1412" s="183">
        <v>45014</v>
      </c>
      <c r="E1412" s="184">
        <v>221.57149999999999</v>
      </c>
      <c r="F1412" s="184">
        <v>1.2421</v>
      </c>
      <c r="G1412" s="184">
        <v>0.78080000000000005</v>
      </c>
      <c r="H1412" s="184">
        <v>-0.2525</v>
      </c>
      <c r="I1412" s="184">
        <v>-0.44479999999999997</v>
      </c>
      <c r="J1412" s="184">
        <v>-1.2644</v>
      </c>
      <c r="K1412" s="184">
        <v>-3.0095999999999998</v>
      </c>
      <c r="L1412" s="184">
        <v>-1.212</v>
      </c>
      <c r="M1412" s="184">
        <v>8.7788000000000004</v>
      </c>
      <c r="N1412" s="184">
        <v>1.1003000000000001</v>
      </c>
      <c r="O1412" s="184">
        <v>28.693899999999999</v>
      </c>
      <c r="P1412" s="184">
        <v>8.8460999999999999</v>
      </c>
      <c r="Q1412" s="184">
        <v>17.3919</v>
      </c>
      <c r="R1412" s="184">
        <v>9.5991</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1970</v>
      </c>
      <c r="C1413" s="180">
        <v>151034</v>
      </c>
      <c r="D1413" s="183">
        <v>45014</v>
      </c>
      <c r="E1413" s="184">
        <v>200.91300000000001</v>
      </c>
      <c r="F1413" s="184">
        <v>1.2391000000000001</v>
      </c>
      <c r="G1413" s="184">
        <v>0.76619999999999999</v>
      </c>
      <c r="H1413" s="184">
        <v>-0.27289999999999998</v>
      </c>
      <c r="I1413" s="184">
        <v>-0.48580000000000001</v>
      </c>
      <c r="J1413" s="184">
        <v>-1.3489</v>
      </c>
      <c r="K1413" s="184">
        <v>-3.2747000000000002</v>
      </c>
      <c r="L1413" s="184">
        <v>-1.754</v>
      </c>
      <c r="M1413" s="184">
        <v>7.8727999999999998</v>
      </c>
      <c r="N1413" s="184">
        <v>-2.3400000000000001E-2</v>
      </c>
      <c r="O1413" s="184">
        <v>27.244800000000001</v>
      </c>
      <c r="P1413" s="184">
        <v>7.6391</v>
      </c>
      <c r="Q1413" s="184">
        <v>17.457100000000001</v>
      </c>
      <c r="R1413" s="184">
        <v>8.3679000000000006</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1030</v>
      </c>
      <c r="C1414" s="180">
        <v>102528</v>
      </c>
      <c r="D1414" s="183">
        <v>45014</v>
      </c>
      <c r="E1414" s="184">
        <v>156.16999999999999</v>
      </c>
      <c r="F1414" s="184">
        <v>1.5278</v>
      </c>
      <c r="G1414" s="184">
        <v>0.56669999999999998</v>
      </c>
      <c r="H1414" s="184">
        <v>-1.2270000000000001</v>
      </c>
      <c r="I1414" s="184">
        <v>-0.99529999999999996</v>
      </c>
      <c r="J1414" s="184">
        <v>-1.252</v>
      </c>
      <c r="K1414" s="184">
        <v>-6.8365</v>
      </c>
      <c r="L1414" s="184">
        <v>-4.0076000000000001</v>
      </c>
      <c r="M1414" s="184">
        <v>6.6151999999999997</v>
      </c>
      <c r="N1414" s="184">
        <v>-0.42720000000000002</v>
      </c>
      <c r="O1414" s="184">
        <v>34.319200000000002</v>
      </c>
      <c r="P1414" s="184">
        <v>9.6471</v>
      </c>
      <c r="Q1414" s="184">
        <v>16.084199999999999</v>
      </c>
      <c r="R1414" s="184">
        <v>11.5108</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1031</v>
      </c>
      <c r="C1415" s="180">
        <v>120381</v>
      </c>
      <c r="D1415" s="183">
        <v>45014</v>
      </c>
      <c r="E1415" s="184">
        <v>171.67</v>
      </c>
      <c r="F1415" s="184">
        <v>1.5258</v>
      </c>
      <c r="G1415" s="184">
        <v>0.57999999999999996</v>
      </c>
      <c r="H1415" s="184">
        <v>-1.2084999999999999</v>
      </c>
      <c r="I1415" s="184">
        <v>-0.96340000000000003</v>
      </c>
      <c r="J1415" s="184">
        <v>-1.1857</v>
      </c>
      <c r="K1415" s="184">
        <v>-6.63</v>
      </c>
      <c r="L1415" s="184">
        <v>-3.5670000000000002</v>
      </c>
      <c r="M1415" s="184">
        <v>7.3609</v>
      </c>
      <c r="N1415" s="184">
        <v>0.53290000000000004</v>
      </c>
      <c r="O1415" s="184">
        <v>35.578400000000002</v>
      </c>
      <c r="P1415" s="184">
        <v>10.7189</v>
      </c>
      <c r="Q1415" s="184">
        <v>17.087599999999998</v>
      </c>
      <c r="R1415" s="184">
        <v>12.5783</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1032</v>
      </c>
      <c r="C1416" s="180">
        <v>140460</v>
      </c>
      <c r="D1416" s="183">
        <v>45014</v>
      </c>
      <c r="E1416" s="184">
        <v>15.53</v>
      </c>
      <c r="F1416" s="184">
        <v>1.4370000000000001</v>
      </c>
      <c r="G1416" s="184">
        <v>0.77869999999999995</v>
      </c>
      <c r="H1416" s="184">
        <v>-0.89339999999999997</v>
      </c>
      <c r="I1416" s="184">
        <v>-0.25690000000000002</v>
      </c>
      <c r="J1416" s="184">
        <v>-2.7551999999999999</v>
      </c>
      <c r="K1416" s="184">
        <v>-7.7790999999999997</v>
      </c>
      <c r="L1416" s="184">
        <v>-6.7267000000000001</v>
      </c>
      <c r="M1416" s="184">
        <v>4.2981999999999996</v>
      </c>
      <c r="N1416" s="184">
        <v>-3.6002000000000001</v>
      </c>
      <c r="O1416" s="184">
        <v>26.5108</v>
      </c>
      <c r="P1416" s="184">
        <v>6.2596999999999996</v>
      </c>
      <c r="Q1416" s="184">
        <v>7.3883999999999999</v>
      </c>
      <c r="R1416" s="184">
        <v>5.0762999999999998</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1033</v>
      </c>
      <c r="C1417" s="180">
        <v>140461</v>
      </c>
      <c r="D1417" s="183">
        <v>45014</v>
      </c>
      <c r="E1417" s="184">
        <v>16.98</v>
      </c>
      <c r="F1417" s="184">
        <v>1.4337</v>
      </c>
      <c r="G1417" s="184">
        <v>0.83140000000000003</v>
      </c>
      <c r="H1417" s="184">
        <v>-0.81779999999999997</v>
      </c>
      <c r="I1417" s="184">
        <v>-0.1764</v>
      </c>
      <c r="J1417" s="184">
        <v>-2.6934</v>
      </c>
      <c r="K1417" s="184">
        <v>-7.5667</v>
      </c>
      <c r="L1417" s="184">
        <v>-6.2914000000000003</v>
      </c>
      <c r="M1417" s="184">
        <v>5.0092999999999996</v>
      </c>
      <c r="N1417" s="184">
        <v>-2.8048000000000002</v>
      </c>
      <c r="O1417" s="184">
        <v>27.5593</v>
      </c>
      <c r="P1417" s="184">
        <v>7.4688999999999997</v>
      </c>
      <c r="Q1417" s="184">
        <v>8.9519000000000002</v>
      </c>
      <c r="R1417" s="184">
        <v>5.9821999999999997</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1034</v>
      </c>
      <c r="C1418" s="180">
        <v>105503</v>
      </c>
      <c r="D1418" s="183">
        <v>45014</v>
      </c>
      <c r="E1418" s="184">
        <v>84.54</v>
      </c>
      <c r="F1418" s="184">
        <v>1.5740000000000001</v>
      </c>
      <c r="G1418" s="184">
        <v>1.0277000000000001</v>
      </c>
      <c r="H1418" s="184">
        <v>-0.3654</v>
      </c>
      <c r="I1418" s="184">
        <v>2.3699999999999999E-2</v>
      </c>
      <c r="J1418" s="184">
        <v>-1.6175999999999999</v>
      </c>
      <c r="K1418" s="184">
        <v>-5.5312999999999999</v>
      </c>
      <c r="L1418" s="184">
        <v>-1.7091000000000001</v>
      </c>
      <c r="M1418" s="184">
        <v>10.020799999999999</v>
      </c>
      <c r="N1418" s="184">
        <v>0.1421</v>
      </c>
      <c r="O1418" s="184">
        <v>29.270299999999999</v>
      </c>
      <c r="P1418" s="184">
        <v>12.699199999999999</v>
      </c>
      <c r="Q1418" s="184">
        <v>14.3169</v>
      </c>
      <c r="R1418" s="184">
        <v>11.5898</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1035</v>
      </c>
      <c r="C1419" s="180">
        <v>120403</v>
      </c>
      <c r="D1419" s="183">
        <v>45014</v>
      </c>
      <c r="E1419" s="184">
        <v>98.74</v>
      </c>
      <c r="F1419" s="184">
        <v>1.5844</v>
      </c>
      <c r="G1419" s="184">
        <v>1.0541</v>
      </c>
      <c r="H1419" s="184">
        <v>-0.34320000000000001</v>
      </c>
      <c r="I1419" s="184">
        <v>7.0900000000000005E-2</v>
      </c>
      <c r="J1419" s="184">
        <v>-1.5161</v>
      </c>
      <c r="K1419" s="184">
        <v>-5.2217000000000002</v>
      </c>
      <c r="L1419" s="184">
        <v>-1.0522</v>
      </c>
      <c r="M1419" s="184">
        <v>11.1561</v>
      </c>
      <c r="N1419" s="184">
        <v>1.5426</v>
      </c>
      <c r="O1419" s="184">
        <v>31.1462</v>
      </c>
      <c r="P1419" s="184">
        <v>14.3977</v>
      </c>
      <c r="Q1419" s="184">
        <v>18.302800000000001</v>
      </c>
      <c r="R1419" s="184">
        <v>13.204700000000001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1676</v>
      </c>
      <c r="C1420" s="180">
        <v>148733</v>
      </c>
      <c r="D1420" s="183">
        <v>45014</v>
      </c>
      <c r="E1420" s="184">
        <v>11.488300000000001</v>
      </c>
      <c r="F1420" s="184">
        <v>1.8050999999999999</v>
      </c>
      <c r="G1420" s="184">
        <v>1.1053999999999999</v>
      </c>
      <c r="H1420" s="184">
        <v>-0.30459999999999998</v>
      </c>
      <c r="I1420" s="184">
        <v>-0.47560000000000002</v>
      </c>
      <c r="J1420" s="184">
        <v>-1.6345000000000001</v>
      </c>
      <c r="K1420" s="184">
        <v>-4.2267000000000001</v>
      </c>
      <c r="L1420" s="184">
        <v>-2.9392999999999998</v>
      </c>
      <c r="M1420" s="184">
        <v>11.035600000000001</v>
      </c>
      <c r="N1420" s="184">
        <v>6.0011999999999999</v>
      </c>
      <c r="O1420" s="184"/>
      <c r="P1420" s="184"/>
      <c r="Q1420" s="184">
        <v>6.9470999999999998</v>
      </c>
      <c r="R1420" s="184">
        <v>7.4386000000000001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1677</v>
      </c>
      <c r="C1421" s="180">
        <v>148732</v>
      </c>
      <c r="D1421" s="183">
        <v>45014</v>
      </c>
      <c r="E1421" s="184">
        <v>10.9617</v>
      </c>
      <c r="F1421" s="184">
        <v>1.7988</v>
      </c>
      <c r="G1421" s="184">
        <v>1.077</v>
      </c>
      <c r="H1421" s="184">
        <v>-0.34460000000000002</v>
      </c>
      <c r="I1421" s="184">
        <v>-0.55430000000000001</v>
      </c>
      <c r="J1421" s="184">
        <v>-1.7918000000000001</v>
      </c>
      <c r="K1421" s="184">
        <v>-4.7131999999999996</v>
      </c>
      <c r="L1421" s="184">
        <v>-3.9424999999999999</v>
      </c>
      <c r="M1421" s="184">
        <v>9.2902000000000005</v>
      </c>
      <c r="N1421" s="184">
        <v>3.6597</v>
      </c>
      <c r="O1421" s="184"/>
      <c r="P1421" s="184"/>
      <c r="Q1421" s="184">
        <v>4.5452000000000004</v>
      </c>
      <c r="R1421" s="184">
        <v>5.0294999999999996</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1036</v>
      </c>
      <c r="C1422" s="180">
        <v>104908</v>
      </c>
      <c r="D1422" s="183">
        <v>45014</v>
      </c>
      <c r="E1422" s="184">
        <v>73.459999999999994</v>
      </c>
      <c r="F1422" s="184">
        <v>0.86919999999999997</v>
      </c>
      <c r="G1422" s="184">
        <v>9.1300000000000006E-2</v>
      </c>
      <c r="H1422" s="184">
        <v>-0.99460000000000004</v>
      </c>
      <c r="I1422" s="184">
        <v>-0.82350000000000001</v>
      </c>
      <c r="J1422" s="184">
        <v>-2.4007999999999998</v>
      </c>
      <c r="K1422" s="184">
        <v>-3.4729000000000001</v>
      </c>
      <c r="L1422" s="184">
        <v>-1.6980999999999999</v>
      </c>
      <c r="M1422" s="184">
        <v>11.9954</v>
      </c>
      <c r="N1422" s="184">
        <v>3.9184999999999999</v>
      </c>
      <c r="O1422" s="184">
        <v>35.406599999999997</v>
      </c>
      <c r="P1422" s="184">
        <v>13.4893</v>
      </c>
      <c r="Q1422" s="184">
        <v>13.2662</v>
      </c>
      <c r="R1422" s="184">
        <v>14.271699999999999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1037</v>
      </c>
      <c r="C1423" s="180">
        <v>119775</v>
      </c>
      <c r="D1423" s="183">
        <v>45014</v>
      </c>
      <c r="E1423" s="184">
        <v>82.923000000000002</v>
      </c>
      <c r="F1423" s="184">
        <v>0.871</v>
      </c>
      <c r="G1423" s="184">
        <v>0.1062</v>
      </c>
      <c r="H1423" s="184">
        <v>-0.97450000000000003</v>
      </c>
      <c r="I1423" s="184">
        <v>-0.78010000000000002</v>
      </c>
      <c r="J1423" s="184">
        <v>-2.3125</v>
      </c>
      <c r="K1423" s="184">
        <v>-3.1894999999999998</v>
      </c>
      <c r="L1423" s="184">
        <v>-1.1067</v>
      </c>
      <c r="M1423" s="184">
        <v>13.020300000000001</v>
      </c>
      <c r="N1423" s="184">
        <v>5.2042000000000002</v>
      </c>
      <c r="O1423" s="184">
        <v>37.112299999999998</v>
      </c>
      <c r="P1423" s="184">
        <v>14.8987</v>
      </c>
      <c r="Q1423" s="184">
        <v>19.035599999999999</v>
      </c>
      <c r="R1423" s="184">
        <v>15.7019</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2006</v>
      </c>
      <c r="C1424" s="180">
        <v>142110</v>
      </c>
      <c r="D1424" s="183">
        <v>45014</v>
      </c>
      <c r="E1424" s="184">
        <v>18.720400000000001</v>
      </c>
      <c r="F1424" s="184">
        <v>1.9358</v>
      </c>
      <c r="G1424" s="184">
        <v>0.80449999999999999</v>
      </c>
      <c r="H1424" s="184">
        <v>-0.80910000000000004</v>
      </c>
      <c r="I1424" s="184">
        <v>-0.87109999999999999</v>
      </c>
      <c r="J1424" s="184">
        <v>-0.45889999999999997</v>
      </c>
      <c r="K1424" s="184">
        <v>-1.6589</v>
      </c>
      <c r="L1424" s="184">
        <v>4.5400000000000003E-2</v>
      </c>
      <c r="M1424" s="184">
        <v>13.0145</v>
      </c>
      <c r="N1424" s="184">
        <v>1.2487999999999999</v>
      </c>
      <c r="O1424" s="184">
        <v>32.542900000000003</v>
      </c>
      <c r="P1424" s="184">
        <v>14.4526</v>
      </c>
      <c r="Q1424" s="184">
        <v>12.916499999999999</v>
      </c>
      <c r="R1424" s="184">
        <v>15.479100000000001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2007</v>
      </c>
      <c r="C1425" s="180">
        <v>142109</v>
      </c>
      <c r="D1425" s="183">
        <v>45014</v>
      </c>
      <c r="E1425" s="184">
        <v>17.1113</v>
      </c>
      <c r="F1425" s="184">
        <v>1.9312</v>
      </c>
      <c r="G1425" s="184">
        <v>0.78039999999999998</v>
      </c>
      <c r="H1425" s="184">
        <v>-0.84260000000000002</v>
      </c>
      <c r="I1425" s="184">
        <v>-0.93559999999999999</v>
      </c>
      <c r="J1425" s="184">
        <v>-0.59079999999999999</v>
      </c>
      <c r="K1425" s="184">
        <v>-2.0672000000000001</v>
      </c>
      <c r="L1425" s="184">
        <v>-0.79720000000000002</v>
      </c>
      <c r="M1425" s="184">
        <v>11.5753</v>
      </c>
      <c r="N1425" s="184">
        <v>-0.47349999999999998</v>
      </c>
      <c r="O1425" s="184">
        <v>30.334800000000001</v>
      </c>
      <c r="P1425" s="184">
        <v>12.482799999999999</v>
      </c>
      <c r="Q1425" s="184">
        <v>10.9674</v>
      </c>
      <c r="R1425" s="184">
        <v>13.531700000000001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1038</v>
      </c>
      <c r="C1426" s="180">
        <v>147445</v>
      </c>
      <c r="D1426" s="183">
        <v>45014</v>
      </c>
      <c r="E1426" s="184">
        <v>21.228000000000002</v>
      </c>
      <c r="F1426" s="184">
        <v>1.3705000000000001</v>
      </c>
      <c r="G1426" s="184">
        <v>0.60660000000000003</v>
      </c>
      <c r="H1426" s="184">
        <v>-0.74809999999999999</v>
      </c>
      <c r="I1426" s="184">
        <v>-0.83620000000000005</v>
      </c>
      <c r="J1426" s="184">
        <v>-2.0306000000000002</v>
      </c>
      <c r="K1426" s="184">
        <v>-6.7884000000000002</v>
      </c>
      <c r="L1426" s="184">
        <v>-3.4607999999999999</v>
      </c>
      <c r="M1426" s="184">
        <v>8.2784999999999993</v>
      </c>
      <c r="N1426" s="184">
        <v>0.55900000000000005</v>
      </c>
      <c r="O1426" s="184">
        <v>36.770400000000002</v>
      </c>
      <c r="P1426" s="184"/>
      <c r="Q1426" s="184">
        <v>22.7758</v>
      </c>
      <c r="R1426" s="184">
        <v>14.3238</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1039</v>
      </c>
      <c r="C1427" s="180">
        <v>147479</v>
      </c>
      <c r="D1427" s="183">
        <v>45014</v>
      </c>
      <c r="E1427" s="184">
        <v>20.129000000000001</v>
      </c>
      <c r="F1427" s="184">
        <v>1.3647</v>
      </c>
      <c r="G1427" s="184">
        <v>0.5897</v>
      </c>
      <c r="H1427" s="184">
        <v>-0.76900000000000002</v>
      </c>
      <c r="I1427" s="184">
        <v>-0.88139999999999996</v>
      </c>
      <c r="J1427" s="184">
        <v>-2.1200999999999999</v>
      </c>
      <c r="K1427" s="184">
        <v>-7.0597000000000003</v>
      </c>
      <c r="L1427" s="184">
        <v>-4.0334000000000003</v>
      </c>
      <c r="M1427" s="184">
        <v>7.3089000000000004</v>
      </c>
      <c r="N1427" s="184">
        <v>-0.63680000000000003</v>
      </c>
      <c r="O1427" s="184">
        <v>34.883800000000001</v>
      </c>
      <c r="P1427" s="184"/>
      <c r="Q1427" s="184">
        <v>21.009499999999999</v>
      </c>
      <c r="R1427" s="184">
        <v>12.857799999999999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1925</v>
      </c>
      <c r="C1428" s="180">
        <v>127042</v>
      </c>
      <c r="D1428" s="183">
        <v>45014</v>
      </c>
      <c r="E1428" s="184">
        <v>54.845300000000002</v>
      </c>
      <c r="F1428" s="184">
        <v>1.6718999999999999</v>
      </c>
      <c r="G1428" s="184">
        <v>0.9516</v>
      </c>
      <c r="H1428" s="184">
        <v>-0.56079999999999997</v>
      </c>
      <c r="I1428" s="184">
        <v>-1.1506000000000001</v>
      </c>
      <c r="J1428" s="184">
        <v>-2.6514000000000002</v>
      </c>
      <c r="K1428" s="184">
        <v>-2.1922999999999999</v>
      </c>
      <c r="L1428" s="184">
        <v>-2.5794999999999999</v>
      </c>
      <c r="M1428" s="184">
        <v>16.431799999999999</v>
      </c>
      <c r="N1428" s="184">
        <v>12.035299999999999</v>
      </c>
      <c r="O1428" s="184">
        <v>37.756100000000004</v>
      </c>
      <c r="P1428" s="184">
        <v>15.735200000000001</v>
      </c>
      <c r="Q1428" s="184">
        <v>20.576000000000001</v>
      </c>
      <c r="R1428" s="184">
        <v>25.415800000000001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1926</v>
      </c>
      <c r="C1429" s="180">
        <v>127039</v>
      </c>
      <c r="D1429" s="183">
        <v>45014</v>
      </c>
      <c r="E1429" s="184">
        <v>49.059699999999999</v>
      </c>
      <c r="F1429" s="184">
        <v>1.6691</v>
      </c>
      <c r="G1429" s="184">
        <v>0.93740000000000001</v>
      </c>
      <c r="H1429" s="184">
        <v>-0.58040000000000003</v>
      </c>
      <c r="I1429" s="184">
        <v>-1.1899</v>
      </c>
      <c r="J1429" s="184">
        <v>-2.7324999999999999</v>
      </c>
      <c r="K1429" s="184">
        <v>-2.4645999999999999</v>
      </c>
      <c r="L1429" s="184">
        <v>-3.1375000000000002</v>
      </c>
      <c r="M1429" s="184">
        <v>15.4251</v>
      </c>
      <c r="N1429" s="184">
        <v>10.746</v>
      </c>
      <c r="O1429" s="184">
        <v>36.103299999999997</v>
      </c>
      <c r="P1429" s="184">
        <v>14.3546</v>
      </c>
      <c r="Q1429" s="184">
        <v>19.107199999999999</v>
      </c>
      <c r="R1429" s="184">
        <v>23.9603</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1040</v>
      </c>
      <c r="C1430" s="180">
        <v>100377</v>
      </c>
      <c r="D1430" s="183">
        <v>45014</v>
      </c>
      <c r="E1430" s="184">
        <v>2058.3667</v>
      </c>
      <c r="F1430" s="184">
        <v>1.4974000000000001</v>
      </c>
      <c r="G1430" s="184">
        <v>1.0052000000000001</v>
      </c>
      <c r="H1430" s="184">
        <v>-0.66930000000000001</v>
      </c>
      <c r="I1430" s="184">
        <v>-0.68179999999999996</v>
      </c>
      <c r="J1430" s="184">
        <v>-1.9591000000000001</v>
      </c>
      <c r="K1430" s="184">
        <v>-4.7541000000000002</v>
      </c>
      <c r="L1430" s="184">
        <v>-2.4474999999999998</v>
      </c>
      <c r="M1430" s="184">
        <v>10.4038</v>
      </c>
      <c r="N1430" s="184">
        <v>3.2469999999999999</v>
      </c>
      <c r="O1430" s="184">
        <v>34.533499999999997</v>
      </c>
      <c r="P1430" s="184">
        <v>13.682</v>
      </c>
      <c r="Q1430" s="184">
        <v>21.382899999999999</v>
      </c>
      <c r="R1430" s="184">
        <v>15.627700000000001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1041</v>
      </c>
      <c r="C1431" s="180">
        <v>118668</v>
      </c>
      <c r="D1431" s="183">
        <v>45014</v>
      </c>
      <c r="E1431" s="184">
        <v>2213.4994000000002</v>
      </c>
      <c r="F1431" s="184">
        <v>1.5001</v>
      </c>
      <c r="G1431" s="184">
        <v>1.0165</v>
      </c>
      <c r="H1431" s="184">
        <v>-0.65500000000000003</v>
      </c>
      <c r="I1431" s="184">
        <v>-0.65659999999999996</v>
      </c>
      <c r="J1431" s="184">
        <v>-1.9083000000000001</v>
      </c>
      <c r="K1431" s="184">
        <v>-4.5776000000000003</v>
      </c>
      <c r="L1431" s="184">
        <v>-2.0577000000000001</v>
      </c>
      <c r="M1431" s="184">
        <v>11.079000000000001</v>
      </c>
      <c r="N1431" s="184">
        <v>4.0848000000000004</v>
      </c>
      <c r="O1431" s="184">
        <v>35.545299999999997</v>
      </c>
      <c r="P1431" s="184">
        <v>14.4907</v>
      </c>
      <c r="Q1431" s="184">
        <v>15.51</v>
      </c>
      <c r="R1431" s="184">
        <v>16.534199999999998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1042</v>
      </c>
      <c r="C1432" s="180">
        <v>125307</v>
      </c>
      <c r="D1432" s="183">
        <v>45014</v>
      </c>
      <c r="E1432" s="184">
        <v>46.34</v>
      </c>
      <c r="F1432" s="184">
        <v>1.1128</v>
      </c>
      <c r="G1432" s="184">
        <v>2.1600000000000001E-2</v>
      </c>
      <c r="H1432" s="184">
        <v>-1.4881</v>
      </c>
      <c r="I1432" s="184">
        <v>-0.79210000000000003</v>
      </c>
      <c r="J1432" s="184">
        <v>-2.4626000000000001</v>
      </c>
      <c r="K1432" s="184">
        <v>-5.3125999999999998</v>
      </c>
      <c r="L1432" s="184">
        <v>-5.5827</v>
      </c>
      <c r="M1432" s="184">
        <v>7.7674000000000003</v>
      </c>
      <c r="N1432" s="184">
        <v>-8.6199999999999999E-2</v>
      </c>
      <c r="O1432" s="184">
        <v>44.5869</v>
      </c>
      <c r="P1432" s="184">
        <v>18.552</v>
      </c>
      <c r="Q1432" s="184">
        <v>17.871400000000001</v>
      </c>
      <c r="R1432" s="184">
        <v>17.762799999999999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1043</v>
      </c>
      <c r="C1433" s="180">
        <v>125305</v>
      </c>
      <c r="D1433" s="183">
        <v>45014</v>
      </c>
      <c r="E1433" s="184">
        <v>41.2</v>
      </c>
      <c r="F1433" s="184">
        <v>1.1043000000000001</v>
      </c>
      <c r="G1433" s="184">
        <v>0</v>
      </c>
      <c r="H1433" s="184">
        <v>-1.5061</v>
      </c>
      <c r="I1433" s="184">
        <v>-0.84240000000000004</v>
      </c>
      <c r="J1433" s="184">
        <v>-2.5773999999999999</v>
      </c>
      <c r="K1433" s="184">
        <v>-5.6344000000000003</v>
      </c>
      <c r="L1433" s="184">
        <v>-6.2784000000000004</v>
      </c>
      <c r="M1433" s="184">
        <v>6.5425000000000004</v>
      </c>
      <c r="N1433" s="184">
        <v>-1.6002000000000001</v>
      </c>
      <c r="O1433" s="184">
        <v>42.1036</v>
      </c>
      <c r="P1433" s="184">
        <v>16.575900000000001</v>
      </c>
      <c r="Q1433" s="184">
        <v>16.3948</v>
      </c>
      <c r="R1433" s="184">
        <v>15.7758</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1044</v>
      </c>
      <c r="C1434" s="180">
        <v>147778</v>
      </c>
      <c r="D1434" s="183"/>
      <c r="E1434" s="184"/>
      <c r="F1434" s="184"/>
      <c r="G1434" s="184"/>
      <c r="H1434" s="184"/>
      <c r="I1434" s="184"/>
      <c r="J1434" s="184"/>
      <c r="K1434" s="184"/>
      <c r="L1434" s="184"/>
      <c r="M1434" s="184"/>
      <c r="N1434" s="184"/>
      <c r="O1434" s="184"/>
      <c r="P1434" s="184"/>
      <c r="Q1434" s="184"/>
      <c r="R1434" s="184"/>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1045</v>
      </c>
      <c r="C1435" s="180">
        <v>147779</v>
      </c>
      <c r="D1435" s="183"/>
      <c r="E1435" s="184"/>
      <c r="F1435" s="184"/>
      <c r="G1435" s="184"/>
      <c r="H1435" s="184"/>
      <c r="I1435" s="184"/>
      <c r="J1435" s="184"/>
      <c r="K1435" s="184"/>
      <c r="L1435" s="184"/>
      <c r="M1435" s="184"/>
      <c r="N1435" s="184"/>
      <c r="O1435" s="184"/>
      <c r="P1435" s="184"/>
      <c r="Q1435" s="184"/>
      <c r="R1435" s="184"/>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1046</v>
      </c>
      <c r="C1436" s="180">
        <v>101065</v>
      </c>
      <c r="D1436" s="183">
        <v>45014</v>
      </c>
      <c r="E1436" s="184">
        <v>125.6289</v>
      </c>
      <c r="F1436" s="184">
        <v>1.7784</v>
      </c>
      <c r="G1436" s="184">
        <v>1.3240000000000001</v>
      </c>
      <c r="H1436" s="184">
        <v>-0.45760000000000001</v>
      </c>
      <c r="I1436" s="184">
        <v>-0.52680000000000005</v>
      </c>
      <c r="J1436" s="184">
        <v>-1.7017</v>
      </c>
      <c r="K1436" s="184">
        <v>-8.0457999999999998</v>
      </c>
      <c r="L1436" s="184">
        <v>-2.1486000000000001</v>
      </c>
      <c r="M1436" s="184">
        <v>11.103300000000001</v>
      </c>
      <c r="N1436" s="184">
        <v>1.0793999999999999</v>
      </c>
      <c r="O1436" s="184">
        <v>43.748600000000003</v>
      </c>
      <c r="P1436" s="184">
        <v>17.674299999999999</v>
      </c>
      <c r="Q1436" s="184">
        <v>12.133599999999999</v>
      </c>
      <c r="R1436" s="184">
        <v>22.3064</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1047</v>
      </c>
      <c r="C1437" s="180">
        <v>120841</v>
      </c>
      <c r="D1437" s="183">
        <v>45014</v>
      </c>
      <c r="E1437" s="184">
        <v>137.2099</v>
      </c>
      <c r="F1437" s="184">
        <v>1.7823</v>
      </c>
      <c r="G1437" s="184">
        <v>1.3440000000000001</v>
      </c>
      <c r="H1437" s="184">
        <v>-0.43</v>
      </c>
      <c r="I1437" s="184">
        <v>-0.47160000000000002</v>
      </c>
      <c r="J1437" s="184">
        <v>-1.5899000000000001</v>
      </c>
      <c r="K1437" s="184">
        <v>-7.6982999999999997</v>
      </c>
      <c r="L1437" s="184">
        <v>-0.88049999999999995</v>
      </c>
      <c r="M1437" s="184">
        <v>13.112</v>
      </c>
      <c r="N1437" s="184">
        <v>3.3872</v>
      </c>
      <c r="O1437" s="184">
        <v>46.740699999999997</v>
      </c>
      <c r="P1437" s="184">
        <v>19.6096</v>
      </c>
      <c r="Q1437" s="184">
        <v>15.7996</v>
      </c>
      <c r="R1437" s="184">
        <v>25.1281</v>
      </c>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1048</v>
      </c>
      <c r="C1438" s="180">
        <v>119716</v>
      </c>
      <c r="D1438" s="183">
        <v>45014</v>
      </c>
      <c r="E1438" s="184">
        <v>155.32239999999999</v>
      </c>
      <c r="F1438" s="184">
        <v>1.4702</v>
      </c>
      <c r="G1438" s="184">
        <v>0.85199999999999998</v>
      </c>
      <c r="H1438" s="184">
        <v>-0.35809999999999997</v>
      </c>
      <c r="I1438" s="184">
        <v>-0.98109999999999997</v>
      </c>
      <c r="J1438" s="184">
        <v>-2.8229000000000002</v>
      </c>
      <c r="K1438" s="184">
        <v>-2.1381999999999999</v>
      </c>
      <c r="L1438" s="184">
        <v>-2.7791999999999999</v>
      </c>
      <c r="M1438" s="184">
        <v>9.9689999999999994</v>
      </c>
      <c r="N1438" s="184">
        <v>5.8349000000000002</v>
      </c>
      <c r="O1438" s="184">
        <v>40.494500000000002</v>
      </c>
      <c r="P1438" s="184">
        <v>13.297000000000001</v>
      </c>
      <c r="Q1438" s="184">
        <v>18.275500000000001</v>
      </c>
      <c r="R1438" s="184">
        <v>16.6264</v>
      </c>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1049</v>
      </c>
      <c r="C1439" s="180">
        <v>102941</v>
      </c>
      <c r="D1439" s="183">
        <v>45014</v>
      </c>
      <c r="E1439" s="184">
        <v>141.38839999999999</v>
      </c>
      <c r="F1439" s="184">
        <v>1.4679</v>
      </c>
      <c r="G1439" s="184">
        <v>0.84050000000000002</v>
      </c>
      <c r="H1439" s="184">
        <v>-0.37409999999999999</v>
      </c>
      <c r="I1439" s="184">
        <v>-1.0137</v>
      </c>
      <c r="J1439" s="184">
        <v>-2.8923999999999999</v>
      </c>
      <c r="K1439" s="184">
        <v>-2.3586999999999998</v>
      </c>
      <c r="L1439" s="184">
        <v>-3.2035999999999998</v>
      </c>
      <c r="M1439" s="184">
        <v>9.2539999999999996</v>
      </c>
      <c r="N1439" s="184">
        <v>4.9189999999999996</v>
      </c>
      <c r="O1439" s="184">
        <v>39.253500000000003</v>
      </c>
      <c r="P1439" s="184">
        <v>12.2705</v>
      </c>
      <c r="Q1439" s="184">
        <v>15.8439</v>
      </c>
      <c r="R1439" s="184">
        <v>15.5936</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1050</v>
      </c>
      <c r="C1440" s="180">
        <v>119581</v>
      </c>
      <c r="D1440" s="183">
        <v>45014</v>
      </c>
      <c r="E1440" s="184">
        <v>755.87890000000004</v>
      </c>
      <c r="F1440" s="184">
        <v>1.3267</v>
      </c>
      <c r="G1440" s="184">
        <v>0.65110000000000001</v>
      </c>
      <c r="H1440" s="184">
        <v>-0.37519999999999998</v>
      </c>
      <c r="I1440" s="184">
        <v>-0.19089999999999999</v>
      </c>
      <c r="J1440" s="184">
        <v>-1.9031</v>
      </c>
      <c r="K1440" s="184">
        <v>-4.8167999999999997</v>
      </c>
      <c r="L1440" s="184">
        <v>-3.0874000000000001</v>
      </c>
      <c r="M1440" s="184">
        <v>12.054</v>
      </c>
      <c r="N1440" s="184">
        <v>3.165</v>
      </c>
      <c r="O1440" s="184">
        <v>29.863</v>
      </c>
      <c r="P1440" s="184">
        <v>8.1478999999999999</v>
      </c>
      <c r="Q1440" s="184">
        <v>15.436500000000001</v>
      </c>
      <c r="R1440" s="184">
        <v>12.7202</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1927</v>
      </c>
      <c r="C1441" s="180">
        <v>101539</v>
      </c>
      <c r="D1441" s="183">
        <v>45014</v>
      </c>
      <c r="E1441" s="184">
        <v>705.73109999999997</v>
      </c>
      <c r="F1441" s="184">
        <v>1.3244</v>
      </c>
      <c r="G1441" s="184">
        <v>0.64</v>
      </c>
      <c r="H1441" s="184">
        <v>-0.3906</v>
      </c>
      <c r="I1441" s="184">
        <v>-0.22140000000000001</v>
      </c>
      <c r="J1441" s="184">
        <v>-1.9654</v>
      </c>
      <c r="K1441" s="184">
        <v>-5.0095000000000001</v>
      </c>
      <c r="L1441" s="184">
        <v>-3.5003000000000002</v>
      </c>
      <c r="M1441" s="184">
        <v>11.3104</v>
      </c>
      <c r="N1441" s="184">
        <v>2.2324999999999999</v>
      </c>
      <c r="O1441" s="184">
        <v>28.764500000000002</v>
      </c>
      <c r="P1441" s="184">
        <v>7.2648999999999999</v>
      </c>
      <c r="Q1441" s="184">
        <v>22.822199999999999</v>
      </c>
      <c r="R1441" s="184">
        <v>11.7387</v>
      </c>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1051</v>
      </c>
      <c r="C1442" s="180">
        <v>119178</v>
      </c>
      <c r="D1442" s="183">
        <v>45014</v>
      </c>
      <c r="E1442" s="184">
        <v>262.74950000000001</v>
      </c>
      <c r="F1442" s="184">
        <v>1.6106</v>
      </c>
      <c r="G1442" s="184">
        <v>0.97989999999999999</v>
      </c>
      <c r="H1442" s="184">
        <v>-0.58879999999999999</v>
      </c>
      <c r="I1442" s="184">
        <v>0.24079999999999999</v>
      </c>
      <c r="J1442" s="184">
        <v>-1.1029</v>
      </c>
      <c r="K1442" s="184">
        <v>-3.2345000000000002</v>
      </c>
      <c r="L1442" s="184">
        <v>-0.81569999999999998</v>
      </c>
      <c r="M1442" s="184">
        <v>10.1691</v>
      </c>
      <c r="N1442" s="184">
        <v>0.69799999999999995</v>
      </c>
      <c r="O1442" s="184">
        <v>31.709499999999998</v>
      </c>
      <c r="P1442" s="184">
        <v>13.445499999999999</v>
      </c>
      <c r="Q1442" s="184">
        <v>17.744599999999998</v>
      </c>
      <c r="R1442" s="184">
        <v>12.498799999999999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1991</v>
      </c>
      <c r="C1443" s="180">
        <v>102328</v>
      </c>
      <c r="D1443" s="183">
        <v>45014</v>
      </c>
      <c r="E1443" s="184">
        <v>237.41499999999999</v>
      </c>
      <c r="F1443" s="184">
        <v>1.6073999999999999</v>
      </c>
      <c r="G1443" s="184">
        <v>0.96509999999999996</v>
      </c>
      <c r="H1443" s="184">
        <v>-0.60940000000000005</v>
      </c>
      <c r="I1443" s="184">
        <v>0.2021</v>
      </c>
      <c r="J1443" s="184">
        <v>-1.1972</v>
      </c>
      <c r="K1443" s="184">
        <v>-3.5438000000000001</v>
      </c>
      <c r="L1443" s="184">
        <v>-1.4517</v>
      </c>
      <c r="M1443" s="184">
        <v>9.0951000000000004</v>
      </c>
      <c r="N1443" s="184">
        <v>-0.61339999999999995</v>
      </c>
      <c r="O1443" s="184">
        <v>30.051500000000001</v>
      </c>
      <c r="P1443" s="184">
        <v>12.057600000000001</v>
      </c>
      <c r="Q1443" s="184">
        <v>11.6412</v>
      </c>
      <c r="R1443" s="184">
        <v>11.080299999999999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1052</v>
      </c>
      <c r="C1444" s="180">
        <v>118872</v>
      </c>
      <c r="D1444" s="183">
        <v>45014</v>
      </c>
      <c r="E1444" s="184">
        <v>74.38</v>
      </c>
      <c r="F1444" s="184">
        <v>1.5843</v>
      </c>
      <c r="G1444" s="184">
        <v>-0.33500000000000002</v>
      </c>
      <c r="H1444" s="184">
        <v>-2.2730000000000001</v>
      </c>
      <c r="I1444" s="184">
        <v>-1.9251</v>
      </c>
      <c r="J1444" s="184">
        <v>-3.6029</v>
      </c>
      <c r="K1444" s="184">
        <v>-7.3030999999999997</v>
      </c>
      <c r="L1444" s="184">
        <v>-2.0543</v>
      </c>
      <c r="M1444" s="184">
        <v>9.4951000000000008</v>
      </c>
      <c r="N1444" s="184">
        <v>-0.38840000000000002</v>
      </c>
      <c r="O1444" s="184">
        <v>27.807200000000002</v>
      </c>
      <c r="P1444" s="184">
        <v>10.225099999999999</v>
      </c>
      <c r="Q1444" s="184">
        <v>15.037699999999999</v>
      </c>
      <c r="R1444" s="184">
        <v>9.4713999999999992</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1053</v>
      </c>
      <c r="C1445" s="180">
        <v>100477</v>
      </c>
      <c r="D1445" s="183">
        <v>45014</v>
      </c>
      <c r="E1445" s="184">
        <v>71.09</v>
      </c>
      <c r="F1445" s="184">
        <v>1.5862000000000001</v>
      </c>
      <c r="G1445" s="184">
        <v>-0.33650000000000002</v>
      </c>
      <c r="H1445" s="184">
        <v>-2.2818000000000001</v>
      </c>
      <c r="I1445" s="184">
        <v>-1.9448000000000001</v>
      </c>
      <c r="J1445" s="184">
        <v>-3.6198000000000001</v>
      </c>
      <c r="K1445" s="184">
        <v>-7.3867000000000003</v>
      </c>
      <c r="L1445" s="184">
        <v>-2.2280000000000002</v>
      </c>
      <c r="M1445" s="184">
        <v>9.218</v>
      </c>
      <c r="N1445" s="184">
        <v>-0.71230000000000004</v>
      </c>
      <c r="O1445" s="184">
        <v>27.3432</v>
      </c>
      <c r="P1445" s="184">
        <v>9.7713999999999999</v>
      </c>
      <c r="Q1445" s="184">
        <v>7.1035000000000004</v>
      </c>
      <c r="R1445" s="184">
        <v>9.0841999999999992</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1054</v>
      </c>
      <c r="C1446" s="180">
        <v>148073</v>
      </c>
      <c r="D1446" s="183">
        <v>45014</v>
      </c>
      <c r="E1446" s="184">
        <v>27.27</v>
      </c>
      <c r="F1446" s="184">
        <v>1.3001</v>
      </c>
      <c r="G1446" s="184">
        <v>0.51600000000000001</v>
      </c>
      <c r="H1446" s="184">
        <v>-0.58330000000000004</v>
      </c>
      <c r="I1446" s="184">
        <v>-0.61950000000000005</v>
      </c>
      <c r="J1446" s="184">
        <v>-3.1604999999999999</v>
      </c>
      <c r="K1446" s="184">
        <v>-5.8356000000000003</v>
      </c>
      <c r="L1446" s="184">
        <v>-7.5279999999999996</v>
      </c>
      <c r="M1446" s="184">
        <v>6.9831000000000003</v>
      </c>
      <c r="N1446" s="184">
        <v>0.62729999999999997</v>
      </c>
      <c r="O1446" s="184"/>
      <c r="P1446" s="184"/>
      <c r="Q1446" s="184">
        <v>39.4559</v>
      </c>
      <c r="R1446" s="184">
        <v>14.0564</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1055</v>
      </c>
      <c r="C1447" s="180">
        <v>148071</v>
      </c>
      <c r="D1447" s="183">
        <v>45014</v>
      </c>
      <c r="E1447" s="184">
        <v>26.21</v>
      </c>
      <c r="F1447" s="184">
        <v>1.3143</v>
      </c>
      <c r="G1447" s="184">
        <v>0.4985</v>
      </c>
      <c r="H1447" s="184">
        <v>-0.60680000000000001</v>
      </c>
      <c r="I1447" s="184">
        <v>-0.64439999999999997</v>
      </c>
      <c r="J1447" s="184">
        <v>-3.2484000000000002</v>
      </c>
      <c r="K1447" s="184">
        <v>-6.1917999999999997</v>
      </c>
      <c r="L1447" s="184">
        <v>-8.2283000000000008</v>
      </c>
      <c r="M1447" s="184">
        <v>5.7708000000000004</v>
      </c>
      <c r="N1447" s="184">
        <v>-0.90739999999999998</v>
      </c>
      <c r="O1447" s="184"/>
      <c r="P1447" s="184"/>
      <c r="Q1447" s="184">
        <v>37.634999999999998</v>
      </c>
      <c r="R1447" s="184">
        <v>12.4434</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1678</v>
      </c>
      <c r="C1448" s="180">
        <v>120726</v>
      </c>
      <c r="D1448" s="183">
        <v>45014</v>
      </c>
      <c r="E1448" s="184">
        <v>192.17619999999999</v>
      </c>
      <c r="F1448" s="184">
        <v>1.3529</v>
      </c>
      <c r="G1448" s="184">
        <v>0.5403</v>
      </c>
      <c r="H1448" s="184">
        <v>-0.68769999999999998</v>
      </c>
      <c r="I1448" s="184">
        <v>-0.84760000000000002</v>
      </c>
      <c r="J1448" s="184">
        <v>-3.6532</v>
      </c>
      <c r="K1448" s="184">
        <v>-6.1542000000000003</v>
      </c>
      <c r="L1448" s="184">
        <v>-6.0610999999999997</v>
      </c>
      <c r="M1448" s="184">
        <v>6.9516999999999998</v>
      </c>
      <c r="N1448" s="184">
        <v>-0.70569999999999999</v>
      </c>
      <c r="O1448" s="184">
        <v>33.916699999999999</v>
      </c>
      <c r="P1448" s="184">
        <v>11.3309</v>
      </c>
      <c r="Q1448" s="184">
        <v>17.654800000000002</v>
      </c>
      <c r="R1448" s="184">
        <v>11.5672</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1728</v>
      </c>
      <c r="C1449" s="180">
        <v>120727</v>
      </c>
      <c r="D1449" s="183">
        <v>45014</v>
      </c>
      <c r="E1449" s="184">
        <v>131.05837464369301</v>
      </c>
      <c r="F1449" s="184">
        <v>1.3529</v>
      </c>
      <c r="G1449" s="184">
        <v>0.54039999999999999</v>
      </c>
      <c r="H1449" s="184">
        <v>-0.68759999999999999</v>
      </c>
      <c r="I1449" s="184">
        <v>-0.84760000000000002</v>
      </c>
      <c r="J1449" s="184">
        <v>-3.6532</v>
      </c>
      <c r="K1449" s="184">
        <v>-6.1542000000000003</v>
      </c>
      <c r="L1449" s="184">
        <v>-6.0610999999999997</v>
      </c>
      <c r="M1449" s="184">
        <v>6.9516999999999998</v>
      </c>
      <c r="N1449" s="184">
        <v>-0.70579999999999998</v>
      </c>
      <c r="O1449" s="184">
        <v>33.918199999999999</v>
      </c>
      <c r="P1449" s="184">
        <v>11.3317</v>
      </c>
      <c r="Q1449" s="184">
        <v>17.656099999999999</v>
      </c>
      <c r="R1449" s="184">
        <v>11.567299999999999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1679</v>
      </c>
      <c r="C1450" s="180">
        <v>102394</v>
      </c>
      <c r="D1450" s="183">
        <v>45014</v>
      </c>
      <c r="E1450" s="184">
        <v>176.09360000000001</v>
      </c>
      <c r="F1450" s="184">
        <v>1.3506</v>
      </c>
      <c r="G1450" s="184">
        <v>0.52900000000000003</v>
      </c>
      <c r="H1450" s="184">
        <v>-0.70330000000000004</v>
      </c>
      <c r="I1450" s="184">
        <v>-0.87870000000000004</v>
      </c>
      <c r="J1450" s="184">
        <v>-3.7183000000000002</v>
      </c>
      <c r="K1450" s="184">
        <v>-6.3760000000000003</v>
      </c>
      <c r="L1450" s="184">
        <v>-6.5152000000000001</v>
      </c>
      <c r="M1450" s="184">
        <v>6.1715999999999998</v>
      </c>
      <c r="N1450" s="184">
        <v>-1.6899</v>
      </c>
      <c r="O1450" s="184">
        <v>32.628799999999998</v>
      </c>
      <c r="P1450" s="184">
        <v>10.3117</v>
      </c>
      <c r="Q1450" s="184">
        <v>14.644600000000001</v>
      </c>
      <c r="R1450" s="184">
        <v>10.469200000000001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1729</v>
      </c>
      <c r="C1451" s="180">
        <v>102393</v>
      </c>
      <c r="D1451" s="183">
        <v>45014</v>
      </c>
      <c r="E1451" s="184">
        <v>193.25394347954099</v>
      </c>
      <c r="F1451" s="184">
        <v>1.3507</v>
      </c>
      <c r="G1451" s="184">
        <v>0.52900000000000003</v>
      </c>
      <c r="H1451" s="184">
        <v>-0.70330000000000004</v>
      </c>
      <c r="I1451" s="184">
        <v>-0.87870000000000004</v>
      </c>
      <c r="J1451" s="184">
        <v>-3.7181999999999999</v>
      </c>
      <c r="K1451" s="184">
        <v>-6.3758999999999997</v>
      </c>
      <c r="L1451" s="184">
        <v>-6.5152999999999999</v>
      </c>
      <c r="M1451" s="184">
        <v>6.1715999999999998</v>
      </c>
      <c r="N1451" s="184">
        <v>-1.6899</v>
      </c>
      <c r="O1451" s="184">
        <v>32.628799999999998</v>
      </c>
      <c r="P1451" s="184">
        <v>10.3117</v>
      </c>
      <c r="Q1451" s="184">
        <v>16.879899999999999</v>
      </c>
      <c r="R1451" s="184">
        <v>10.469200000000001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5" t="s">
        <v>27</v>
      </c>
      <c r="B1452" s="180"/>
      <c r="C1452" s="180"/>
      <c r="D1452" s="180"/>
      <c r="E1452" s="180"/>
      <c r="F1452" s="186">
        <v>1.4422288461538466</v>
      </c>
      <c r="G1452" s="186">
        <v>0.70753461538461559</v>
      </c>
      <c r="H1452" s="186">
        <v>-0.69566730769230767</v>
      </c>
      <c r="I1452" s="186">
        <v>-0.59512884615384609</v>
      </c>
      <c r="J1452" s="186">
        <v>-2.1714692307692305</v>
      </c>
      <c r="K1452" s="186">
        <v>-4.817467307692306</v>
      </c>
      <c r="L1452" s="186">
        <v>-3.281340384615385</v>
      </c>
      <c r="M1452" s="186">
        <v>9.4371307692307713</v>
      </c>
      <c r="N1452" s="186">
        <v>1.2624230769230778</v>
      </c>
      <c r="O1452" s="186">
        <v>33.037314583333334</v>
      </c>
      <c r="P1452" s="186">
        <v>11.959282608695654</v>
      </c>
      <c r="Q1452" s="186">
        <v>16.562307692307694</v>
      </c>
      <c r="R1452" s="186">
        <v>12.868669230769235</v>
      </c>
    </row>
    <row r="1453" spans="1:34" x14ac:dyDescent="0.3">
      <c r="A1453" s="185" t="s">
        <v>407</v>
      </c>
      <c r="B1453" s="180"/>
      <c r="C1453" s="180"/>
      <c r="D1453" s="180"/>
      <c r="E1453" s="180"/>
      <c r="F1453" s="186">
        <v>1.4407000000000001</v>
      </c>
      <c r="G1453" s="186">
        <v>0.79265000000000008</v>
      </c>
      <c r="H1453" s="186">
        <v>-0.5978</v>
      </c>
      <c r="I1453" s="186">
        <v>-0.58689999999999998</v>
      </c>
      <c r="J1453" s="186">
        <v>-2.0415000000000001</v>
      </c>
      <c r="K1453" s="186">
        <v>-4.6786499999999993</v>
      </c>
      <c r="L1453" s="186">
        <v>-2.8621499999999997</v>
      </c>
      <c r="M1453" s="186">
        <v>9.2721</v>
      </c>
      <c r="N1453" s="186">
        <v>0.59315000000000007</v>
      </c>
      <c r="O1453" s="186">
        <v>32.628799999999998</v>
      </c>
      <c r="P1453" s="186">
        <v>12.1296</v>
      </c>
      <c r="Q1453" s="186">
        <v>16.555100000000003</v>
      </c>
      <c r="R1453" s="186">
        <v>12.4711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D1454" s="106"/>
      <c r="E1454" s="107"/>
      <c r="F1454" s="107"/>
      <c r="G1454" s="107"/>
      <c r="H1454" s="107"/>
      <c r="I1454" s="107"/>
      <c r="J1454" s="107"/>
      <c r="K1454" s="107"/>
      <c r="L1454" s="107"/>
      <c r="M1454" s="107"/>
      <c r="N1454" s="107"/>
      <c r="O1454" s="107"/>
      <c r="P1454" s="107"/>
      <c r="Q1454" s="107"/>
      <c r="R1454" s="107"/>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2" t="s">
        <v>1056</v>
      </c>
      <c r="B1455" s="182"/>
      <c r="C1455" s="182"/>
      <c r="D1455" s="182"/>
      <c r="E1455" s="182"/>
      <c r="F1455" s="182"/>
      <c r="G1455" s="182"/>
      <c r="H1455" s="182"/>
      <c r="I1455" s="182"/>
      <c r="J1455" s="182"/>
      <c r="K1455" s="182"/>
      <c r="L1455" s="182"/>
      <c r="M1455" s="182"/>
      <c r="N1455" s="182"/>
      <c r="O1455" s="182"/>
      <c r="P1455" s="182"/>
      <c r="Q1455" s="182"/>
      <c r="R1455" s="182"/>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0" t="s">
        <v>1057</v>
      </c>
      <c r="B1456" s="180" t="s">
        <v>1058</v>
      </c>
      <c r="C1456" s="180">
        <v>101976</v>
      </c>
      <c r="D1456" s="183">
        <v>45014</v>
      </c>
      <c r="E1456" s="184">
        <v>312.63189999999997</v>
      </c>
      <c r="F1456" s="184">
        <v>27.305099999999999</v>
      </c>
      <c r="G1456" s="184">
        <v>8.7386999999999997</v>
      </c>
      <c r="H1456" s="184">
        <v>8.4318000000000008</v>
      </c>
      <c r="I1456" s="184">
        <v>8.3056999999999999</v>
      </c>
      <c r="J1456" s="184">
        <v>8.4152000000000005</v>
      </c>
      <c r="K1456" s="184">
        <v>7.1020000000000003</v>
      </c>
      <c r="L1456" s="184">
        <v>6.9615</v>
      </c>
      <c r="M1456" s="184">
        <v>6.3964999999999996</v>
      </c>
      <c r="N1456" s="184">
        <v>5.5705999999999998</v>
      </c>
      <c r="O1456" s="184">
        <v>5.1635</v>
      </c>
      <c r="P1456" s="184">
        <v>6.2407000000000004</v>
      </c>
      <c r="Q1456" s="184">
        <v>6.7419000000000002</v>
      </c>
      <c r="R1456" s="184">
        <v>4.7651000000000003</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80" t="s">
        <v>1057</v>
      </c>
      <c r="B1457" s="180" t="s">
        <v>1059</v>
      </c>
      <c r="C1457" s="180">
        <v>119511</v>
      </c>
      <c r="D1457" s="183">
        <v>45014</v>
      </c>
      <c r="E1457" s="184">
        <v>315.79180000000002</v>
      </c>
      <c r="F1457" s="184">
        <v>27.4252</v>
      </c>
      <c r="G1457" s="184">
        <v>8.8551000000000002</v>
      </c>
      <c r="H1457" s="184">
        <v>8.5488999999999997</v>
      </c>
      <c r="I1457" s="184">
        <v>8.4250000000000007</v>
      </c>
      <c r="J1457" s="184">
        <v>8.5381</v>
      </c>
      <c r="K1457" s="184">
        <v>7.2276999999999996</v>
      </c>
      <c r="L1457" s="184">
        <v>7.0876999999999999</v>
      </c>
      <c r="M1457" s="184">
        <v>6.5240999999999998</v>
      </c>
      <c r="N1457" s="184">
        <v>5.6989999999999998</v>
      </c>
      <c r="O1457" s="184">
        <v>5.2866999999999997</v>
      </c>
      <c r="P1457" s="184">
        <v>6.3708</v>
      </c>
      <c r="Q1457" s="184">
        <v>7.3569000000000004</v>
      </c>
      <c r="R1457" s="184">
        <v>4.8872999999999998</v>
      </c>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0" t="s">
        <v>1057</v>
      </c>
      <c r="B1458" s="180" t="s">
        <v>1060</v>
      </c>
      <c r="C1458" s="180">
        <v>147567</v>
      </c>
      <c r="D1458" s="183">
        <v>45014</v>
      </c>
      <c r="E1458" s="184">
        <v>1216.1117999999999</v>
      </c>
      <c r="F1458" s="184">
        <v>25.286000000000001</v>
      </c>
      <c r="G1458" s="184">
        <v>8.5326000000000004</v>
      </c>
      <c r="H1458" s="184">
        <v>8.6640999999999995</v>
      </c>
      <c r="I1458" s="184">
        <v>8.4255999999999993</v>
      </c>
      <c r="J1458" s="184">
        <v>8.3927999999999994</v>
      </c>
      <c r="K1458" s="184">
        <v>7.1082000000000001</v>
      </c>
      <c r="L1458" s="184">
        <v>6.9603000000000002</v>
      </c>
      <c r="M1458" s="184">
        <v>6.39</v>
      </c>
      <c r="N1458" s="184">
        <v>5.6382000000000003</v>
      </c>
      <c r="O1458" s="184">
        <v>5.1677999999999997</v>
      </c>
      <c r="P1458" s="184"/>
      <c r="Q1458" s="184">
        <v>5.5121000000000002</v>
      </c>
      <c r="R1458" s="184">
        <v>4.8376000000000001</v>
      </c>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0" t="s">
        <v>1057</v>
      </c>
      <c r="B1459" s="180" t="s">
        <v>1061</v>
      </c>
      <c r="C1459" s="180">
        <v>147568</v>
      </c>
      <c r="D1459" s="183">
        <v>45014</v>
      </c>
      <c r="E1459" s="184">
        <v>1209.4716000000001</v>
      </c>
      <c r="F1459" s="184">
        <v>25.128799999999998</v>
      </c>
      <c r="G1459" s="184">
        <v>8.3780999999999999</v>
      </c>
      <c r="H1459" s="184">
        <v>8.5096000000000007</v>
      </c>
      <c r="I1459" s="184">
        <v>8.2711000000000006</v>
      </c>
      <c r="J1459" s="184">
        <v>8.2378999999999998</v>
      </c>
      <c r="K1459" s="184">
        <v>6.9516999999999998</v>
      </c>
      <c r="L1459" s="184">
        <v>6.8011999999999997</v>
      </c>
      <c r="M1459" s="184">
        <v>6.2289000000000003</v>
      </c>
      <c r="N1459" s="184">
        <v>5.4756</v>
      </c>
      <c r="O1459" s="184">
        <v>5.0080999999999998</v>
      </c>
      <c r="P1459" s="184"/>
      <c r="Q1459" s="184">
        <v>5.3537999999999997</v>
      </c>
      <c r="R1459" s="184">
        <v>4.6756000000000002</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0" t="s">
        <v>1057</v>
      </c>
      <c r="B1460" s="180" t="s">
        <v>2062</v>
      </c>
      <c r="C1460" s="180">
        <v>118384</v>
      </c>
      <c r="D1460" s="183">
        <v>45014</v>
      </c>
      <c r="E1460" s="184">
        <v>36.810899999999997</v>
      </c>
      <c r="F1460" s="184">
        <v>25.997199999999999</v>
      </c>
      <c r="G1460" s="184">
        <v>8.3186999999999998</v>
      </c>
      <c r="H1460" s="184">
        <v>7.9587000000000003</v>
      </c>
      <c r="I1460" s="184">
        <v>8.2630999999999997</v>
      </c>
      <c r="J1460" s="184">
        <v>8.1870999999999992</v>
      </c>
      <c r="K1460" s="184">
        <v>7.0514999999999999</v>
      </c>
      <c r="L1460" s="184">
        <v>6.8258000000000001</v>
      </c>
      <c r="M1460" s="184">
        <v>6.226</v>
      </c>
      <c r="N1460" s="184">
        <v>5.4729000000000001</v>
      </c>
      <c r="O1460" s="184">
        <v>4.8644999999999996</v>
      </c>
      <c r="P1460" s="184">
        <v>5.6988000000000003</v>
      </c>
      <c r="Q1460" s="184">
        <v>7.1257999999999999</v>
      </c>
      <c r="R1460" s="184">
        <v>4.6130000000000004</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80" t="s">
        <v>1057</v>
      </c>
      <c r="B1461" s="180" t="s">
        <v>2063</v>
      </c>
      <c r="C1461" s="180">
        <v>108756</v>
      </c>
      <c r="D1461" s="183">
        <v>45014</v>
      </c>
      <c r="E1461" s="184">
        <v>34.427700000000002</v>
      </c>
      <c r="F1461" s="184">
        <v>25.25</v>
      </c>
      <c r="G1461" s="184">
        <v>7.5989000000000004</v>
      </c>
      <c r="H1461" s="184">
        <v>7.234</v>
      </c>
      <c r="I1461" s="184">
        <v>7.5415000000000001</v>
      </c>
      <c r="J1461" s="184">
        <v>7.4653999999999998</v>
      </c>
      <c r="K1461" s="184">
        <v>6.3239999999999998</v>
      </c>
      <c r="L1461" s="184">
        <v>6.0872999999999999</v>
      </c>
      <c r="M1461" s="184">
        <v>5.484</v>
      </c>
      <c r="N1461" s="184">
        <v>4.7380000000000004</v>
      </c>
      <c r="O1461" s="184">
        <v>4.1214000000000004</v>
      </c>
      <c r="P1461" s="184">
        <v>4.9625000000000004</v>
      </c>
      <c r="Q1461" s="184">
        <v>6.3369999999999997</v>
      </c>
      <c r="R1461" s="184">
        <v>3.8995000000000002</v>
      </c>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0" t="s">
        <v>1057</v>
      </c>
      <c r="B1462" s="180" t="s">
        <v>1852</v>
      </c>
      <c r="C1462" s="180">
        <v>147377</v>
      </c>
      <c r="D1462" s="183">
        <v>45014</v>
      </c>
      <c r="E1462" s="184">
        <v>1186.0633</v>
      </c>
      <c r="F1462" s="184">
        <v>31.290199999999999</v>
      </c>
      <c r="G1462" s="184">
        <v>9.7080000000000002</v>
      </c>
      <c r="H1462" s="184">
        <v>8.2392000000000003</v>
      </c>
      <c r="I1462" s="184">
        <v>8.3766999999999996</v>
      </c>
      <c r="J1462" s="184">
        <v>7.9770000000000003</v>
      </c>
      <c r="K1462" s="184">
        <v>6.7134</v>
      </c>
      <c r="L1462" s="184">
        <v>6.4725999999999999</v>
      </c>
      <c r="M1462" s="184">
        <v>5.7986000000000004</v>
      </c>
      <c r="N1462" s="184">
        <v>5.0822000000000003</v>
      </c>
      <c r="O1462" s="184">
        <v>4.0683999999999996</v>
      </c>
      <c r="P1462" s="184"/>
      <c r="Q1462" s="184">
        <v>4.6200999999999999</v>
      </c>
      <c r="R1462" s="184">
        <v>4.2733999999999996</v>
      </c>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1853</v>
      </c>
      <c r="C1463" s="180">
        <v>147382</v>
      </c>
      <c r="D1463" s="183">
        <v>45014</v>
      </c>
      <c r="E1463" s="184">
        <v>1174.1315</v>
      </c>
      <c r="F1463" s="184">
        <v>31.100899999999999</v>
      </c>
      <c r="G1463" s="184">
        <v>9.5175000000000001</v>
      </c>
      <c r="H1463" s="184">
        <v>8.0486000000000004</v>
      </c>
      <c r="I1463" s="184">
        <v>8.1859000000000002</v>
      </c>
      <c r="J1463" s="184">
        <v>7.7858000000000001</v>
      </c>
      <c r="K1463" s="184">
        <v>6.5202999999999998</v>
      </c>
      <c r="L1463" s="184">
        <v>6.2770000000000001</v>
      </c>
      <c r="M1463" s="184">
        <v>5.5995999999999997</v>
      </c>
      <c r="N1463" s="184">
        <v>4.8665000000000003</v>
      </c>
      <c r="O1463" s="184">
        <v>3.7945000000000002</v>
      </c>
      <c r="P1463" s="184"/>
      <c r="Q1463" s="184">
        <v>4.3404999999999996</v>
      </c>
      <c r="R1463" s="184">
        <v>4.0312000000000001</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1062</v>
      </c>
      <c r="C1464" s="180">
        <v>119106</v>
      </c>
      <c r="D1464" s="183">
        <v>45014</v>
      </c>
      <c r="E1464" s="184">
        <v>45.933100000000003</v>
      </c>
      <c r="F1464" s="184">
        <v>20.990400000000001</v>
      </c>
      <c r="G1464" s="184">
        <v>7.6524000000000001</v>
      </c>
      <c r="H1464" s="184">
        <v>7.8605</v>
      </c>
      <c r="I1464" s="184">
        <v>8.1876999999999995</v>
      </c>
      <c r="J1464" s="184">
        <v>8.1327999999999996</v>
      </c>
      <c r="K1464" s="184">
        <v>7.0331999999999999</v>
      </c>
      <c r="L1464" s="184">
        <v>6.9255000000000004</v>
      </c>
      <c r="M1464" s="184">
        <v>6.3326000000000002</v>
      </c>
      <c r="N1464" s="184">
        <v>5.0297999999999998</v>
      </c>
      <c r="O1464" s="184">
        <v>4.8903999999999996</v>
      </c>
      <c r="P1464" s="184">
        <v>5.8800999999999997</v>
      </c>
      <c r="Q1464" s="184">
        <v>6.9065000000000003</v>
      </c>
      <c r="R1464" s="184">
        <v>4.5006000000000004</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1063</v>
      </c>
      <c r="C1465" s="180">
        <v>100087</v>
      </c>
      <c r="D1465" s="183">
        <v>45014</v>
      </c>
      <c r="E1465" s="184">
        <v>44.809899999999999</v>
      </c>
      <c r="F1465" s="184">
        <v>20.782900000000001</v>
      </c>
      <c r="G1465" s="184">
        <v>7.4036</v>
      </c>
      <c r="H1465" s="184">
        <v>7.6083999999999996</v>
      </c>
      <c r="I1465" s="184">
        <v>7.931</v>
      </c>
      <c r="J1465" s="184">
        <v>7.8742999999999999</v>
      </c>
      <c r="K1465" s="184">
        <v>6.7686999999999999</v>
      </c>
      <c r="L1465" s="184">
        <v>6.6715999999999998</v>
      </c>
      <c r="M1465" s="184">
        <v>6.0719000000000003</v>
      </c>
      <c r="N1465" s="184">
        <v>4.7686999999999999</v>
      </c>
      <c r="O1465" s="184">
        <v>4.6486999999999998</v>
      </c>
      <c r="P1465" s="184">
        <v>5.6295999999999999</v>
      </c>
      <c r="Q1465" s="184">
        <v>6.5876000000000001</v>
      </c>
      <c r="R1465" s="184">
        <v>4.2519</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1535</v>
      </c>
      <c r="C1466" s="180">
        <v>140237</v>
      </c>
      <c r="D1466" s="183">
        <v>45014</v>
      </c>
      <c r="E1466" s="184">
        <v>26.515899999999998</v>
      </c>
      <c r="F1466" s="184">
        <v>25.483599999999999</v>
      </c>
      <c r="G1466" s="184">
        <v>7.165</v>
      </c>
      <c r="H1466" s="184">
        <v>6.9794</v>
      </c>
      <c r="I1466" s="184">
        <v>7.7808999999999999</v>
      </c>
      <c r="J1466" s="184">
        <v>7.7849000000000004</v>
      </c>
      <c r="K1466" s="184">
        <v>6.7309999999999999</v>
      </c>
      <c r="L1466" s="184">
        <v>6.4798</v>
      </c>
      <c r="M1466" s="184">
        <v>5.7563000000000004</v>
      </c>
      <c r="N1466" s="184">
        <v>4.9543999999999997</v>
      </c>
      <c r="O1466" s="184">
        <v>4.6005000000000003</v>
      </c>
      <c r="P1466" s="184">
        <v>7.1623999999999999</v>
      </c>
      <c r="Q1466" s="184">
        <v>7.4546000000000001</v>
      </c>
      <c r="R1466" s="184">
        <v>4.3579999999999997</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1536</v>
      </c>
      <c r="C1467" s="180">
        <v>140230</v>
      </c>
      <c r="D1467" s="183">
        <v>45014</v>
      </c>
      <c r="E1467" s="184">
        <v>20.903300000000002</v>
      </c>
      <c r="F1467" s="184">
        <v>24.812000000000001</v>
      </c>
      <c r="G1467" s="184">
        <v>6.4314</v>
      </c>
      <c r="H1467" s="184">
        <v>6.2510000000000003</v>
      </c>
      <c r="I1467" s="184">
        <v>7.0408999999999997</v>
      </c>
      <c r="J1467" s="184">
        <v>7.0479000000000003</v>
      </c>
      <c r="K1467" s="184">
        <v>5.9831000000000003</v>
      </c>
      <c r="L1467" s="184">
        <v>5.7224000000000004</v>
      </c>
      <c r="M1467" s="184">
        <v>4.99</v>
      </c>
      <c r="N1467" s="184">
        <v>4.1847000000000003</v>
      </c>
      <c r="O1467" s="184">
        <v>3.8098999999999998</v>
      </c>
      <c r="P1467" s="184">
        <v>6.3940999999999999</v>
      </c>
      <c r="Q1467" s="184">
        <v>5.1196999999999999</v>
      </c>
      <c r="R1467" s="184">
        <v>3.5722999999999998</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1537</v>
      </c>
      <c r="C1468" s="180">
        <v>140229</v>
      </c>
      <c r="D1468" s="183">
        <v>45014</v>
      </c>
      <c r="E1468" s="184">
        <v>24.4251</v>
      </c>
      <c r="F1468" s="184">
        <v>24.8233</v>
      </c>
      <c r="G1468" s="184">
        <v>6.4314</v>
      </c>
      <c r="H1468" s="184">
        <v>6.2474999999999996</v>
      </c>
      <c r="I1468" s="184">
        <v>7.0532000000000004</v>
      </c>
      <c r="J1468" s="184">
        <v>7.0472999999999999</v>
      </c>
      <c r="K1468" s="184">
        <v>5.9865000000000004</v>
      </c>
      <c r="L1468" s="184">
        <v>5.7243000000000004</v>
      </c>
      <c r="M1468" s="184">
        <v>4.9911000000000003</v>
      </c>
      <c r="N1468" s="184">
        <v>4.1858000000000004</v>
      </c>
      <c r="O1468" s="184">
        <v>3.8113000000000001</v>
      </c>
      <c r="P1468" s="184">
        <v>6.3951000000000002</v>
      </c>
      <c r="Q1468" s="184">
        <v>6.2363999999999997</v>
      </c>
      <c r="R1468" s="184">
        <v>3.5754999999999999</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1064</v>
      </c>
      <c r="C1469" s="180">
        <v>101357</v>
      </c>
      <c r="D1469" s="183">
        <v>45014</v>
      </c>
      <c r="E1469" s="184">
        <v>42.4452</v>
      </c>
      <c r="F1469" s="184">
        <v>20.994399999999999</v>
      </c>
      <c r="G1469" s="184">
        <v>6.7309000000000001</v>
      </c>
      <c r="H1469" s="184">
        <v>7.2671999999999999</v>
      </c>
      <c r="I1469" s="184">
        <v>7.7872000000000003</v>
      </c>
      <c r="J1469" s="184">
        <v>8.1056000000000008</v>
      </c>
      <c r="K1469" s="184">
        <v>6.8567999999999998</v>
      </c>
      <c r="L1469" s="184">
        <v>6.6291000000000002</v>
      </c>
      <c r="M1469" s="184">
        <v>6.0159000000000002</v>
      </c>
      <c r="N1469" s="184">
        <v>5.1936</v>
      </c>
      <c r="O1469" s="184">
        <v>4.7275</v>
      </c>
      <c r="P1469" s="184">
        <v>5.9432999999999998</v>
      </c>
      <c r="Q1469" s="184">
        <v>7.0777000000000001</v>
      </c>
      <c r="R1469" s="184">
        <v>4.4343000000000004</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1065</v>
      </c>
      <c r="C1470" s="180">
        <v>118506</v>
      </c>
      <c r="D1470" s="183">
        <v>45014</v>
      </c>
      <c r="E1470" s="184">
        <v>43.7044</v>
      </c>
      <c r="F1470" s="184">
        <v>21.225300000000001</v>
      </c>
      <c r="G1470" s="184">
        <v>6.9215999999999998</v>
      </c>
      <c r="H1470" s="184">
        <v>7.4763999999999999</v>
      </c>
      <c r="I1470" s="184">
        <v>8.0001999999999995</v>
      </c>
      <c r="J1470" s="184">
        <v>8.3140000000000001</v>
      </c>
      <c r="K1470" s="184">
        <v>7.0561999999999996</v>
      </c>
      <c r="L1470" s="184">
        <v>6.8183999999999996</v>
      </c>
      <c r="M1470" s="184">
        <v>6.2011000000000003</v>
      </c>
      <c r="N1470" s="184">
        <v>5.3762999999999996</v>
      </c>
      <c r="O1470" s="184">
        <v>4.8985000000000003</v>
      </c>
      <c r="P1470" s="184">
        <v>6.1185999999999998</v>
      </c>
      <c r="Q1470" s="184">
        <v>7.4348999999999998</v>
      </c>
      <c r="R1470" s="184">
        <v>4.6102999999999996</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1066</v>
      </c>
      <c r="C1471" s="180">
        <v>101993</v>
      </c>
      <c r="D1471" s="183">
        <v>45014</v>
      </c>
      <c r="E1471" s="184">
        <v>4838.3603999999996</v>
      </c>
      <c r="F1471" s="184">
        <v>27.540099999999999</v>
      </c>
      <c r="G1471" s="184">
        <v>8.609</v>
      </c>
      <c r="H1471" s="184">
        <v>8.2203999999999997</v>
      </c>
      <c r="I1471" s="184">
        <v>8.2063000000000006</v>
      </c>
      <c r="J1471" s="184">
        <v>8.2163000000000004</v>
      </c>
      <c r="K1471" s="184">
        <v>6.9375</v>
      </c>
      <c r="L1471" s="184">
        <v>6.7809999999999997</v>
      </c>
      <c r="M1471" s="184">
        <v>6.2084000000000001</v>
      </c>
      <c r="N1471" s="184">
        <v>5.4504000000000001</v>
      </c>
      <c r="O1471" s="184">
        <v>5.0968999999999998</v>
      </c>
      <c r="P1471" s="184">
        <v>6.0994000000000002</v>
      </c>
      <c r="Q1471" s="184">
        <v>6.9645999999999999</v>
      </c>
      <c r="R1471" s="184">
        <v>4.6680000000000001</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1067</v>
      </c>
      <c r="C1472" s="180">
        <v>119092</v>
      </c>
      <c r="D1472" s="183">
        <v>45014</v>
      </c>
      <c r="E1472" s="184">
        <v>4915.7024000000001</v>
      </c>
      <c r="F1472" s="184">
        <v>27.74</v>
      </c>
      <c r="G1472" s="184">
        <v>8.8089999999999993</v>
      </c>
      <c r="H1472" s="184">
        <v>8.4205000000000005</v>
      </c>
      <c r="I1472" s="184">
        <v>8.4069000000000003</v>
      </c>
      <c r="J1472" s="184">
        <v>8.4176000000000002</v>
      </c>
      <c r="K1472" s="184">
        <v>7.1417000000000002</v>
      </c>
      <c r="L1472" s="184">
        <v>6.9869000000000003</v>
      </c>
      <c r="M1472" s="184">
        <v>6.4157000000000002</v>
      </c>
      <c r="N1472" s="184">
        <v>5.6599000000000004</v>
      </c>
      <c r="O1472" s="184">
        <v>5.2708000000000004</v>
      </c>
      <c r="P1472" s="184">
        <v>6.2896999999999998</v>
      </c>
      <c r="Q1472" s="184">
        <v>7.2511999999999999</v>
      </c>
      <c r="R1472" s="184">
        <v>4.8475999999999999</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1971</v>
      </c>
      <c r="C1473" s="180">
        <v>151054</v>
      </c>
      <c r="D1473" s="183">
        <v>45014</v>
      </c>
      <c r="E1473" s="184">
        <v>35.0907454627269</v>
      </c>
      <c r="F1473" s="184">
        <v>22.1678</v>
      </c>
      <c r="G1473" s="184">
        <v>8.4345999999999997</v>
      </c>
      <c r="H1473" s="184">
        <v>8.0099</v>
      </c>
      <c r="I1473" s="184">
        <v>8.0709</v>
      </c>
      <c r="J1473" s="184">
        <v>8.1164000000000005</v>
      </c>
      <c r="K1473" s="184">
        <v>6.8753000000000002</v>
      </c>
      <c r="L1473" s="184">
        <v>6.7009999999999996</v>
      </c>
      <c r="M1473" s="184">
        <v>6.1261999999999999</v>
      </c>
      <c r="N1473" s="184">
        <v>5.2614999999999998</v>
      </c>
      <c r="O1473" s="184">
        <v>4.6279000000000003</v>
      </c>
      <c r="P1473" s="184">
        <v>5.9793000000000003</v>
      </c>
      <c r="Q1473" s="184">
        <v>7.4282000000000004</v>
      </c>
      <c r="R1473" s="184">
        <v>4.4238999999999997</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1972</v>
      </c>
      <c r="C1474" s="180">
        <v>151048</v>
      </c>
      <c r="D1474" s="183">
        <v>45014</v>
      </c>
      <c r="E1474" s="184">
        <v>33.654717264136799</v>
      </c>
      <c r="F1474" s="184">
        <v>21.9741</v>
      </c>
      <c r="G1474" s="184">
        <v>8.1100999999999992</v>
      </c>
      <c r="H1474" s="184">
        <v>7.7196999999999996</v>
      </c>
      <c r="I1474" s="184">
        <v>7.7732999999999999</v>
      </c>
      <c r="J1474" s="184">
        <v>7.8116000000000003</v>
      </c>
      <c r="K1474" s="184">
        <v>6.4843000000000002</v>
      </c>
      <c r="L1474" s="184">
        <v>6.2538</v>
      </c>
      <c r="M1474" s="184">
        <v>5.6574999999999998</v>
      </c>
      <c r="N1474" s="184">
        <v>4.7815000000000003</v>
      </c>
      <c r="O1474" s="184">
        <v>4.1379000000000001</v>
      </c>
      <c r="P1474" s="184">
        <v>5.4781000000000004</v>
      </c>
      <c r="Q1474" s="184">
        <v>7.1201999999999996</v>
      </c>
      <c r="R1474" s="184">
        <v>3.9407000000000001</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1068</v>
      </c>
      <c r="C1475" s="180">
        <v>103633</v>
      </c>
      <c r="D1475" s="183">
        <v>45014</v>
      </c>
      <c r="E1475" s="184">
        <v>320.65280000000001</v>
      </c>
      <c r="F1475" s="184">
        <v>24.546900000000001</v>
      </c>
      <c r="G1475" s="184">
        <v>8.3737999999999992</v>
      </c>
      <c r="H1475" s="184">
        <v>8.0619999999999994</v>
      </c>
      <c r="I1475" s="184">
        <v>8.1987000000000005</v>
      </c>
      <c r="J1475" s="184">
        <v>8.1926000000000005</v>
      </c>
      <c r="K1475" s="184">
        <v>6.8909000000000002</v>
      </c>
      <c r="L1475" s="184">
        <v>6.7771999999999997</v>
      </c>
      <c r="M1475" s="184">
        <v>6.2248000000000001</v>
      </c>
      <c r="N1475" s="184">
        <v>5.4541000000000004</v>
      </c>
      <c r="O1475" s="184">
        <v>4.9888000000000003</v>
      </c>
      <c r="P1475" s="184">
        <v>6.0133000000000001</v>
      </c>
      <c r="Q1475" s="184">
        <v>7.0648999999999997</v>
      </c>
      <c r="R1475" s="184">
        <v>4.6181999999999999</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1069</v>
      </c>
      <c r="C1476" s="180">
        <v>120211</v>
      </c>
      <c r="D1476" s="183">
        <v>45014</v>
      </c>
      <c r="E1476" s="184">
        <v>323.82209999999998</v>
      </c>
      <c r="F1476" s="184">
        <v>24.645099999999999</v>
      </c>
      <c r="G1476" s="184">
        <v>8.4725999999999999</v>
      </c>
      <c r="H1476" s="184">
        <v>8.1610999999999994</v>
      </c>
      <c r="I1476" s="184">
        <v>8.2988999999999997</v>
      </c>
      <c r="J1476" s="184">
        <v>8.2934999999999999</v>
      </c>
      <c r="K1476" s="184">
        <v>6.9926000000000004</v>
      </c>
      <c r="L1476" s="184">
        <v>6.8888999999999996</v>
      </c>
      <c r="M1476" s="184">
        <v>6.3421000000000003</v>
      </c>
      <c r="N1476" s="184">
        <v>5.5744999999999996</v>
      </c>
      <c r="O1476" s="184">
        <v>5.1120999999999999</v>
      </c>
      <c r="P1476" s="184">
        <v>6.1388999999999996</v>
      </c>
      <c r="Q1476" s="184">
        <v>7.1955999999999998</v>
      </c>
      <c r="R1476" s="184">
        <v>4.7407000000000004</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1070</v>
      </c>
      <c r="C1477" s="180">
        <v>144994</v>
      </c>
      <c r="D1477" s="183"/>
      <c r="E1477" s="184"/>
      <c r="F1477" s="184"/>
      <c r="G1477" s="184"/>
      <c r="H1477" s="184"/>
      <c r="I1477" s="184"/>
      <c r="J1477" s="184"/>
      <c r="K1477" s="184"/>
      <c r="L1477" s="184"/>
      <c r="M1477" s="184"/>
      <c r="N1477" s="184"/>
      <c r="O1477" s="184"/>
      <c r="P1477" s="184"/>
      <c r="Q1477" s="184"/>
      <c r="R1477" s="184"/>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1071</v>
      </c>
      <c r="C1478" s="180">
        <v>144997</v>
      </c>
      <c r="D1478" s="183"/>
      <c r="E1478" s="184"/>
      <c r="F1478" s="184"/>
      <c r="G1478" s="184"/>
      <c r="H1478" s="184"/>
      <c r="I1478" s="184"/>
      <c r="J1478" s="184"/>
      <c r="K1478" s="184"/>
      <c r="L1478" s="184"/>
      <c r="M1478" s="184"/>
      <c r="N1478" s="184"/>
      <c r="O1478" s="184"/>
      <c r="P1478" s="184"/>
      <c r="Q1478" s="184"/>
      <c r="R1478" s="184"/>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1072</v>
      </c>
      <c r="C1479" s="180">
        <v>112123</v>
      </c>
      <c r="D1479" s="183">
        <v>45014</v>
      </c>
      <c r="E1479" s="184">
        <v>2591.1158999999998</v>
      </c>
      <c r="F1479" s="184">
        <v>25.226800000000001</v>
      </c>
      <c r="G1479" s="184">
        <v>7.9924999999999997</v>
      </c>
      <c r="H1479" s="184">
        <v>8.0218000000000007</v>
      </c>
      <c r="I1479" s="184">
        <v>7.8421000000000003</v>
      </c>
      <c r="J1479" s="184">
        <v>7.9848999999999997</v>
      </c>
      <c r="K1479" s="184">
        <v>6.6479999999999997</v>
      </c>
      <c r="L1479" s="184">
        <v>6.5373000000000001</v>
      </c>
      <c r="M1479" s="184">
        <v>5.9413</v>
      </c>
      <c r="N1479" s="184">
        <v>4.6719999999999997</v>
      </c>
      <c r="O1479" s="184">
        <v>4.5129999999999999</v>
      </c>
      <c r="P1479" s="184">
        <v>5.5065999999999997</v>
      </c>
      <c r="Q1479" s="184">
        <v>7.2561</v>
      </c>
      <c r="R1479" s="184">
        <v>4.1163999999999996</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1073</v>
      </c>
      <c r="C1480" s="180">
        <v>120507</v>
      </c>
      <c r="D1480" s="183">
        <v>45014</v>
      </c>
      <c r="E1480" s="184">
        <v>2666.3285999999998</v>
      </c>
      <c r="F1480" s="184">
        <v>25.5565</v>
      </c>
      <c r="G1480" s="184">
        <v>8.3230000000000004</v>
      </c>
      <c r="H1480" s="184">
        <v>8.3527000000000005</v>
      </c>
      <c r="I1480" s="184">
        <v>8.1732999999999993</v>
      </c>
      <c r="J1480" s="184">
        <v>8.3171999999999997</v>
      </c>
      <c r="K1480" s="184">
        <v>6.9835000000000003</v>
      </c>
      <c r="L1480" s="184">
        <v>6.8780999999999999</v>
      </c>
      <c r="M1480" s="184">
        <v>6.2854999999999999</v>
      </c>
      <c r="N1480" s="184">
        <v>5.0164999999999997</v>
      </c>
      <c r="O1480" s="184">
        <v>4.8697999999999997</v>
      </c>
      <c r="P1480" s="184">
        <v>5.8301999999999996</v>
      </c>
      <c r="Q1480" s="184">
        <v>7.4804000000000004</v>
      </c>
      <c r="R1480" s="184">
        <v>4.47</v>
      </c>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1074</v>
      </c>
      <c r="C1481" s="180">
        <v>143598</v>
      </c>
      <c r="D1481" s="183"/>
      <c r="E1481" s="184"/>
      <c r="F1481" s="184"/>
      <c r="G1481" s="184"/>
      <c r="H1481" s="184"/>
      <c r="I1481" s="184"/>
      <c r="J1481" s="184"/>
      <c r="K1481" s="184"/>
      <c r="L1481" s="184"/>
      <c r="M1481" s="184"/>
      <c r="N1481" s="184"/>
      <c r="O1481" s="184"/>
      <c r="P1481" s="184"/>
      <c r="Q1481" s="184"/>
      <c r="R1481" s="184"/>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1075</v>
      </c>
      <c r="C1482" s="180">
        <v>143597</v>
      </c>
      <c r="D1482" s="183"/>
      <c r="E1482" s="184"/>
      <c r="F1482" s="184"/>
      <c r="G1482" s="184"/>
      <c r="H1482" s="184"/>
      <c r="I1482" s="184"/>
      <c r="J1482" s="184"/>
      <c r="K1482" s="184"/>
      <c r="L1482" s="184"/>
      <c r="M1482" s="184"/>
      <c r="N1482" s="184"/>
      <c r="O1482" s="184"/>
      <c r="P1482" s="184"/>
      <c r="Q1482" s="184"/>
      <c r="R1482" s="184"/>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1076</v>
      </c>
      <c r="C1483" s="180">
        <v>101893</v>
      </c>
      <c r="D1483" s="183">
        <v>45014</v>
      </c>
      <c r="E1483" s="184">
        <v>3798.8281999999999</v>
      </c>
      <c r="F1483" s="184">
        <v>26.376300000000001</v>
      </c>
      <c r="G1483" s="184">
        <v>8.0588999999999995</v>
      </c>
      <c r="H1483" s="184">
        <v>7.8895999999999997</v>
      </c>
      <c r="I1483" s="184">
        <v>8.0300999999999991</v>
      </c>
      <c r="J1483" s="184">
        <v>8.1601999999999997</v>
      </c>
      <c r="K1483" s="184">
        <v>6.9831000000000003</v>
      </c>
      <c r="L1483" s="184">
        <v>6.7971000000000004</v>
      </c>
      <c r="M1483" s="184">
        <v>6.2157999999999998</v>
      </c>
      <c r="N1483" s="184">
        <v>5.56</v>
      </c>
      <c r="O1483" s="184">
        <v>4.8419999999999996</v>
      </c>
      <c r="P1483" s="184">
        <v>5.9612999999999996</v>
      </c>
      <c r="Q1483" s="184">
        <v>7.0023</v>
      </c>
      <c r="R1483" s="184">
        <v>4.6951000000000001</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1077</v>
      </c>
      <c r="C1484" s="180">
        <v>119746</v>
      </c>
      <c r="D1484" s="183">
        <v>45014</v>
      </c>
      <c r="E1484" s="184">
        <v>3823.88</v>
      </c>
      <c r="F1484" s="184">
        <v>26.480599999999999</v>
      </c>
      <c r="G1484" s="184">
        <v>8.1744000000000003</v>
      </c>
      <c r="H1484" s="184">
        <v>8.0005000000000006</v>
      </c>
      <c r="I1484" s="184">
        <v>8.1379999999999999</v>
      </c>
      <c r="J1484" s="184">
        <v>8.2661999999999995</v>
      </c>
      <c r="K1484" s="184">
        <v>7.0890000000000004</v>
      </c>
      <c r="L1484" s="184">
        <v>6.9081999999999999</v>
      </c>
      <c r="M1484" s="184">
        <v>6.3269000000000002</v>
      </c>
      <c r="N1484" s="184">
        <v>5.6632999999999996</v>
      </c>
      <c r="O1484" s="184">
        <v>4.9371</v>
      </c>
      <c r="P1484" s="184">
        <v>6.0457000000000001</v>
      </c>
      <c r="Q1484" s="184">
        <v>7.1657000000000002</v>
      </c>
      <c r="R1484" s="184">
        <v>4.7858000000000001</v>
      </c>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1078</v>
      </c>
      <c r="C1485" s="180">
        <v>103048</v>
      </c>
      <c r="D1485" s="183">
        <v>45014</v>
      </c>
      <c r="E1485" s="184">
        <v>3508.2874999999999</v>
      </c>
      <c r="F1485" s="184">
        <v>26.766100000000002</v>
      </c>
      <c r="G1485" s="184">
        <v>8.1663999999999994</v>
      </c>
      <c r="H1485" s="184">
        <v>8.1151999999999997</v>
      </c>
      <c r="I1485" s="184">
        <v>8.2548999999999992</v>
      </c>
      <c r="J1485" s="184">
        <v>8.1541999999999994</v>
      </c>
      <c r="K1485" s="184">
        <v>7.0382999999999996</v>
      </c>
      <c r="L1485" s="184">
        <v>6.9055</v>
      </c>
      <c r="M1485" s="184">
        <v>6.3631000000000002</v>
      </c>
      <c r="N1485" s="184">
        <v>5.6723999999999997</v>
      </c>
      <c r="O1485" s="184">
        <v>5.0227000000000004</v>
      </c>
      <c r="P1485" s="184">
        <v>6.1352000000000002</v>
      </c>
      <c r="Q1485" s="184">
        <v>7.3070000000000004</v>
      </c>
      <c r="R1485" s="184">
        <v>4.7895000000000003</v>
      </c>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1079</v>
      </c>
      <c r="C1486" s="180">
        <v>118719</v>
      </c>
      <c r="D1486" s="183">
        <v>45014</v>
      </c>
      <c r="E1486" s="184">
        <v>3543.1066999999998</v>
      </c>
      <c r="F1486" s="184">
        <v>26.896899999999999</v>
      </c>
      <c r="G1486" s="184">
        <v>8.2965</v>
      </c>
      <c r="H1486" s="184">
        <v>8.2452000000000005</v>
      </c>
      <c r="I1486" s="184">
        <v>8.3853000000000009</v>
      </c>
      <c r="J1486" s="184">
        <v>8.2850999999999999</v>
      </c>
      <c r="K1486" s="184">
        <v>7.1707000000000001</v>
      </c>
      <c r="L1486" s="184">
        <v>7.0401999999999996</v>
      </c>
      <c r="M1486" s="184">
        <v>6.4898999999999996</v>
      </c>
      <c r="N1486" s="184">
        <v>5.7968000000000002</v>
      </c>
      <c r="O1486" s="184">
        <v>5.1348000000000003</v>
      </c>
      <c r="P1486" s="184">
        <v>6.2455999999999996</v>
      </c>
      <c r="Q1486" s="184">
        <v>7.2474999999999996</v>
      </c>
      <c r="R1486" s="184">
        <v>4.9047000000000001</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1080</v>
      </c>
      <c r="C1487" s="180">
        <v>148161</v>
      </c>
      <c r="D1487" s="183">
        <v>45014</v>
      </c>
      <c r="E1487" s="184">
        <v>1156.7207000000001</v>
      </c>
      <c r="F1487" s="184">
        <v>23.5961</v>
      </c>
      <c r="G1487" s="184">
        <v>8.4164999999999992</v>
      </c>
      <c r="H1487" s="184">
        <v>8.6876999999999995</v>
      </c>
      <c r="I1487" s="184">
        <v>8.5370000000000008</v>
      </c>
      <c r="J1487" s="184">
        <v>8.5408000000000008</v>
      </c>
      <c r="K1487" s="184">
        <v>7.2382</v>
      </c>
      <c r="L1487" s="184">
        <v>7.0061999999999998</v>
      </c>
      <c r="M1487" s="184">
        <v>6.3301999999999996</v>
      </c>
      <c r="N1487" s="184">
        <v>5.7484999999999999</v>
      </c>
      <c r="O1487" s="184">
        <v>4.9089</v>
      </c>
      <c r="P1487" s="184"/>
      <c r="Q1487" s="184">
        <v>4.8678999999999997</v>
      </c>
      <c r="R1487" s="184">
        <v>4.8220000000000001</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1081</v>
      </c>
      <c r="C1488" s="180">
        <v>148159</v>
      </c>
      <c r="D1488" s="183">
        <v>45014</v>
      </c>
      <c r="E1488" s="184">
        <v>1130.9922999999999</v>
      </c>
      <c r="F1488" s="184">
        <v>23.2316</v>
      </c>
      <c r="G1488" s="184">
        <v>8.0441000000000003</v>
      </c>
      <c r="H1488" s="184">
        <v>8.3185000000000002</v>
      </c>
      <c r="I1488" s="184">
        <v>8.17</v>
      </c>
      <c r="J1488" s="184">
        <v>8.1723999999999997</v>
      </c>
      <c r="K1488" s="184">
        <v>6.8689</v>
      </c>
      <c r="L1488" s="184">
        <v>6.6279000000000003</v>
      </c>
      <c r="M1488" s="184">
        <v>5.8613999999999997</v>
      </c>
      <c r="N1488" s="184">
        <v>5.2328999999999999</v>
      </c>
      <c r="O1488" s="184">
        <v>4.1375000000000002</v>
      </c>
      <c r="P1488" s="184"/>
      <c r="Q1488" s="184">
        <v>4.1006</v>
      </c>
      <c r="R1488" s="184">
        <v>4.1230000000000002</v>
      </c>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1082</v>
      </c>
      <c r="C1489" s="180">
        <v>103464</v>
      </c>
      <c r="D1489" s="183"/>
      <c r="E1489" s="184"/>
      <c r="F1489" s="184"/>
      <c r="G1489" s="184"/>
      <c r="H1489" s="184"/>
      <c r="I1489" s="184"/>
      <c r="J1489" s="184"/>
      <c r="K1489" s="184"/>
      <c r="L1489" s="184"/>
      <c r="M1489" s="184"/>
      <c r="N1489" s="184"/>
      <c r="O1489" s="184"/>
      <c r="P1489" s="184"/>
      <c r="Q1489" s="184"/>
      <c r="R1489" s="184"/>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1083</v>
      </c>
      <c r="C1490" s="180">
        <v>120845</v>
      </c>
      <c r="D1490" s="183"/>
      <c r="E1490" s="184"/>
      <c r="F1490" s="184"/>
      <c r="G1490" s="184"/>
      <c r="H1490" s="184"/>
      <c r="I1490" s="184"/>
      <c r="J1490" s="184"/>
      <c r="K1490" s="184"/>
      <c r="L1490" s="184"/>
      <c r="M1490" s="184"/>
      <c r="N1490" s="184"/>
      <c r="O1490" s="184"/>
      <c r="P1490" s="184"/>
      <c r="Q1490" s="184"/>
      <c r="R1490" s="184"/>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1084</v>
      </c>
      <c r="C1491" s="180">
        <v>119821</v>
      </c>
      <c r="D1491" s="183">
        <v>45014</v>
      </c>
      <c r="E1491" s="184">
        <v>37.524999999999999</v>
      </c>
      <c r="F1491" s="184">
        <v>27.742599999999999</v>
      </c>
      <c r="G1491" s="184">
        <v>8.1016999999999992</v>
      </c>
      <c r="H1491" s="184">
        <v>8.4536999999999995</v>
      </c>
      <c r="I1491" s="184">
        <v>8.3010999999999999</v>
      </c>
      <c r="J1491" s="184">
        <v>8.3020999999999994</v>
      </c>
      <c r="K1491" s="184">
        <v>7.1219000000000001</v>
      </c>
      <c r="L1491" s="184">
        <v>6.9518000000000004</v>
      </c>
      <c r="M1491" s="184">
        <v>6.3898000000000001</v>
      </c>
      <c r="N1491" s="184">
        <v>5.5749000000000004</v>
      </c>
      <c r="O1491" s="184">
        <v>5.0968</v>
      </c>
      <c r="P1491" s="184">
        <v>6.1802999999999999</v>
      </c>
      <c r="Q1491" s="184">
        <v>7.5137999999999998</v>
      </c>
      <c r="R1491" s="184">
        <v>4.7748999999999997</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1085</v>
      </c>
      <c r="C1492" s="180">
        <v>102503</v>
      </c>
      <c r="D1492" s="183">
        <v>45014</v>
      </c>
      <c r="E1492" s="184">
        <v>35.367100000000001</v>
      </c>
      <c r="F1492" s="184">
        <v>27.162700000000001</v>
      </c>
      <c r="G1492" s="184">
        <v>7.5622999999999996</v>
      </c>
      <c r="H1492" s="184">
        <v>7.9086999999999996</v>
      </c>
      <c r="I1492" s="184">
        <v>7.7706999999999997</v>
      </c>
      <c r="J1492" s="184">
        <v>7.7701000000000002</v>
      </c>
      <c r="K1492" s="184">
        <v>6.5841000000000003</v>
      </c>
      <c r="L1492" s="184">
        <v>6.4047000000000001</v>
      </c>
      <c r="M1492" s="184">
        <v>5.8356000000000003</v>
      </c>
      <c r="N1492" s="184">
        <v>5.0194999999999999</v>
      </c>
      <c r="O1492" s="184">
        <v>4.5385</v>
      </c>
      <c r="P1492" s="184">
        <v>5.5716999999999999</v>
      </c>
      <c r="Q1492" s="184">
        <v>6.9816000000000003</v>
      </c>
      <c r="R1492" s="184">
        <v>4.2225999999999999</v>
      </c>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1086</v>
      </c>
      <c r="C1493" s="180">
        <v>145050</v>
      </c>
      <c r="D1493" s="183">
        <v>45014</v>
      </c>
      <c r="E1493" s="184">
        <v>12.7766</v>
      </c>
      <c r="F1493" s="184">
        <v>10.859</v>
      </c>
      <c r="G1493" s="184">
        <v>4.0016999999999996</v>
      </c>
      <c r="H1493" s="184">
        <v>6.0788000000000002</v>
      </c>
      <c r="I1493" s="184">
        <v>6.7923</v>
      </c>
      <c r="J1493" s="184">
        <v>7.4618000000000002</v>
      </c>
      <c r="K1493" s="184">
        <v>6.4001999999999999</v>
      </c>
      <c r="L1493" s="184">
        <v>6.3711000000000002</v>
      </c>
      <c r="M1493" s="184">
        <v>5.9515000000000002</v>
      </c>
      <c r="N1493" s="184">
        <v>5.4279000000000002</v>
      </c>
      <c r="O1493" s="184">
        <v>4.5155000000000003</v>
      </c>
      <c r="P1493" s="184"/>
      <c r="Q1493" s="184">
        <v>5.5873999999999997</v>
      </c>
      <c r="R1493" s="184">
        <v>4.4630000000000001</v>
      </c>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1087</v>
      </c>
      <c r="C1494" s="180">
        <v>145042</v>
      </c>
      <c r="D1494" s="183">
        <v>45014</v>
      </c>
      <c r="E1494" s="184">
        <v>12.723699999999999</v>
      </c>
      <c r="F1494" s="184">
        <v>10.617100000000001</v>
      </c>
      <c r="G1494" s="184">
        <v>3.9035000000000002</v>
      </c>
      <c r="H1494" s="184">
        <v>5.9603000000000002</v>
      </c>
      <c r="I1494" s="184">
        <v>6.6970000000000001</v>
      </c>
      <c r="J1494" s="184">
        <v>7.3628999999999998</v>
      </c>
      <c r="K1494" s="184">
        <v>6.3056000000000001</v>
      </c>
      <c r="L1494" s="184">
        <v>6.2770999999999999</v>
      </c>
      <c r="M1494" s="184">
        <v>5.8570000000000002</v>
      </c>
      <c r="N1494" s="184">
        <v>5.3426</v>
      </c>
      <c r="O1494" s="184">
        <v>4.4397000000000002</v>
      </c>
      <c r="P1494" s="184"/>
      <c r="Q1494" s="184">
        <v>5.4901999999999997</v>
      </c>
      <c r="R1494" s="184">
        <v>4.3784999999999998</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1088</v>
      </c>
      <c r="C1495" s="180">
        <v>119424</v>
      </c>
      <c r="D1495" s="183">
        <v>45014</v>
      </c>
      <c r="E1495" s="184">
        <v>4042.9488000000001</v>
      </c>
      <c r="F1495" s="184">
        <v>24.882899999999999</v>
      </c>
      <c r="G1495" s="184">
        <v>8.5563000000000002</v>
      </c>
      <c r="H1495" s="184">
        <v>8.3843999999999994</v>
      </c>
      <c r="I1495" s="184">
        <v>8.3716000000000008</v>
      </c>
      <c r="J1495" s="184">
        <v>8.4802999999999997</v>
      </c>
      <c r="K1495" s="184">
        <v>7.2454999999999998</v>
      </c>
      <c r="L1495" s="184">
        <v>7.1394000000000002</v>
      </c>
      <c r="M1495" s="184">
        <v>6.5583</v>
      </c>
      <c r="N1495" s="184">
        <v>5.7565</v>
      </c>
      <c r="O1495" s="184">
        <v>5.3071999999999999</v>
      </c>
      <c r="P1495" s="184">
        <v>4.7683</v>
      </c>
      <c r="Q1495" s="184">
        <v>6.4992999999999999</v>
      </c>
      <c r="R1495" s="184">
        <v>5.0058999999999996</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1089</v>
      </c>
      <c r="C1496" s="180">
        <v>101847</v>
      </c>
      <c r="D1496" s="183">
        <v>45014</v>
      </c>
      <c r="E1496" s="184">
        <v>3991.3141999999998</v>
      </c>
      <c r="F1496" s="184">
        <v>24.633700000000001</v>
      </c>
      <c r="G1496" s="184">
        <v>8.2893000000000008</v>
      </c>
      <c r="H1496" s="184">
        <v>8.1113</v>
      </c>
      <c r="I1496" s="184">
        <v>8.1213999999999995</v>
      </c>
      <c r="J1496" s="184">
        <v>8.2329000000000008</v>
      </c>
      <c r="K1496" s="184">
        <v>6.9740000000000002</v>
      </c>
      <c r="L1496" s="184">
        <v>6.8623000000000003</v>
      </c>
      <c r="M1496" s="184">
        <v>6.2919</v>
      </c>
      <c r="N1496" s="184">
        <v>5.4871999999999996</v>
      </c>
      <c r="O1496" s="184">
        <v>5.0956000000000001</v>
      </c>
      <c r="P1496" s="184">
        <v>4.5785</v>
      </c>
      <c r="Q1496" s="184">
        <v>6.6483999999999996</v>
      </c>
      <c r="R1496" s="184">
        <v>4.7596999999999996</v>
      </c>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1090</v>
      </c>
      <c r="C1497" s="180">
        <v>120299</v>
      </c>
      <c r="D1497" s="183">
        <v>45014</v>
      </c>
      <c r="E1497" s="184">
        <v>2631.2478999999998</v>
      </c>
      <c r="F1497" s="184">
        <v>27.189399999999999</v>
      </c>
      <c r="G1497" s="184">
        <v>8.3756000000000004</v>
      </c>
      <c r="H1497" s="184">
        <v>8.3110999999999997</v>
      </c>
      <c r="I1497" s="184">
        <v>8.2284000000000006</v>
      </c>
      <c r="J1497" s="184">
        <v>8.1447000000000003</v>
      </c>
      <c r="K1497" s="184">
        <v>7.1058000000000003</v>
      </c>
      <c r="L1497" s="184">
        <v>6.9878</v>
      </c>
      <c r="M1497" s="184">
        <v>6.4061000000000003</v>
      </c>
      <c r="N1497" s="184">
        <v>5.6974999999999998</v>
      </c>
      <c r="O1497" s="184">
        <v>5.1227</v>
      </c>
      <c r="P1497" s="184">
        <v>6.1829999999999998</v>
      </c>
      <c r="Q1497" s="184">
        <v>7.2340999999999998</v>
      </c>
      <c r="R1497" s="184">
        <v>4.8392999999999997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1091</v>
      </c>
      <c r="C1498" s="180">
        <v>112077</v>
      </c>
      <c r="D1498" s="183">
        <v>45014</v>
      </c>
      <c r="E1498" s="184">
        <v>2604.5990999999999</v>
      </c>
      <c r="F1498" s="184">
        <v>27.119800000000001</v>
      </c>
      <c r="G1498" s="184">
        <v>8.3055000000000003</v>
      </c>
      <c r="H1498" s="184">
        <v>8.2410999999999994</v>
      </c>
      <c r="I1498" s="184">
        <v>8.1583000000000006</v>
      </c>
      <c r="J1498" s="184">
        <v>8.0742999999999991</v>
      </c>
      <c r="K1498" s="184">
        <v>7.0346000000000002</v>
      </c>
      <c r="L1498" s="184">
        <v>6.9154</v>
      </c>
      <c r="M1498" s="184">
        <v>6.3327999999999998</v>
      </c>
      <c r="N1498" s="184">
        <v>5.6189</v>
      </c>
      <c r="O1498" s="184">
        <v>5.0319000000000003</v>
      </c>
      <c r="P1498" s="184">
        <v>6.0770999999999997</v>
      </c>
      <c r="Q1498" s="184">
        <v>7.2215999999999996</v>
      </c>
      <c r="R1498" s="184">
        <v>4.7533000000000003</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5" t="s">
        <v>27</v>
      </c>
      <c r="B1499" s="180"/>
      <c r="C1499" s="180"/>
      <c r="D1499" s="180"/>
      <c r="E1499" s="180"/>
      <c r="F1499" s="186">
        <v>24.617497297297302</v>
      </c>
      <c r="G1499" s="186">
        <v>7.8854378378378387</v>
      </c>
      <c r="H1499" s="186">
        <v>7.8648513513513532</v>
      </c>
      <c r="I1499" s="186">
        <v>8.0135729729729732</v>
      </c>
      <c r="J1499" s="186">
        <v>8.0557891891891913</v>
      </c>
      <c r="K1499" s="186">
        <v>6.8521081081081077</v>
      </c>
      <c r="L1499" s="186">
        <v>6.6876594594594581</v>
      </c>
      <c r="M1499" s="186">
        <v>6.0923891891891895</v>
      </c>
      <c r="N1499" s="186">
        <v>5.2893405405405405</v>
      </c>
      <c r="O1499" s="186">
        <v>4.7462108108108101</v>
      </c>
      <c r="P1499" s="186">
        <v>5.9268344827586192</v>
      </c>
      <c r="Q1499" s="186">
        <v>6.5630837837837843</v>
      </c>
      <c r="R1499" s="186">
        <v>4.4980648648648653</v>
      </c>
    </row>
    <row r="1500" spans="1:34" x14ac:dyDescent="0.3">
      <c r="A1500" s="185" t="s">
        <v>407</v>
      </c>
      <c r="B1500" s="180"/>
      <c r="C1500" s="180"/>
      <c r="D1500" s="180"/>
      <c r="E1500" s="180"/>
      <c r="F1500" s="186">
        <v>25.25</v>
      </c>
      <c r="G1500" s="186">
        <v>8.2893000000000008</v>
      </c>
      <c r="H1500" s="186">
        <v>8.0619999999999994</v>
      </c>
      <c r="I1500" s="186">
        <v>8.1732999999999993</v>
      </c>
      <c r="J1500" s="186">
        <v>8.1601999999999997</v>
      </c>
      <c r="K1500" s="186">
        <v>6.9740000000000002</v>
      </c>
      <c r="L1500" s="186">
        <v>6.8011999999999997</v>
      </c>
      <c r="M1500" s="186">
        <v>6.2248000000000001</v>
      </c>
      <c r="N1500" s="186">
        <v>5.4504000000000001</v>
      </c>
      <c r="O1500" s="186">
        <v>4.8903999999999996</v>
      </c>
      <c r="P1500" s="186">
        <v>6.0457000000000001</v>
      </c>
      <c r="Q1500" s="186">
        <v>7.0023</v>
      </c>
      <c r="R1500" s="186">
        <v>4.6130000000000004</v>
      </c>
      <c r="S1500" s="105"/>
      <c r="T1500" s="105"/>
      <c r="U1500" s="105"/>
      <c r="V1500" s="105"/>
      <c r="W1500" s="105"/>
      <c r="X1500" s="105"/>
      <c r="Y1500" s="105"/>
      <c r="Z1500" s="105"/>
      <c r="AA1500" s="105"/>
      <c r="AB1500" s="105"/>
      <c r="AC1500" s="105"/>
      <c r="AD1500" s="105"/>
      <c r="AE1500" s="105"/>
      <c r="AF1500" s="105"/>
      <c r="AG1500" s="105"/>
      <c r="AH1500" s="105"/>
    </row>
    <row r="1501" spans="1:34" x14ac:dyDescent="0.3">
      <c r="D1501" s="106"/>
      <c r="E1501" s="107"/>
      <c r="F1501" s="107"/>
      <c r="G1501" s="107"/>
      <c r="H1501" s="107"/>
      <c r="I1501" s="107"/>
      <c r="J1501" s="107"/>
      <c r="K1501" s="107"/>
      <c r="L1501" s="107"/>
      <c r="M1501" s="107"/>
      <c r="N1501" s="107"/>
      <c r="O1501" s="107"/>
      <c r="P1501" s="107"/>
      <c r="Q1501" s="107"/>
      <c r="R1501" s="107"/>
      <c r="T1501" s="106"/>
      <c r="U1501" s="107"/>
      <c r="V1501" s="107"/>
      <c r="W1501" s="107"/>
      <c r="X1501" s="107"/>
      <c r="Y1501" s="107"/>
      <c r="Z1501" s="107"/>
      <c r="AA1501" s="107"/>
      <c r="AB1501" s="107"/>
      <c r="AC1501" s="107"/>
      <c r="AD1501" s="107"/>
      <c r="AE1501" s="107"/>
      <c r="AF1501" s="107"/>
      <c r="AG1501" s="107"/>
      <c r="AH1501" s="107"/>
    </row>
    <row r="1502" spans="1:34" x14ac:dyDescent="0.3">
      <c r="A1502" s="182" t="s">
        <v>1092</v>
      </c>
      <c r="B1502" s="182"/>
      <c r="C1502" s="182"/>
      <c r="D1502" s="182"/>
      <c r="E1502" s="182"/>
      <c r="F1502" s="182"/>
      <c r="G1502" s="182"/>
      <c r="H1502" s="182"/>
      <c r="I1502" s="182"/>
      <c r="J1502" s="182"/>
      <c r="K1502" s="182"/>
      <c r="L1502" s="182"/>
      <c r="M1502" s="182"/>
      <c r="N1502" s="182"/>
      <c r="O1502" s="182"/>
      <c r="P1502" s="182"/>
      <c r="Q1502" s="182"/>
      <c r="R1502" s="182"/>
      <c r="T1502" s="106"/>
      <c r="U1502" s="107"/>
      <c r="V1502" s="107"/>
      <c r="W1502" s="107"/>
      <c r="X1502" s="107"/>
      <c r="Y1502" s="107"/>
      <c r="Z1502" s="107"/>
      <c r="AA1502" s="107"/>
      <c r="AB1502" s="107"/>
      <c r="AC1502" s="107"/>
      <c r="AD1502" s="107"/>
      <c r="AE1502" s="107"/>
      <c r="AF1502" s="107"/>
      <c r="AG1502" s="107"/>
      <c r="AH1502" s="107"/>
    </row>
    <row r="1503" spans="1:34" x14ac:dyDescent="0.3">
      <c r="A1503" s="180" t="s">
        <v>1093</v>
      </c>
      <c r="B1503" s="180" t="s">
        <v>1094</v>
      </c>
      <c r="C1503" s="180">
        <v>120524</v>
      </c>
      <c r="D1503" s="183">
        <v>45014</v>
      </c>
      <c r="E1503" s="184">
        <v>31.4405</v>
      </c>
      <c r="F1503" s="184">
        <v>0.73760000000000003</v>
      </c>
      <c r="G1503" s="184">
        <v>0.16439999999999999</v>
      </c>
      <c r="H1503" s="184">
        <v>-0.53620000000000001</v>
      </c>
      <c r="I1503" s="184">
        <v>0.32550000000000001</v>
      </c>
      <c r="J1503" s="184">
        <v>-1.5802</v>
      </c>
      <c r="K1503" s="184">
        <v>-5.26</v>
      </c>
      <c r="L1503" s="184">
        <v>-2.2825000000000002</v>
      </c>
      <c r="M1503" s="184">
        <v>4.0925000000000002</v>
      </c>
      <c r="N1503" s="184">
        <v>-5.5829000000000004</v>
      </c>
      <c r="O1503" s="184">
        <v>18.064399999999999</v>
      </c>
      <c r="P1503" s="184">
        <v>10.1555</v>
      </c>
      <c r="Q1503" s="184">
        <v>9.2629999999999999</v>
      </c>
      <c r="R1503" s="184">
        <v>6.0998999999999999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80" t="s">
        <v>1093</v>
      </c>
      <c r="B1504" s="180" t="s">
        <v>1095</v>
      </c>
      <c r="C1504" s="180">
        <v>113064</v>
      </c>
      <c r="D1504" s="183">
        <v>45014</v>
      </c>
      <c r="E1504" s="184">
        <v>27.772099999999998</v>
      </c>
      <c r="F1504" s="184">
        <v>0.73409999999999997</v>
      </c>
      <c r="G1504" s="184">
        <v>0.1482</v>
      </c>
      <c r="H1504" s="184">
        <v>-0.55889999999999995</v>
      </c>
      <c r="I1504" s="184">
        <v>0.27979999999999999</v>
      </c>
      <c r="J1504" s="184">
        <v>-1.6759999999999999</v>
      </c>
      <c r="K1504" s="184">
        <v>-5.5647000000000002</v>
      </c>
      <c r="L1504" s="184">
        <v>-2.9344999999999999</v>
      </c>
      <c r="M1504" s="184">
        <v>3.0145</v>
      </c>
      <c r="N1504" s="184">
        <v>-6.9240000000000004</v>
      </c>
      <c r="O1504" s="184">
        <v>16.266200000000001</v>
      </c>
      <c r="P1504" s="184">
        <v>8.6569000000000003</v>
      </c>
      <c r="Q1504" s="184">
        <v>8.4405999999999999</v>
      </c>
      <c r="R1504" s="184">
        <v>4.4630999999999998</v>
      </c>
      <c r="T1504" s="106"/>
      <c r="U1504" s="107"/>
      <c r="V1504" s="107"/>
      <c r="W1504" s="107"/>
      <c r="X1504" s="107"/>
      <c r="Y1504" s="107"/>
      <c r="Z1504" s="107"/>
      <c r="AA1504" s="107"/>
      <c r="AB1504" s="107"/>
      <c r="AC1504" s="107"/>
      <c r="AD1504" s="107"/>
      <c r="AE1504" s="107"/>
      <c r="AF1504" s="107"/>
      <c r="AG1504" s="107"/>
      <c r="AH1504" s="107"/>
    </row>
    <row r="1505" spans="1:34" x14ac:dyDescent="0.3">
      <c r="A1505" s="180" t="s">
        <v>1093</v>
      </c>
      <c r="B1505" s="180" t="s">
        <v>1096</v>
      </c>
      <c r="C1505" s="180">
        <v>103131</v>
      </c>
      <c r="D1505" s="183">
        <v>45014</v>
      </c>
      <c r="E1505" s="184">
        <v>49.49</v>
      </c>
      <c r="F1505" s="184">
        <v>0.52810000000000001</v>
      </c>
      <c r="G1505" s="184">
        <v>0.17</v>
      </c>
      <c r="H1505" s="184">
        <v>7.8899999999999998E-2</v>
      </c>
      <c r="I1505" s="184">
        <v>0.80869999999999997</v>
      </c>
      <c r="J1505" s="184">
        <v>0.80869999999999997</v>
      </c>
      <c r="K1505" s="184">
        <v>-1.0319</v>
      </c>
      <c r="L1505" s="184">
        <v>4.2596999999999996</v>
      </c>
      <c r="M1505" s="184">
        <v>8.3050999999999995</v>
      </c>
      <c r="N1505" s="184">
        <v>5.1256000000000004</v>
      </c>
      <c r="O1505" s="184">
        <v>21.649899999999999</v>
      </c>
      <c r="P1505" s="184">
        <v>9.7745999999999995</v>
      </c>
      <c r="Q1505" s="184">
        <v>9.4979999999999993</v>
      </c>
      <c r="R1505" s="184">
        <v>10.175700000000001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80" t="s">
        <v>1093</v>
      </c>
      <c r="B1506" s="180" t="s">
        <v>1097</v>
      </c>
      <c r="C1506" s="180">
        <v>119131</v>
      </c>
      <c r="D1506" s="183">
        <v>45014</v>
      </c>
      <c r="E1506" s="184">
        <v>53.765000000000001</v>
      </c>
      <c r="F1506" s="184">
        <v>0.53290000000000004</v>
      </c>
      <c r="G1506" s="184">
        <v>0.19009999999999999</v>
      </c>
      <c r="H1506" s="184">
        <v>0.1043</v>
      </c>
      <c r="I1506" s="184">
        <v>0.85729999999999995</v>
      </c>
      <c r="J1506" s="184">
        <v>0.90839999999999999</v>
      </c>
      <c r="K1506" s="184">
        <v>-0.72199999999999998</v>
      </c>
      <c r="L1506" s="184">
        <v>4.9257</v>
      </c>
      <c r="M1506" s="184">
        <v>9.3651</v>
      </c>
      <c r="N1506" s="184">
        <v>6.5033000000000003</v>
      </c>
      <c r="O1506" s="184">
        <v>23.241599999999998</v>
      </c>
      <c r="P1506" s="184">
        <v>10.933199999999999</v>
      </c>
      <c r="Q1506" s="184">
        <v>10.603199999999999</v>
      </c>
      <c r="R1506" s="184">
        <v>11.738099999999999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80" t="s">
        <v>1093</v>
      </c>
      <c r="B1507" s="180" t="s">
        <v>1098</v>
      </c>
      <c r="C1507" s="180">
        <v>101144</v>
      </c>
      <c r="D1507" s="183">
        <v>45014</v>
      </c>
      <c r="E1507" s="184">
        <v>474.06</v>
      </c>
      <c r="F1507" s="184">
        <v>0.6038</v>
      </c>
      <c r="G1507" s="184">
        <v>0.28710000000000002</v>
      </c>
      <c r="H1507" s="184">
        <v>-0.25569999999999998</v>
      </c>
      <c r="I1507" s="184">
        <v>0.31759999999999999</v>
      </c>
      <c r="J1507" s="184">
        <v>0.14779999999999999</v>
      </c>
      <c r="K1507" s="184">
        <v>-1.3310999999999999</v>
      </c>
      <c r="L1507" s="184">
        <v>6.9218000000000002</v>
      </c>
      <c r="M1507" s="184">
        <v>12.6005</v>
      </c>
      <c r="N1507" s="184">
        <v>9.4177</v>
      </c>
      <c r="O1507" s="184">
        <v>31.349900000000002</v>
      </c>
      <c r="P1507" s="184">
        <v>13.444599999999999</v>
      </c>
      <c r="Q1507" s="184">
        <v>20.798200000000001</v>
      </c>
      <c r="R1507" s="184">
        <v>20.014099999999999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80" t="s">
        <v>1093</v>
      </c>
      <c r="B1508" s="180" t="s">
        <v>1099</v>
      </c>
      <c r="C1508" s="180">
        <v>120334</v>
      </c>
      <c r="D1508" s="183">
        <v>45014</v>
      </c>
      <c r="E1508" s="184">
        <v>512.83579999999995</v>
      </c>
      <c r="F1508" s="184">
        <v>0.60540000000000005</v>
      </c>
      <c r="G1508" s="184">
        <v>0.29509999999999997</v>
      </c>
      <c r="H1508" s="184">
        <v>-0.2447</v>
      </c>
      <c r="I1508" s="184">
        <v>0.33989999999999998</v>
      </c>
      <c r="J1508" s="184">
        <v>0.19450000000000001</v>
      </c>
      <c r="K1508" s="184">
        <v>-1.1646000000000001</v>
      </c>
      <c r="L1508" s="184">
        <v>7.2834000000000003</v>
      </c>
      <c r="M1508" s="184">
        <v>13.165800000000001</v>
      </c>
      <c r="N1508" s="184">
        <v>10.147399999999999</v>
      </c>
      <c r="O1508" s="184">
        <v>32.187800000000003</v>
      </c>
      <c r="P1508" s="184">
        <v>14.2599</v>
      </c>
      <c r="Q1508" s="184">
        <v>15.511200000000001</v>
      </c>
      <c r="R1508" s="184">
        <v>20.782800000000002</v>
      </c>
      <c r="T1508" s="106"/>
      <c r="U1508" s="107"/>
      <c r="V1508" s="107"/>
      <c r="W1508" s="107"/>
      <c r="X1508" s="107"/>
      <c r="Y1508" s="107"/>
      <c r="Z1508" s="107"/>
      <c r="AA1508" s="107"/>
      <c r="AB1508" s="107"/>
      <c r="AC1508" s="107"/>
      <c r="AD1508" s="107"/>
      <c r="AE1508" s="107"/>
      <c r="AF1508" s="107"/>
      <c r="AG1508" s="107"/>
      <c r="AH1508" s="107"/>
    </row>
    <row r="1509" spans="1:34" x14ac:dyDescent="0.3">
      <c r="A1509" s="180" t="s">
        <v>1093</v>
      </c>
      <c r="B1509" s="180" t="s">
        <v>1680</v>
      </c>
      <c r="C1509" s="180">
        <v>148454</v>
      </c>
      <c r="D1509" s="183">
        <v>45014</v>
      </c>
      <c r="E1509" s="184">
        <v>11.121</v>
      </c>
      <c r="F1509" s="184">
        <v>0.52339999999999998</v>
      </c>
      <c r="G1509" s="184">
        <v>-0.64949999999999997</v>
      </c>
      <c r="H1509" s="184">
        <v>-0.32890000000000003</v>
      </c>
      <c r="I1509" s="184">
        <v>-8.7999999999999995E-2</v>
      </c>
      <c r="J1509" s="184">
        <v>-0.41549999999999998</v>
      </c>
      <c r="K1509" s="184">
        <v>-1.0878000000000001</v>
      </c>
      <c r="L1509" s="184">
        <v>1.9359</v>
      </c>
      <c r="M1509" s="184">
        <v>3.9763999999999999</v>
      </c>
      <c r="N1509" s="184">
        <v>0.247</v>
      </c>
      <c r="O1509" s="184"/>
      <c r="P1509" s="184"/>
      <c r="Q1509" s="184">
        <v>4.0919999999999996</v>
      </c>
      <c r="R1509" s="184">
        <v>3.4817999999999998</v>
      </c>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1681</v>
      </c>
      <c r="C1510" s="180">
        <v>148455</v>
      </c>
      <c r="D1510" s="183">
        <v>45014</v>
      </c>
      <c r="E1510" s="184">
        <v>10.7316</v>
      </c>
      <c r="F1510" s="184">
        <v>0.52080000000000004</v>
      </c>
      <c r="G1510" s="184">
        <v>-0.66459999999999997</v>
      </c>
      <c r="H1510" s="184">
        <v>-0.35010000000000002</v>
      </c>
      <c r="I1510" s="184">
        <v>-0.1303</v>
      </c>
      <c r="J1510" s="184">
        <v>-0.50160000000000005</v>
      </c>
      <c r="K1510" s="184">
        <v>-1.3549</v>
      </c>
      <c r="L1510" s="184">
        <v>1.3831</v>
      </c>
      <c r="M1510" s="184">
        <v>3.1259999999999999</v>
      </c>
      <c r="N1510" s="184">
        <v>-0.92230000000000001</v>
      </c>
      <c r="O1510" s="184"/>
      <c r="P1510" s="184"/>
      <c r="Q1510" s="184">
        <v>2.7010000000000001</v>
      </c>
      <c r="R1510" s="184">
        <v>2.153</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1748</v>
      </c>
      <c r="C1511" s="180">
        <v>119176</v>
      </c>
      <c r="D1511" s="183"/>
      <c r="E1511" s="184"/>
      <c r="F1511" s="184"/>
      <c r="G1511" s="184"/>
      <c r="H1511" s="184"/>
      <c r="I1511" s="184"/>
      <c r="J1511" s="184"/>
      <c r="K1511" s="184"/>
      <c r="L1511" s="184"/>
      <c r="M1511" s="184"/>
      <c r="N1511" s="184"/>
      <c r="O1511" s="184"/>
      <c r="P1511" s="184"/>
      <c r="Q1511" s="184"/>
      <c r="R1511" s="184"/>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1804</v>
      </c>
      <c r="C1512" s="180">
        <v>114855</v>
      </c>
      <c r="D1512" s="183"/>
      <c r="E1512" s="184"/>
      <c r="F1512" s="184"/>
      <c r="G1512" s="184"/>
      <c r="H1512" s="184"/>
      <c r="I1512" s="184"/>
      <c r="J1512" s="184"/>
      <c r="K1512" s="184"/>
      <c r="L1512" s="184"/>
      <c r="M1512" s="184"/>
      <c r="N1512" s="184"/>
      <c r="O1512" s="184"/>
      <c r="P1512" s="184"/>
      <c r="Q1512" s="184"/>
      <c r="R1512" s="184"/>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1682</v>
      </c>
      <c r="C1513" s="180">
        <v>148457</v>
      </c>
      <c r="D1513" s="183">
        <v>45014</v>
      </c>
      <c r="E1513" s="184">
        <v>13.976699999999999</v>
      </c>
      <c r="F1513" s="184">
        <v>0.9133</v>
      </c>
      <c r="G1513" s="184">
        <v>0.83689999999999998</v>
      </c>
      <c r="H1513" s="184">
        <v>0.442</v>
      </c>
      <c r="I1513" s="184">
        <v>1.5511999999999999</v>
      </c>
      <c r="J1513" s="184">
        <v>0.23019999999999999</v>
      </c>
      <c r="K1513" s="184">
        <v>-0.7964</v>
      </c>
      <c r="L1513" s="184">
        <v>6.0834000000000001</v>
      </c>
      <c r="M1513" s="184">
        <v>9.1639999999999997</v>
      </c>
      <c r="N1513" s="184">
        <v>3.1004</v>
      </c>
      <c r="O1513" s="184"/>
      <c r="P1513" s="184"/>
      <c r="Q1513" s="184">
        <v>13.8363</v>
      </c>
      <c r="R1513" s="184">
        <v>11.3817</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1683</v>
      </c>
      <c r="C1514" s="180">
        <v>148459</v>
      </c>
      <c r="D1514" s="183">
        <v>45014</v>
      </c>
      <c r="E1514" s="184">
        <v>13.450100000000001</v>
      </c>
      <c r="F1514" s="184">
        <v>0.9093</v>
      </c>
      <c r="G1514" s="184">
        <v>0.81930000000000003</v>
      </c>
      <c r="H1514" s="184">
        <v>0.41660000000000003</v>
      </c>
      <c r="I1514" s="184">
        <v>1.4995000000000001</v>
      </c>
      <c r="J1514" s="184">
        <v>0.1206</v>
      </c>
      <c r="K1514" s="184">
        <v>-1.1574</v>
      </c>
      <c r="L1514" s="184">
        <v>5.2887000000000004</v>
      </c>
      <c r="M1514" s="184">
        <v>7.9574999999999996</v>
      </c>
      <c r="N1514" s="184">
        <v>1.6467000000000001</v>
      </c>
      <c r="O1514" s="184"/>
      <c r="P1514" s="184"/>
      <c r="Q1514" s="184">
        <v>12.156599999999999</v>
      </c>
      <c r="R1514" s="184">
        <v>9.7942999999999998</v>
      </c>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1100</v>
      </c>
      <c r="C1515" s="180">
        <v>101072</v>
      </c>
      <c r="D1515" s="183">
        <v>45014</v>
      </c>
      <c r="E1515" s="184">
        <v>83.686800000000005</v>
      </c>
      <c r="F1515" s="184">
        <v>0.83930000000000005</v>
      </c>
      <c r="G1515" s="184">
        <v>0.2387</v>
      </c>
      <c r="H1515" s="184">
        <v>-0.72270000000000001</v>
      </c>
      <c r="I1515" s="184">
        <v>-4.7100000000000003E-2</v>
      </c>
      <c r="J1515" s="184">
        <v>-0.17030000000000001</v>
      </c>
      <c r="K1515" s="184">
        <v>-4.9922000000000004</v>
      </c>
      <c r="L1515" s="184">
        <v>0.56200000000000006</v>
      </c>
      <c r="M1515" s="184">
        <v>12.4803</v>
      </c>
      <c r="N1515" s="184">
        <v>4.3240999999999996</v>
      </c>
      <c r="O1515" s="184">
        <v>39.571899999999999</v>
      </c>
      <c r="P1515" s="184">
        <v>19.105799999999999</v>
      </c>
      <c r="Q1515" s="184">
        <v>10.119899999999999</v>
      </c>
      <c r="R1515" s="184">
        <v>24.5367</v>
      </c>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1101</v>
      </c>
      <c r="C1516" s="180">
        <v>120821</v>
      </c>
      <c r="D1516" s="183">
        <v>45014</v>
      </c>
      <c r="E1516" s="184">
        <v>87.030600000000007</v>
      </c>
      <c r="F1516" s="184">
        <v>0.84389999999999998</v>
      </c>
      <c r="G1516" s="184">
        <v>0.26200000000000001</v>
      </c>
      <c r="H1516" s="184">
        <v>-0.69</v>
      </c>
      <c r="I1516" s="184">
        <v>1.8200000000000001E-2</v>
      </c>
      <c r="J1516" s="184">
        <v>-3.5700000000000003E-2</v>
      </c>
      <c r="K1516" s="184">
        <v>-4.5919999999999996</v>
      </c>
      <c r="L1516" s="184">
        <v>1.4532</v>
      </c>
      <c r="M1516" s="184">
        <v>13.9824</v>
      </c>
      <c r="N1516" s="184">
        <v>6.1904000000000003</v>
      </c>
      <c r="O1516" s="184">
        <v>41.537799999999997</v>
      </c>
      <c r="P1516" s="184">
        <v>20.041699999999999</v>
      </c>
      <c r="Q1516" s="184">
        <v>13.225</v>
      </c>
      <c r="R1516" s="184">
        <v>26.853899999999999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1102</v>
      </c>
      <c r="C1517" s="180">
        <v>119843</v>
      </c>
      <c r="D1517" s="183">
        <v>45014</v>
      </c>
      <c r="E1517" s="184">
        <v>42.546799999999998</v>
      </c>
      <c r="F1517" s="184">
        <v>0.89880000000000004</v>
      </c>
      <c r="G1517" s="184">
        <v>0.38169999999999998</v>
      </c>
      <c r="H1517" s="184">
        <v>0.23250000000000001</v>
      </c>
      <c r="I1517" s="184">
        <v>1.0205</v>
      </c>
      <c r="J1517" s="184">
        <v>1.7145999999999999</v>
      </c>
      <c r="K1517" s="184">
        <v>-0.44479999999999997</v>
      </c>
      <c r="L1517" s="184">
        <v>3.0240999999999998</v>
      </c>
      <c r="M1517" s="184">
        <v>10.358700000000001</v>
      </c>
      <c r="N1517" s="184">
        <v>5.8198999999999996</v>
      </c>
      <c r="O1517" s="184">
        <v>15.9976</v>
      </c>
      <c r="P1517" s="184">
        <v>9.6188000000000002</v>
      </c>
      <c r="Q1517" s="184">
        <v>10.562799999999999</v>
      </c>
      <c r="R1517" s="184">
        <v>10.318</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1103</v>
      </c>
      <c r="C1518" s="180">
        <v>103408</v>
      </c>
      <c r="D1518" s="183">
        <v>45014</v>
      </c>
      <c r="E1518" s="184">
        <v>39.172400000000003</v>
      </c>
      <c r="F1518" s="184">
        <v>0.89629999999999999</v>
      </c>
      <c r="G1518" s="184">
        <v>0.3695</v>
      </c>
      <c r="H1518" s="184">
        <v>0.21279999999999999</v>
      </c>
      <c r="I1518" s="184">
        <v>0.98580000000000001</v>
      </c>
      <c r="J1518" s="184">
        <v>1.6397999999999999</v>
      </c>
      <c r="K1518" s="184">
        <v>-0.67120000000000002</v>
      </c>
      <c r="L1518" s="184">
        <v>2.5512000000000001</v>
      </c>
      <c r="M1518" s="184">
        <v>9.5983000000000001</v>
      </c>
      <c r="N1518" s="184">
        <v>4.8525999999999998</v>
      </c>
      <c r="O1518" s="184">
        <v>15.05</v>
      </c>
      <c r="P1518" s="184">
        <v>8.6832999999999991</v>
      </c>
      <c r="Q1518" s="184">
        <v>8.1940000000000008</v>
      </c>
      <c r="R1518" s="184">
        <v>9.3363999999999994</v>
      </c>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1104</v>
      </c>
      <c r="C1519" s="180">
        <v>148053</v>
      </c>
      <c r="D1519" s="183">
        <v>45014</v>
      </c>
      <c r="E1519" s="184">
        <v>16.869199999999999</v>
      </c>
      <c r="F1519" s="184">
        <v>0.51780000000000004</v>
      </c>
      <c r="G1519" s="184">
        <v>0.37840000000000001</v>
      </c>
      <c r="H1519" s="184">
        <v>-0.47960000000000003</v>
      </c>
      <c r="I1519" s="184">
        <v>0.26329999999999998</v>
      </c>
      <c r="J1519" s="184">
        <v>-0.38500000000000001</v>
      </c>
      <c r="K1519" s="184">
        <v>-2.6938</v>
      </c>
      <c r="L1519" s="184">
        <v>3.8149000000000002</v>
      </c>
      <c r="M1519" s="184">
        <v>10.3796</v>
      </c>
      <c r="N1519" s="184">
        <v>4.6482999999999999</v>
      </c>
      <c r="O1519" s="184">
        <v>23.104399999999998</v>
      </c>
      <c r="P1519" s="184"/>
      <c r="Q1519" s="184">
        <v>18.5792</v>
      </c>
      <c r="R1519" s="184">
        <v>12.113899999999999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1105</v>
      </c>
      <c r="C1520" s="180">
        <v>148050</v>
      </c>
      <c r="D1520" s="183">
        <v>45014</v>
      </c>
      <c r="E1520" s="184">
        <v>15.9452</v>
      </c>
      <c r="F1520" s="184">
        <v>0.51380000000000003</v>
      </c>
      <c r="G1520" s="184">
        <v>0.35499999999999998</v>
      </c>
      <c r="H1520" s="184">
        <v>-0.51290000000000002</v>
      </c>
      <c r="I1520" s="184">
        <v>0.19919999999999999</v>
      </c>
      <c r="J1520" s="184">
        <v>-0.52400000000000002</v>
      </c>
      <c r="K1520" s="184">
        <v>-3.1223000000000001</v>
      </c>
      <c r="L1520" s="184">
        <v>2.9015</v>
      </c>
      <c r="M1520" s="184">
        <v>8.8960000000000008</v>
      </c>
      <c r="N1520" s="184">
        <v>2.7927</v>
      </c>
      <c r="O1520" s="184">
        <v>20.8827</v>
      </c>
      <c r="P1520" s="184"/>
      <c r="Q1520" s="184">
        <v>16.4222</v>
      </c>
      <c r="R1520" s="184">
        <v>10.1297</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1106</v>
      </c>
      <c r="C1521" s="180">
        <v>120760</v>
      </c>
      <c r="D1521" s="183">
        <v>45014</v>
      </c>
      <c r="E1521" s="184">
        <v>49.610999999999997</v>
      </c>
      <c r="F1521" s="184">
        <v>1.3419000000000001</v>
      </c>
      <c r="G1521" s="184">
        <v>0.96140000000000003</v>
      </c>
      <c r="H1521" s="184">
        <v>0.44280000000000003</v>
      </c>
      <c r="I1521" s="184">
        <v>1.2961</v>
      </c>
      <c r="J1521" s="184">
        <v>1.5545</v>
      </c>
      <c r="K1521" s="184">
        <v>7.2999999999999995E-2</v>
      </c>
      <c r="L1521" s="184">
        <v>4.7521000000000004</v>
      </c>
      <c r="M1521" s="184">
        <v>12.3308</v>
      </c>
      <c r="N1521" s="184">
        <v>5.0412999999999997</v>
      </c>
      <c r="O1521" s="184">
        <v>17.080500000000001</v>
      </c>
      <c r="P1521" s="184">
        <v>7.6334</v>
      </c>
      <c r="Q1521" s="184">
        <v>7.5133999999999999</v>
      </c>
      <c r="R1521" s="184">
        <v>8.2045999999999992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1107</v>
      </c>
      <c r="C1522" s="180">
        <v>111599</v>
      </c>
      <c r="D1522" s="183">
        <v>45014</v>
      </c>
      <c r="E1522" s="184">
        <v>45.775700000000001</v>
      </c>
      <c r="F1522" s="184">
        <v>1.3398000000000001</v>
      </c>
      <c r="G1522" s="184">
        <v>0.94979999999999998</v>
      </c>
      <c r="H1522" s="184">
        <v>0.4269</v>
      </c>
      <c r="I1522" s="184">
        <v>1.264</v>
      </c>
      <c r="J1522" s="184">
        <v>1.4870000000000001</v>
      </c>
      <c r="K1522" s="184">
        <v>-0.13919999999999999</v>
      </c>
      <c r="L1522" s="184">
        <v>4.3194999999999997</v>
      </c>
      <c r="M1522" s="184">
        <v>11.6442</v>
      </c>
      <c r="N1522" s="184">
        <v>4.1448</v>
      </c>
      <c r="O1522" s="184">
        <v>16.121099999999998</v>
      </c>
      <c r="P1522" s="184">
        <v>6.7172999999999998</v>
      </c>
      <c r="Q1522" s="184">
        <v>11.2341</v>
      </c>
      <c r="R1522" s="184">
        <v>7.2907999999999999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5" t="s">
        <v>27</v>
      </c>
      <c r="B1523" s="180"/>
      <c r="C1523" s="180"/>
      <c r="D1523" s="180"/>
      <c r="E1523" s="180"/>
      <c r="F1523" s="186">
        <v>0.76668333333333338</v>
      </c>
      <c r="G1523" s="186">
        <v>0.30519444444444443</v>
      </c>
      <c r="H1523" s="186">
        <v>-0.12905</v>
      </c>
      <c r="I1523" s="186">
        <v>0.5978444444444444</v>
      </c>
      <c r="J1523" s="186">
        <v>0.19543333333333329</v>
      </c>
      <c r="K1523" s="186">
        <v>-2.002961111111111</v>
      </c>
      <c r="L1523" s="186">
        <v>3.124622222222222</v>
      </c>
      <c r="M1523" s="186">
        <v>9.1354277777777781</v>
      </c>
      <c r="N1523" s="186">
        <v>3.3651666666666662</v>
      </c>
      <c r="O1523" s="186">
        <v>23.721842857142864</v>
      </c>
      <c r="P1523" s="186">
        <v>11.585416666666665</v>
      </c>
      <c r="Q1523" s="186">
        <v>11.263927777777775</v>
      </c>
      <c r="R1523" s="186">
        <v>11.603805555555557</v>
      </c>
    </row>
    <row r="1524" spans="1:34" x14ac:dyDescent="0.3">
      <c r="A1524" s="185" t="s">
        <v>407</v>
      </c>
      <c r="B1524" s="180"/>
      <c r="C1524" s="180"/>
      <c r="D1524" s="180"/>
      <c r="E1524" s="180"/>
      <c r="F1524" s="186">
        <v>0.73585</v>
      </c>
      <c r="G1524" s="186">
        <v>0.29110000000000003</v>
      </c>
      <c r="H1524" s="186">
        <v>-0.25019999999999998</v>
      </c>
      <c r="I1524" s="186">
        <v>0.3327</v>
      </c>
      <c r="J1524" s="186">
        <v>0.13419999999999999</v>
      </c>
      <c r="K1524" s="186">
        <v>-1.161</v>
      </c>
      <c r="L1524" s="186">
        <v>3.4195000000000002</v>
      </c>
      <c r="M1524" s="186">
        <v>9.4817</v>
      </c>
      <c r="N1524" s="186">
        <v>4.4862000000000002</v>
      </c>
      <c r="O1524" s="186">
        <v>21.266300000000001</v>
      </c>
      <c r="P1524" s="186">
        <v>9.9650499999999997</v>
      </c>
      <c r="Q1524" s="186">
        <v>10.582999999999998</v>
      </c>
      <c r="R1524" s="186">
        <v>10.152699999999999</v>
      </c>
      <c r="S1524" s="105"/>
      <c r="T1524" s="105"/>
      <c r="U1524" s="105"/>
      <c r="V1524" s="105"/>
      <c r="W1524" s="105"/>
      <c r="X1524" s="105"/>
      <c r="Y1524" s="105"/>
      <c r="Z1524" s="105"/>
      <c r="AA1524" s="105"/>
      <c r="AB1524" s="105"/>
      <c r="AC1524" s="105"/>
      <c r="AD1524" s="105"/>
      <c r="AE1524" s="105"/>
      <c r="AF1524" s="105"/>
      <c r="AG1524" s="105"/>
      <c r="AH1524" s="105"/>
    </row>
    <row r="1525" spans="1:34" x14ac:dyDescent="0.3">
      <c r="D1525" s="106"/>
      <c r="E1525" s="107"/>
      <c r="F1525" s="107"/>
      <c r="G1525" s="107"/>
      <c r="H1525" s="107"/>
      <c r="I1525" s="107"/>
      <c r="J1525" s="107"/>
      <c r="K1525" s="107"/>
      <c r="L1525" s="107"/>
      <c r="M1525" s="107"/>
      <c r="N1525" s="107"/>
      <c r="O1525" s="107"/>
      <c r="P1525" s="107"/>
      <c r="Q1525" s="107"/>
      <c r="R1525" s="107"/>
      <c r="T1525" s="106"/>
      <c r="U1525" s="107"/>
      <c r="V1525" s="107"/>
      <c r="W1525" s="107"/>
      <c r="X1525" s="107"/>
      <c r="Y1525" s="107"/>
      <c r="Z1525" s="107"/>
      <c r="AA1525" s="107"/>
      <c r="AB1525" s="107"/>
      <c r="AC1525" s="107"/>
      <c r="AD1525" s="107"/>
      <c r="AE1525" s="107"/>
      <c r="AF1525" s="107"/>
      <c r="AG1525" s="107"/>
      <c r="AH1525" s="107"/>
    </row>
    <row r="1526" spans="1:34" x14ac:dyDescent="0.3">
      <c r="A1526" s="182" t="s">
        <v>1108</v>
      </c>
      <c r="B1526" s="182"/>
      <c r="C1526" s="182"/>
      <c r="D1526" s="182"/>
      <c r="E1526" s="182"/>
      <c r="F1526" s="182"/>
      <c r="G1526" s="182"/>
      <c r="H1526" s="182"/>
      <c r="I1526" s="182"/>
      <c r="J1526" s="182"/>
      <c r="K1526" s="182"/>
      <c r="L1526" s="182"/>
      <c r="M1526" s="182"/>
      <c r="N1526" s="182"/>
      <c r="O1526" s="182"/>
      <c r="P1526" s="182"/>
      <c r="Q1526" s="182"/>
      <c r="R1526" s="182"/>
      <c r="T1526" s="106"/>
      <c r="U1526" s="107"/>
      <c r="V1526" s="107"/>
      <c r="W1526" s="107"/>
      <c r="X1526" s="107"/>
      <c r="Y1526" s="107"/>
      <c r="Z1526" s="107"/>
      <c r="AA1526" s="107"/>
      <c r="AB1526" s="107"/>
      <c r="AC1526" s="107"/>
      <c r="AD1526" s="107"/>
      <c r="AE1526" s="107"/>
      <c r="AF1526" s="107"/>
      <c r="AG1526" s="107"/>
      <c r="AH1526" s="107"/>
    </row>
    <row r="1527" spans="1:34" x14ac:dyDescent="0.3">
      <c r="A1527" s="180" t="s">
        <v>1109</v>
      </c>
      <c r="B1527" s="180" t="s">
        <v>1854</v>
      </c>
      <c r="C1527" s="180">
        <v>119354</v>
      </c>
      <c r="D1527" s="183">
        <v>45014</v>
      </c>
      <c r="E1527" s="184">
        <v>179.9504</v>
      </c>
      <c r="F1527" s="184">
        <v>1.1259999999999999</v>
      </c>
      <c r="G1527" s="184">
        <v>0.6411</v>
      </c>
      <c r="H1527" s="184">
        <v>-0.3604</v>
      </c>
      <c r="I1527" s="184">
        <v>-2.1899999999999999E-2</v>
      </c>
      <c r="J1527" s="184">
        <v>-2.3024</v>
      </c>
      <c r="K1527" s="184">
        <v>-4.3630000000000004</v>
      </c>
      <c r="L1527" s="184">
        <v>0.60150000000000003</v>
      </c>
      <c r="M1527" s="184">
        <v>9.7904999999999998</v>
      </c>
      <c r="N1527" s="184">
        <v>-3.8694999999999999</v>
      </c>
      <c r="O1527" s="184">
        <v>30.148199999999999</v>
      </c>
      <c r="P1527" s="184">
        <v>12.2262</v>
      </c>
      <c r="Q1527" s="184">
        <v>13.1915</v>
      </c>
      <c r="R1527" s="184">
        <v>13.867599999999999</v>
      </c>
      <c r="T1527" s="106"/>
      <c r="U1527" s="107"/>
      <c r="V1527" s="107"/>
      <c r="W1527" s="107"/>
      <c r="X1527" s="107"/>
      <c r="Y1527" s="107"/>
      <c r="Z1527" s="107"/>
      <c r="AA1527" s="107"/>
      <c r="AB1527" s="107"/>
      <c r="AC1527" s="107"/>
      <c r="AD1527" s="107"/>
      <c r="AE1527" s="107"/>
      <c r="AF1527" s="107"/>
      <c r="AG1527" s="107"/>
      <c r="AH1527" s="107"/>
    </row>
    <row r="1528" spans="1:34" x14ac:dyDescent="0.3">
      <c r="A1528" s="180" t="s">
        <v>1109</v>
      </c>
      <c r="B1528" s="180" t="s">
        <v>1874</v>
      </c>
      <c r="C1528" s="180">
        <v>102020</v>
      </c>
      <c r="D1528" s="183">
        <v>45014</v>
      </c>
      <c r="E1528" s="184">
        <v>164.18100000000001</v>
      </c>
      <c r="F1528" s="184">
        <v>1.123</v>
      </c>
      <c r="G1528" s="184">
        <v>0.63129999999999997</v>
      </c>
      <c r="H1528" s="184">
        <v>-0.37609999999999999</v>
      </c>
      <c r="I1528" s="184">
        <v>-5.8700000000000002E-2</v>
      </c>
      <c r="J1528" s="184">
        <v>-2.3816999999999999</v>
      </c>
      <c r="K1528" s="184">
        <v>-4.6158999999999999</v>
      </c>
      <c r="L1528" s="184">
        <v>5.28E-2</v>
      </c>
      <c r="M1528" s="184">
        <v>8.8966999999999992</v>
      </c>
      <c r="N1528" s="184">
        <v>-4.8945999999999996</v>
      </c>
      <c r="O1528" s="184">
        <v>28.98</v>
      </c>
      <c r="P1528" s="184">
        <v>11.2217</v>
      </c>
      <c r="Q1528" s="184">
        <v>15.383900000000001</v>
      </c>
      <c r="R1528" s="184">
        <v>12.7723</v>
      </c>
      <c r="T1528" s="106"/>
      <c r="U1528" s="107"/>
      <c r="V1528" s="107"/>
      <c r="W1528" s="107"/>
      <c r="X1528" s="107"/>
      <c r="Y1528" s="107"/>
      <c r="Z1528" s="107"/>
      <c r="AA1528" s="107"/>
      <c r="AB1528" s="107"/>
      <c r="AC1528" s="107"/>
      <c r="AD1528" s="107"/>
      <c r="AE1528" s="107"/>
      <c r="AF1528" s="107"/>
      <c r="AG1528" s="107"/>
      <c r="AH1528" s="107"/>
    </row>
    <row r="1529" spans="1:34" x14ac:dyDescent="0.3">
      <c r="A1529" s="180" t="s">
        <v>1109</v>
      </c>
      <c r="B1529" s="180" t="s">
        <v>1110</v>
      </c>
      <c r="C1529" s="180">
        <v>113460</v>
      </c>
      <c r="D1529" s="183"/>
      <c r="E1529" s="184"/>
      <c r="F1529" s="184"/>
      <c r="G1529" s="184"/>
      <c r="H1529" s="184"/>
      <c r="I1529" s="184"/>
      <c r="J1529" s="184"/>
      <c r="K1529" s="184"/>
      <c r="L1529" s="184"/>
      <c r="M1529" s="184"/>
      <c r="N1529" s="184"/>
      <c r="O1529" s="184"/>
      <c r="P1529" s="184"/>
      <c r="Q1529" s="184"/>
      <c r="R1529" s="184"/>
      <c r="T1529" s="106"/>
      <c r="U1529" s="107"/>
      <c r="V1529" s="107"/>
      <c r="W1529" s="107"/>
      <c r="X1529" s="107"/>
      <c r="Y1529" s="107"/>
      <c r="Z1529" s="107"/>
      <c r="AA1529" s="107"/>
      <c r="AB1529" s="107"/>
      <c r="AC1529" s="107"/>
      <c r="AD1529" s="107"/>
      <c r="AE1529" s="107"/>
      <c r="AF1529" s="107"/>
      <c r="AG1529" s="107"/>
      <c r="AH1529" s="107"/>
    </row>
    <row r="1530" spans="1:34" x14ac:dyDescent="0.3">
      <c r="A1530" s="180" t="s">
        <v>1109</v>
      </c>
      <c r="B1530" s="180" t="s">
        <v>1111</v>
      </c>
      <c r="C1530" s="180">
        <v>119988</v>
      </c>
      <c r="D1530" s="183"/>
      <c r="E1530" s="184"/>
      <c r="F1530" s="184"/>
      <c r="G1530" s="184"/>
      <c r="H1530" s="184"/>
      <c r="I1530" s="184"/>
      <c r="J1530" s="184"/>
      <c r="K1530" s="184"/>
      <c r="L1530" s="184"/>
      <c r="M1530" s="184"/>
      <c r="N1530" s="184"/>
      <c r="O1530" s="184"/>
      <c r="P1530" s="184"/>
      <c r="Q1530" s="184"/>
      <c r="R1530" s="184"/>
      <c r="T1530" s="106"/>
      <c r="U1530" s="107"/>
      <c r="V1530" s="107"/>
      <c r="W1530" s="107"/>
      <c r="X1530" s="107"/>
      <c r="Y1530" s="107"/>
      <c r="Z1530" s="107"/>
      <c r="AA1530" s="107"/>
      <c r="AB1530" s="107"/>
      <c r="AC1530" s="107"/>
      <c r="AD1530" s="107"/>
      <c r="AE1530" s="107"/>
      <c r="AF1530" s="107"/>
      <c r="AG1530" s="107"/>
      <c r="AH1530" s="107"/>
    </row>
    <row r="1531" spans="1:34" x14ac:dyDescent="0.3">
      <c r="A1531" s="180" t="s">
        <v>1109</v>
      </c>
      <c r="B1531" s="180" t="s">
        <v>1112</v>
      </c>
      <c r="C1531" s="180">
        <v>101228</v>
      </c>
      <c r="D1531" s="183">
        <v>45014</v>
      </c>
      <c r="E1531" s="184">
        <v>448.95</v>
      </c>
      <c r="F1531" s="184">
        <v>1.3133999999999999</v>
      </c>
      <c r="G1531" s="184">
        <v>0.78800000000000003</v>
      </c>
      <c r="H1531" s="184">
        <v>-0.2356</v>
      </c>
      <c r="I1531" s="184">
        <v>0.12709999999999999</v>
      </c>
      <c r="J1531" s="184">
        <v>-1.3188</v>
      </c>
      <c r="K1531" s="184">
        <v>-3.8197999999999999</v>
      </c>
      <c r="L1531" s="184">
        <v>1.3796999999999999</v>
      </c>
      <c r="M1531" s="184">
        <v>10.873799999999999</v>
      </c>
      <c r="N1531" s="184">
        <v>3.2115999999999998</v>
      </c>
      <c r="O1531" s="184">
        <v>29.7242</v>
      </c>
      <c r="P1531" s="184">
        <v>10.759</v>
      </c>
      <c r="Q1531" s="184">
        <v>14.2753</v>
      </c>
      <c r="R1531" s="184">
        <v>12.497299999999999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80" t="s">
        <v>1109</v>
      </c>
      <c r="B1532" s="180" t="s">
        <v>1113</v>
      </c>
      <c r="C1532" s="180">
        <v>120599</v>
      </c>
      <c r="D1532" s="183">
        <v>45014</v>
      </c>
      <c r="E1532" s="184">
        <v>491.73</v>
      </c>
      <c r="F1532" s="184">
        <v>1.3166</v>
      </c>
      <c r="G1532" s="184">
        <v>0.79949999999999999</v>
      </c>
      <c r="H1532" s="184">
        <v>-0.21920000000000001</v>
      </c>
      <c r="I1532" s="184">
        <v>0.15679999999999999</v>
      </c>
      <c r="J1532" s="184">
        <v>-1.2551000000000001</v>
      </c>
      <c r="K1532" s="184">
        <v>-3.6107</v>
      </c>
      <c r="L1532" s="184">
        <v>1.8306</v>
      </c>
      <c r="M1532" s="184">
        <v>11.614800000000001</v>
      </c>
      <c r="N1532" s="184">
        <v>4.1448</v>
      </c>
      <c r="O1532" s="184">
        <v>30.93</v>
      </c>
      <c r="P1532" s="184">
        <v>11.8019</v>
      </c>
      <c r="Q1532" s="184">
        <v>14.4998</v>
      </c>
      <c r="R1532" s="184">
        <v>13.5199</v>
      </c>
      <c r="T1532" s="106"/>
      <c r="U1532" s="107"/>
      <c r="V1532" s="107"/>
      <c r="W1532" s="107"/>
      <c r="X1532" s="107"/>
      <c r="Y1532" s="107"/>
      <c r="Z1532" s="107"/>
      <c r="AA1532" s="107"/>
      <c r="AB1532" s="107"/>
      <c r="AC1532" s="107"/>
      <c r="AD1532" s="107"/>
      <c r="AE1532" s="107"/>
      <c r="AF1532" s="107"/>
      <c r="AG1532" s="107"/>
      <c r="AH1532" s="107"/>
    </row>
    <row r="1533" spans="1:34" x14ac:dyDescent="0.3">
      <c r="A1533" s="180" t="s">
        <v>1109</v>
      </c>
      <c r="B1533" s="180" t="s">
        <v>1684</v>
      </c>
      <c r="C1533" s="180"/>
      <c r="D1533" s="183"/>
      <c r="E1533" s="184"/>
      <c r="F1533" s="184"/>
      <c r="G1533" s="184"/>
      <c r="H1533" s="184"/>
      <c r="I1533" s="184"/>
      <c r="J1533" s="184"/>
      <c r="K1533" s="184"/>
      <c r="L1533" s="184"/>
      <c r="M1533" s="184"/>
      <c r="N1533" s="184"/>
      <c r="O1533" s="184"/>
      <c r="P1533" s="184"/>
      <c r="Q1533" s="184"/>
      <c r="R1533" s="184"/>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1114</v>
      </c>
      <c r="C1534" s="180"/>
      <c r="D1534" s="183"/>
      <c r="E1534" s="184"/>
      <c r="F1534" s="184"/>
      <c r="G1534" s="184"/>
      <c r="H1534" s="184"/>
      <c r="I1534" s="184"/>
      <c r="J1534" s="184"/>
      <c r="K1534" s="184"/>
      <c r="L1534" s="184"/>
      <c r="M1534" s="184"/>
      <c r="N1534" s="184"/>
      <c r="O1534" s="184"/>
      <c r="P1534" s="184"/>
      <c r="Q1534" s="184"/>
      <c r="R1534" s="184"/>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1115</v>
      </c>
      <c r="C1535" s="180">
        <v>107353</v>
      </c>
      <c r="D1535" s="183">
        <v>45014</v>
      </c>
      <c r="E1535" s="184">
        <v>75.08</v>
      </c>
      <c r="F1535" s="184">
        <v>1.4458</v>
      </c>
      <c r="G1535" s="184">
        <v>0.95469999999999999</v>
      </c>
      <c r="H1535" s="184">
        <v>-0.10639999999999999</v>
      </c>
      <c r="I1535" s="184">
        <v>0.29389999999999999</v>
      </c>
      <c r="J1535" s="184">
        <v>-1.6505000000000001</v>
      </c>
      <c r="K1535" s="184">
        <v>-5.1540999999999997</v>
      </c>
      <c r="L1535" s="184">
        <v>-1.8947000000000001</v>
      </c>
      <c r="M1535" s="184">
        <v>9.8463999999999992</v>
      </c>
      <c r="N1535" s="184">
        <v>-0.5958</v>
      </c>
      <c r="O1535" s="184">
        <v>27.459700000000002</v>
      </c>
      <c r="P1535" s="184">
        <v>9.2579999999999991</v>
      </c>
      <c r="Q1535" s="184">
        <v>14.3428</v>
      </c>
      <c r="R1535" s="184">
        <v>10.714600000000001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1116</v>
      </c>
      <c r="C1536" s="180">
        <v>120413</v>
      </c>
      <c r="D1536" s="183">
        <v>45014</v>
      </c>
      <c r="E1536" s="184">
        <v>86.79</v>
      </c>
      <c r="F1536" s="184">
        <v>1.4494</v>
      </c>
      <c r="G1536" s="184">
        <v>0.97729999999999995</v>
      </c>
      <c r="H1536" s="184">
        <v>-8.0600000000000005E-2</v>
      </c>
      <c r="I1536" s="184">
        <v>0.35849999999999999</v>
      </c>
      <c r="J1536" s="184">
        <v>-1.5317000000000001</v>
      </c>
      <c r="K1536" s="184">
        <v>-4.8250999999999999</v>
      </c>
      <c r="L1536" s="184">
        <v>-1.2291000000000001</v>
      </c>
      <c r="M1536" s="184">
        <v>10.970499999999999</v>
      </c>
      <c r="N1536" s="184">
        <v>0.76629999999999998</v>
      </c>
      <c r="O1536" s="184">
        <v>29.184799999999999</v>
      </c>
      <c r="P1536" s="184">
        <v>10.788500000000001</v>
      </c>
      <c r="Q1536" s="184">
        <v>16.725899999999999</v>
      </c>
      <c r="R1536" s="184">
        <v>12.229900000000001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1117</v>
      </c>
      <c r="C1537" s="180">
        <v>147183</v>
      </c>
      <c r="D1537" s="183">
        <v>45014</v>
      </c>
      <c r="E1537" s="184">
        <v>14.6235</v>
      </c>
      <c r="F1537" s="184">
        <v>1.6912</v>
      </c>
      <c r="G1537" s="184">
        <v>1.0852999999999999</v>
      </c>
      <c r="H1537" s="184">
        <v>-0.26669999999999999</v>
      </c>
      <c r="I1537" s="184">
        <v>0.24399999999999999</v>
      </c>
      <c r="J1537" s="184">
        <v>-0.24759999999999999</v>
      </c>
      <c r="K1537" s="184">
        <v>-3.9897999999999998</v>
      </c>
      <c r="L1537" s="184">
        <v>1.2567999999999999</v>
      </c>
      <c r="M1537" s="184">
        <v>12.118499999999999</v>
      </c>
      <c r="N1537" s="184">
        <v>7.0010000000000003</v>
      </c>
      <c r="O1537" s="184">
        <v>22.7514</v>
      </c>
      <c r="P1537" s="184"/>
      <c r="Q1537" s="184">
        <v>10.307499999999999</v>
      </c>
      <c r="R1537" s="184">
        <v>5.5481999999999996</v>
      </c>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1118</v>
      </c>
      <c r="C1538" s="180">
        <v>147184</v>
      </c>
      <c r="D1538" s="183">
        <v>45014</v>
      </c>
      <c r="E1538" s="184">
        <v>13.4602</v>
      </c>
      <c r="F1538" s="184">
        <v>1.6854</v>
      </c>
      <c r="G1538" s="184">
        <v>1.0563</v>
      </c>
      <c r="H1538" s="184">
        <v>-0.30740000000000001</v>
      </c>
      <c r="I1538" s="184">
        <v>0.16300000000000001</v>
      </c>
      <c r="J1538" s="184">
        <v>-0.40400000000000003</v>
      </c>
      <c r="K1538" s="184">
        <v>-4.4820000000000002</v>
      </c>
      <c r="L1538" s="184">
        <v>0.20019999999999999</v>
      </c>
      <c r="M1538" s="184">
        <v>10.3485</v>
      </c>
      <c r="N1538" s="184">
        <v>4.7436999999999996</v>
      </c>
      <c r="O1538" s="184">
        <v>20.139299999999999</v>
      </c>
      <c r="P1538" s="184"/>
      <c r="Q1538" s="184">
        <v>7.9722999999999997</v>
      </c>
      <c r="R1538" s="184">
        <v>3.3121</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2008</v>
      </c>
      <c r="C1539" s="180">
        <v>141226</v>
      </c>
      <c r="D1539" s="183">
        <v>45014</v>
      </c>
      <c r="E1539" s="184">
        <v>22.2041</v>
      </c>
      <c r="F1539" s="184">
        <v>1.4205000000000001</v>
      </c>
      <c r="G1539" s="184">
        <v>0.58850000000000002</v>
      </c>
      <c r="H1539" s="184">
        <v>-0.71989999999999998</v>
      </c>
      <c r="I1539" s="184">
        <v>-0.4738</v>
      </c>
      <c r="J1539" s="184">
        <v>-0.1125</v>
      </c>
      <c r="K1539" s="184">
        <v>-4.9265999999999996</v>
      </c>
      <c r="L1539" s="184">
        <v>-0.70209999999999995</v>
      </c>
      <c r="M1539" s="184">
        <v>10.7409</v>
      </c>
      <c r="N1539" s="184">
        <v>-1.0883</v>
      </c>
      <c r="O1539" s="184">
        <v>33.452599999999997</v>
      </c>
      <c r="P1539" s="184">
        <v>15.644500000000001</v>
      </c>
      <c r="Q1539" s="184">
        <v>14.516400000000001</v>
      </c>
      <c r="R1539" s="184">
        <v>16.216000000000001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2009</v>
      </c>
      <c r="C1540" s="180">
        <v>141224</v>
      </c>
      <c r="D1540" s="183">
        <v>45014</v>
      </c>
      <c r="E1540" s="184">
        <v>19.796700000000001</v>
      </c>
      <c r="F1540" s="184">
        <v>1.4159999999999999</v>
      </c>
      <c r="G1540" s="184">
        <v>0.56389999999999996</v>
      </c>
      <c r="H1540" s="184">
        <v>-0.755</v>
      </c>
      <c r="I1540" s="184">
        <v>-0.54159999999999997</v>
      </c>
      <c r="J1540" s="184">
        <v>-0.25290000000000001</v>
      </c>
      <c r="K1540" s="184">
        <v>-5.351</v>
      </c>
      <c r="L1540" s="184">
        <v>-1.599</v>
      </c>
      <c r="M1540" s="184">
        <v>9.234</v>
      </c>
      <c r="N1540" s="184">
        <v>-2.8831000000000002</v>
      </c>
      <c r="O1540" s="184">
        <v>31.088799999999999</v>
      </c>
      <c r="P1540" s="184">
        <v>13.5481</v>
      </c>
      <c r="Q1540" s="184">
        <v>12.3049</v>
      </c>
      <c r="R1540" s="184">
        <v>14.1305</v>
      </c>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1119</v>
      </c>
      <c r="C1541" s="180">
        <v>101161</v>
      </c>
      <c r="D1541" s="183">
        <v>45014</v>
      </c>
      <c r="E1541" s="184">
        <v>160.7516</v>
      </c>
      <c r="F1541" s="184">
        <v>1.4626999999999999</v>
      </c>
      <c r="G1541" s="184">
        <v>0.74250000000000005</v>
      </c>
      <c r="H1541" s="184">
        <v>-0.46920000000000001</v>
      </c>
      <c r="I1541" s="184">
        <v>0.38900000000000001</v>
      </c>
      <c r="J1541" s="184">
        <v>-0.7752</v>
      </c>
      <c r="K1541" s="184">
        <v>-3.1225000000000001</v>
      </c>
      <c r="L1541" s="184">
        <v>0.47349999999999998</v>
      </c>
      <c r="M1541" s="184">
        <v>15.8855</v>
      </c>
      <c r="N1541" s="184">
        <v>7.5228000000000002</v>
      </c>
      <c r="O1541" s="184">
        <v>35.228499999999997</v>
      </c>
      <c r="P1541" s="184">
        <v>12.360900000000001</v>
      </c>
      <c r="Q1541" s="184">
        <v>16.669599999999999</v>
      </c>
      <c r="R1541" s="184">
        <v>20.2042</v>
      </c>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1120</v>
      </c>
      <c r="C1542" s="180">
        <v>118650</v>
      </c>
      <c r="D1542" s="183">
        <v>45014</v>
      </c>
      <c r="E1542" s="184">
        <v>173.2372</v>
      </c>
      <c r="F1542" s="184">
        <v>1.4646999999999999</v>
      </c>
      <c r="G1542" s="184">
        <v>0.75180000000000002</v>
      </c>
      <c r="H1542" s="184">
        <v>-0.45669999999999999</v>
      </c>
      <c r="I1542" s="184">
        <v>0.41299999999999998</v>
      </c>
      <c r="J1542" s="184">
        <v>-0.72489999999999999</v>
      </c>
      <c r="K1542" s="184">
        <v>-2.9462000000000002</v>
      </c>
      <c r="L1542" s="184">
        <v>0.85829999999999995</v>
      </c>
      <c r="M1542" s="184">
        <v>16.535699999999999</v>
      </c>
      <c r="N1542" s="184">
        <v>8.3363999999999994</v>
      </c>
      <c r="O1542" s="184">
        <v>36.171100000000003</v>
      </c>
      <c r="P1542" s="184">
        <v>13.140499999999999</v>
      </c>
      <c r="Q1542" s="184">
        <v>14.1425</v>
      </c>
      <c r="R1542" s="184">
        <v>21.059799999999999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1121</v>
      </c>
      <c r="C1543" s="180">
        <v>100631</v>
      </c>
      <c r="D1543" s="183">
        <v>45014</v>
      </c>
      <c r="E1543" s="184">
        <v>405.68889999999999</v>
      </c>
      <c r="F1543" s="184">
        <v>1.7169000000000001</v>
      </c>
      <c r="G1543" s="184">
        <v>0.91449999999999998</v>
      </c>
      <c r="H1543" s="184">
        <v>-0.56910000000000005</v>
      </c>
      <c r="I1543" s="184">
        <v>-0.62180000000000002</v>
      </c>
      <c r="J1543" s="184">
        <v>-1.4276</v>
      </c>
      <c r="K1543" s="184">
        <v>-11.1473</v>
      </c>
      <c r="L1543" s="184">
        <v>-5.3586</v>
      </c>
      <c r="M1543" s="184">
        <v>8.2423999999999999</v>
      </c>
      <c r="N1543" s="184">
        <v>-3.6720999999999999</v>
      </c>
      <c r="O1543" s="184">
        <v>44.689300000000003</v>
      </c>
      <c r="P1543" s="184">
        <v>18.372800000000002</v>
      </c>
      <c r="Q1543" s="184">
        <v>18.296700000000001</v>
      </c>
      <c r="R1543" s="184">
        <v>17.071200000000001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1122</v>
      </c>
      <c r="C1544" s="180">
        <v>120823</v>
      </c>
      <c r="D1544" s="183">
        <v>45014</v>
      </c>
      <c r="E1544" s="184">
        <v>431.11009999999999</v>
      </c>
      <c r="F1544" s="184">
        <v>1.7204999999999999</v>
      </c>
      <c r="G1544" s="184">
        <v>0.93200000000000005</v>
      </c>
      <c r="H1544" s="184">
        <v>-0.54479999999999995</v>
      </c>
      <c r="I1544" s="184">
        <v>-0.57340000000000002</v>
      </c>
      <c r="J1544" s="184">
        <v>-1.3269</v>
      </c>
      <c r="K1544" s="184">
        <v>-10.873699999999999</v>
      </c>
      <c r="L1544" s="184">
        <v>-4.7751000000000001</v>
      </c>
      <c r="M1544" s="184">
        <v>9.3569999999999993</v>
      </c>
      <c r="N1544" s="184">
        <v>-2.3424</v>
      </c>
      <c r="O1544" s="184">
        <v>46.9726</v>
      </c>
      <c r="P1544" s="184">
        <v>19.6708</v>
      </c>
      <c r="Q1544" s="184">
        <v>18.820900000000002</v>
      </c>
      <c r="R1544" s="184">
        <v>18.965699999999998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1123</v>
      </c>
      <c r="C1545" s="180">
        <v>147587</v>
      </c>
      <c r="D1545" s="183"/>
      <c r="E1545" s="184"/>
      <c r="F1545" s="184"/>
      <c r="G1545" s="184"/>
      <c r="H1545" s="184"/>
      <c r="I1545" s="184"/>
      <c r="J1545" s="184"/>
      <c r="K1545" s="184"/>
      <c r="L1545" s="184"/>
      <c r="M1545" s="184"/>
      <c r="N1545" s="184"/>
      <c r="O1545" s="184"/>
      <c r="P1545" s="184"/>
      <c r="Q1545" s="184"/>
      <c r="R1545" s="184"/>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1124</v>
      </c>
      <c r="C1546" s="180">
        <v>147584</v>
      </c>
      <c r="D1546" s="183"/>
      <c r="E1546" s="184"/>
      <c r="F1546" s="184"/>
      <c r="G1546" s="184"/>
      <c r="H1546" s="184"/>
      <c r="I1546" s="184"/>
      <c r="J1546" s="184"/>
      <c r="K1546" s="184"/>
      <c r="L1546" s="184"/>
      <c r="M1546" s="184"/>
      <c r="N1546" s="184"/>
      <c r="O1546" s="184"/>
      <c r="P1546" s="184"/>
      <c r="Q1546" s="184"/>
      <c r="R1546" s="184"/>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1792</v>
      </c>
      <c r="C1547" s="180">
        <v>149667</v>
      </c>
      <c r="D1547" s="183">
        <v>45014</v>
      </c>
      <c r="E1547" s="184">
        <v>224.33199999999999</v>
      </c>
      <c r="F1547" s="184">
        <v>0.65080000000000005</v>
      </c>
      <c r="G1547" s="184">
        <v>0.2324</v>
      </c>
      <c r="H1547" s="184">
        <v>-0.5454</v>
      </c>
      <c r="I1547" s="184">
        <v>-0.27889999999999998</v>
      </c>
      <c r="J1547" s="184">
        <v>-2.2814000000000001</v>
      </c>
      <c r="K1547" s="184">
        <v>-5.8398000000000003</v>
      </c>
      <c r="L1547" s="184">
        <v>-4.4833999999999996</v>
      </c>
      <c r="M1547" s="184">
        <v>5.7093999999999996</v>
      </c>
      <c r="N1547" s="184">
        <v>-3.8157000000000001</v>
      </c>
      <c r="O1547" s="184">
        <v>28.045999999999999</v>
      </c>
      <c r="P1547" s="184">
        <v>9.9779</v>
      </c>
      <c r="Q1547" s="184">
        <v>14.8695</v>
      </c>
      <c r="R1547" s="184">
        <v>12.37</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1793</v>
      </c>
      <c r="C1548" s="180">
        <v>149669</v>
      </c>
      <c r="D1548" s="183">
        <v>45014</v>
      </c>
      <c r="E1548" s="184">
        <v>243.5247</v>
      </c>
      <c r="F1548" s="184">
        <v>0.65400000000000003</v>
      </c>
      <c r="G1548" s="184">
        <v>0.2477</v>
      </c>
      <c r="H1548" s="184">
        <v>-0.5242</v>
      </c>
      <c r="I1548" s="184">
        <v>-0.2364</v>
      </c>
      <c r="J1548" s="184">
        <v>-2.1958000000000002</v>
      </c>
      <c r="K1548" s="184">
        <v>-5.5719000000000003</v>
      </c>
      <c r="L1548" s="184">
        <v>-3.9359000000000002</v>
      </c>
      <c r="M1548" s="184">
        <v>6.6303000000000001</v>
      </c>
      <c r="N1548" s="184">
        <v>-2.6753</v>
      </c>
      <c r="O1548" s="184">
        <v>29.252500000000001</v>
      </c>
      <c r="P1548" s="184">
        <v>11.018000000000001</v>
      </c>
      <c r="Q1548" s="184">
        <v>14.994</v>
      </c>
      <c r="R1548" s="184">
        <v>13.512700000000001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5" t="s">
        <v>27</v>
      </c>
      <c r="B1549" s="180"/>
      <c r="C1549" s="180"/>
      <c r="D1549" s="180"/>
      <c r="E1549" s="180"/>
      <c r="F1549" s="186">
        <v>1.35355625</v>
      </c>
      <c r="G1549" s="186">
        <v>0.74417500000000003</v>
      </c>
      <c r="H1549" s="186">
        <v>-0.40854374999999987</v>
      </c>
      <c r="I1549" s="186">
        <v>-4.1325000000000008E-2</v>
      </c>
      <c r="J1549" s="186">
        <v>-1.2618125</v>
      </c>
      <c r="K1549" s="186">
        <v>-5.2899624999999997</v>
      </c>
      <c r="L1549" s="186">
        <v>-1.08278125</v>
      </c>
      <c r="M1549" s="186">
        <v>10.424681249999999</v>
      </c>
      <c r="N1549" s="186">
        <v>0.61811249999999984</v>
      </c>
      <c r="O1549" s="186">
        <v>31.5136875</v>
      </c>
      <c r="P1549" s="186">
        <v>12.842057142857145</v>
      </c>
      <c r="Q1549" s="186">
        <v>14.457093750000002</v>
      </c>
      <c r="R1549" s="186">
        <v>13.624499999999999</v>
      </c>
    </row>
    <row r="1550" spans="1:34" x14ac:dyDescent="0.3">
      <c r="A1550" s="185" t="s">
        <v>407</v>
      </c>
      <c r="B1550" s="180"/>
      <c r="C1550" s="180"/>
      <c r="D1550" s="180"/>
      <c r="E1550" s="180"/>
      <c r="F1550" s="186">
        <v>1.4331499999999999</v>
      </c>
      <c r="G1550" s="186">
        <v>0.76990000000000003</v>
      </c>
      <c r="H1550" s="186">
        <v>-0.41639999999999999</v>
      </c>
      <c r="I1550" s="186">
        <v>5.2599999999999994E-2</v>
      </c>
      <c r="J1550" s="186">
        <v>-1.3228499999999999</v>
      </c>
      <c r="K1550" s="186">
        <v>-4.7204999999999995</v>
      </c>
      <c r="L1550" s="186">
        <v>-0.32464999999999999</v>
      </c>
      <c r="M1550" s="186">
        <v>10.097449999999998</v>
      </c>
      <c r="N1550" s="186">
        <v>-0.84204999999999997</v>
      </c>
      <c r="O1550" s="186">
        <v>29.936199999999999</v>
      </c>
      <c r="P1550" s="186">
        <v>12.014050000000001</v>
      </c>
      <c r="Q1550" s="186">
        <v>14.508100000000001</v>
      </c>
      <c r="R1550" s="186">
        <v>13.516300000000001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D1551" s="106"/>
      <c r="E1551" s="107"/>
      <c r="F1551" s="107"/>
      <c r="G1551" s="107"/>
      <c r="H1551" s="107"/>
      <c r="I1551" s="107"/>
      <c r="J1551" s="107"/>
      <c r="K1551" s="107"/>
      <c r="L1551" s="107"/>
      <c r="M1551" s="107"/>
      <c r="N1551" s="107"/>
      <c r="O1551" s="107"/>
      <c r="P1551" s="107"/>
      <c r="Q1551" s="107"/>
      <c r="R1551" s="107"/>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2" t="s">
        <v>1125</v>
      </c>
      <c r="B1552" s="182"/>
      <c r="C1552" s="182"/>
      <c r="D1552" s="182"/>
      <c r="E1552" s="182"/>
      <c r="F1552" s="182"/>
      <c r="G1552" s="182"/>
      <c r="H1552" s="182"/>
      <c r="I1552" s="182"/>
      <c r="J1552" s="182"/>
      <c r="K1552" s="182"/>
      <c r="L1552" s="182"/>
      <c r="M1552" s="182"/>
      <c r="N1552" s="182"/>
      <c r="O1552" s="182"/>
      <c r="P1552" s="182"/>
      <c r="Q1552" s="182"/>
      <c r="R1552" s="182"/>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0" t="s">
        <v>1126</v>
      </c>
      <c r="B1553" s="180" t="s">
        <v>1127</v>
      </c>
      <c r="C1553" s="180">
        <v>145486</v>
      </c>
      <c r="D1553" s="183">
        <v>45014</v>
      </c>
      <c r="E1553" s="184">
        <v>1211.9631999999999</v>
      </c>
      <c r="F1553" s="184">
        <v>6.8677999999999999</v>
      </c>
      <c r="G1553" s="184">
        <v>6.6281999999999996</v>
      </c>
      <c r="H1553" s="184">
        <v>6.5448000000000004</v>
      </c>
      <c r="I1553" s="184">
        <v>6.5906000000000002</v>
      </c>
      <c r="J1553" s="184">
        <v>6.4088000000000003</v>
      </c>
      <c r="K1553" s="184">
        <v>6.3239999999999998</v>
      </c>
      <c r="L1553" s="184">
        <v>6.1905999999999999</v>
      </c>
      <c r="M1553" s="184">
        <v>5.8653000000000004</v>
      </c>
      <c r="N1553" s="184">
        <v>5.4363999999999999</v>
      </c>
      <c r="O1553" s="184">
        <v>3.9108999999999998</v>
      </c>
      <c r="P1553" s="184"/>
      <c r="Q1553" s="184">
        <v>4.4574999999999996</v>
      </c>
      <c r="R1553" s="184">
        <v>4.3635000000000002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80" t="s">
        <v>1126</v>
      </c>
      <c r="B1554" s="180" t="s">
        <v>1128</v>
      </c>
      <c r="C1554" s="180">
        <v>145481</v>
      </c>
      <c r="D1554" s="183">
        <v>45014</v>
      </c>
      <c r="E1554" s="184">
        <v>1205.6206999999999</v>
      </c>
      <c r="F1554" s="184">
        <v>6.7676999999999996</v>
      </c>
      <c r="G1554" s="184">
        <v>6.5286999999999997</v>
      </c>
      <c r="H1554" s="184">
        <v>6.4447999999999999</v>
      </c>
      <c r="I1554" s="184">
        <v>6.4904000000000002</v>
      </c>
      <c r="J1554" s="184">
        <v>6.3051000000000004</v>
      </c>
      <c r="K1554" s="184">
        <v>6.2214999999999998</v>
      </c>
      <c r="L1554" s="184">
        <v>6.0868000000000002</v>
      </c>
      <c r="M1554" s="184">
        <v>5.7590000000000003</v>
      </c>
      <c r="N1554" s="184">
        <v>5.3240999999999996</v>
      </c>
      <c r="O1554" s="184">
        <v>3.7938000000000001</v>
      </c>
      <c r="P1554" s="184"/>
      <c r="Q1554" s="184">
        <v>4.3331999999999997</v>
      </c>
      <c r="R1554" s="184">
        <v>4.2469000000000001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80" t="s">
        <v>1126</v>
      </c>
      <c r="B1555" s="180" t="s">
        <v>1129</v>
      </c>
      <c r="C1555" s="180">
        <v>146675</v>
      </c>
      <c r="D1555" s="183">
        <v>45014</v>
      </c>
      <c r="E1555" s="184">
        <v>1185.0945999999999</v>
      </c>
      <c r="F1555" s="184">
        <v>6.9774000000000003</v>
      </c>
      <c r="G1555" s="184">
        <v>6.7046000000000001</v>
      </c>
      <c r="H1555" s="184">
        <v>6.6073000000000004</v>
      </c>
      <c r="I1555" s="184">
        <v>6.6230000000000002</v>
      </c>
      <c r="J1555" s="184">
        <v>6.4272</v>
      </c>
      <c r="K1555" s="184">
        <v>6.3486000000000002</v>
      </c>
      <c r="L1555" s="184">
        <v>6.2222999999999997</v>
      </c>
      <c r="M1555" s="184">
        <v>5.9</v>
      </c>
      <c r="N1555" s="184">
        <v>5.4703999999999997</v>
      </c>
      <c r="O1555" s="184">
        <v>3.9359999999999999</v>
      </c>
      <c r="P1555" s="184"/>
      <c r="Q1555" s="184">
        <v>4.2919</v>
      </c>
      <c r="R1555" s="184">
        <v>4.3799000000000001</v>
      </c>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0" t="s">
        <v>1126</v>
      </c>
      <c r="B1556" s="180" t="s">
        <v>1130</v>
      </c>
      <c r="C1556" s="180">
        <v>146678</v>
      </c>
      <c r="D1556" s="183">
        <v>45014</v>
      </c>
      <c r="E1556" s="184">
        <v>1182.2506000000001</v>
      </c>
      <c r="F1556" s="184">
        <v>6.9138000000000002</v>
      </c>
      <c r="G1556" s="184">
        <v>6.6433999999999997</v>
      </c>
      <c r="H1556" s="184">
        <v>6.5472000000000001</v>
      </c>
      <c r="I1556" s="184">
        <v>6.5627000000000004</v>
      </c>
      <c r="J1556" s="184">
        <v>6.3667999999999996</v>
      </c>
      <c r="K1556" s="184">
        <v>6.2876000000000003</v>
      </c>
      <c r="L1556" s="184">
        <v>6.1604000000000001</v>
      </c>
      <c r="M1556" s="184">
        <v>5.8373999999999997</v>
      </c>
      <c r="N1556" s="184">
        <v>5.4070999999999998</v>
      </c>
      <c r="O1556" s="184">
        <v>3.8767999999999998</v>
      </c>
      <c r="P1556" s="184"/>
      <c r="Q1556" s="184">
        <v>4.2300000000000004</v>
      </c>
      <c r="R1556" s="184">
        <v>4.3173000000000004</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0" t="s">
        <v>1126</v>
      </c>
      <c r="B1557" s="180" t="s">
        <v>2064</v>
      </c>
      <c r="C1557" s="180">
        <v>146191</v>
      </c>
      <c r="D1557" s="183">
        <v>45014</v>
      </c>
      <c r="E1557" s="184">
        <v>1195.1784</v>
      </c>
      <c r="F1557" s="184">
        <v>6.6496000000000004</v>
      </c>
      <c r="G1557" s="184">
        <v>6.5766</v>
      </c>
      <c r="H1557" s="184">
        <v>6.4968000000000004</v>
      </c>
      <c r="I1557" s="184">
        <v>6.5614999999999997</v>
      </c>
      <c r="J1557" s="184">
        <v>6.3865999999999996</v>
      </c>
      <c r="K1557" s="184">
        <v>6.3216999999999999</v>
      </c>
      <c r="L1557" s="184">
        <v>6.1914999999999996</v>
      </c>
      <c r="M1557" s="184">
        <v>5.8651999999999997</v>
      </c>
      <c r="N1557" s="184">
        <v>5.4348000000000001</v>
      </c>
      <c r="O1557" s="184">
        <v>3.8954</v>
      </c>
      <c r="P1557" s="184"/>
      <c r="Q1557" s="184">
        <v>4.3422999999999998</v>
      </c>
      <c r="R1557" s="184">
        <v>4.3463000000000003</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80" t="s">
        <v>1126</v>
      </c>
      <c r="B1558" s="180" t="s">
        <v>2065</v>
      </c>
      <c r="C1558" s="180">
        <v>146187</v>
      </c>
      <c r="D1558" s="183">
        <v>45014</v>
      </c>
      <c r="E1558" s="184">
        <v>1189.5244</v>
      </c>
      <c r="F1558" s="184">
        <v>6.5492999999999997</v>
      </c>
      <c r="G1558" s="184">
        <v>6.4748000000000001</v>
      </c>
      <c r="H1558" s="184">
        <v>6.3949999999999996</v>
      </c>
      <c r="I1558" s="184">
        <v>6.4592999999999998</v>
      </c>
      <c r="J1558" s="184">
        <v>6.2840999999999996</v>
      </c>
      <c r="K1558" s="184">
        <v>6.218</v>
      </c>
      <c r="L1558" s="184">
        <v>6.0864000000000003</v>
      </c>
      <c r="M1558" s="184">
        <v>5.7592999999999996</v>
      </c>
      <c r="N1558" s="184">
        <v>5.3277999999999999</v>
      </c>
      <c r="O1558" s="184">
        <v>3.7820999999999998</v>
      </c>
      <c r="P1558" s="184"/>
      <c r="Q1558" s="184">
        <v>4.2244000000000002</v>
      </c>
      <c r="R1558" s="184">
        <v>4.2407000000000004</v>
      </c>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0" t="s">
        <v>1126</v>
      </c>
      <c r="B1559" s="180" t="s">
        <v>1905</v>
      </c>
      <c r="C1559" s="180">
        <v>147951</v>
      </c>
      <c r="D1559" s="183">
        <v>45014</v>
      </c>
      <c r="E1559" s="184">
        <v>1135.3481999999999</v>
      </c>
      <c r="F1559" s="184">
        <v>6.8682999999999996</v>
      </c>
      <c r="G1559" s="184">
        <v>6.7496</v>
      </c>
      <c r="H1559" s="184">
        <v>6.6825999999999999</v>
      </c>
      <c r="I1559" s="184">
        <v>6.6456999999999997</v>
      </c>
      <c r="J1559" s="184">
        <v>6.3936999999999999</v>
      </c>
      <c r="K1559" s="184">
        <v>6.3970000000000002</v>
      </c>
      <c r="L1559" s="184">
        <v>6.2801</v>
      </c>
      <c r="M1559" s="184">
        <v>5.9482999999999997</v>
      </c>
      <c r="N1559" s="184">
        <v>5.5236000000000001</v>
      </c>
      <c r="O1559" s="184">
        <v>4.0403000000000002</v>
      </c>
      <c r="P1559" s="184"/>
      <c r="Q1559" s="184">
        <v>4.0852000000000004</v>
      </c>
      <c r="R1559" s="184">
        <v>4.4493</v>
      </c>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1906</v>
      </c>
      <c r="C1560" s="180">
        <v>147936</v>
      </c>
      <c r="D1560" s="183">
        <v>45014</v>
      </c>
      <c r="E1560" s="184">
        <v>1132.7393</v>
      </c>
      <c r="F1560" s="184">
        <v>6.8517999999999999</v>
      </c>
      <c r="G1560" s="184">
        <v>6.734</v>
      </c>
      <c r="H1560" s="184">
        <v>6.6638999999999999</v>
      </c>
      <c r="I1560" s="184">
        <v>6.6322000000000001</v>
      </c>
      <c r="J1560" s="184">
        <v>6.3784999999999998</v>
      </c>
      <c r="K1560" s="184">
        <v>6.3650000000000002</v>
      </c>
      <c r="L1560" s="184">
        <v>6.2350000000000003</v>
      </c>
      <c r="M1560" s="184">
        <v>5.8993000000000002</v>
      </c>
      <c r="N1560" s="184">
        <v>5.4729000000000001</v>
      </c>
      <c r="O1560" s="184">
        <v>3.9662999999999999</v>
      </c>
      <c r="P1560" s="184"/>
      <c r="Q1560" s="184">
        <v>4.0098000000000003</v>
      </c>
      <c r="R1560" s="184">
        <v>4.3865999999999996</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1855</v>
      </c>
      <c r="C1561" s="180">
        <v>147196</v>
      </c>
      <c r="D1561" s="183">
        <v>45014</v>
      </c>
      <c r="E1561" s="184">
        <v>1176.7942</v>
      </c>
      <c r="F1561" s="184">
        <v>6.9086999999999996</v>
      </c>
      <c r="G1561" s="184">
        <v>6.6360000000000001</v>
      </c>
      <c r="H1561" s="184">
        <v>6.5690999999999997</v>
      </c>
      <c r="I1561" s="184">
        <v>6.6039000000000003</v>
      </c>
      <c r="J1561" s="184">
        <v>6.4069000000000003</v>
      </c>
      <c r="K1561" s="184">
        <v>6.3021000000000003</v>
      </c>
      <c r="L1561" s="184">
        <v>6.1798999999999999</v>
      </c>
      <c r="M1561" s="184">
        <v>5.8647</v>
      </c>
      <c r="N1561" s="184">
        <v>5.4362000000000004</v>
      </c>
      <c r="O1561" s="184">
        <v>3.9245000000000001</v>
      </c>
      <c r="P1561" s="184"/>
      <c r="Q1561" s="184">
        <v>4.2262000000000004</v>
      </c>
      <c r="R1561" s="184">
        <v>4.3478000000000003</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1856</v>
      </c>
      <c r="C1562" s="180">
        <v>147193</v>
      </c>
      <c r="D1562" s="183">
        <v>45014</v>
      </c>
      <c r="E1562" s="184">
        <v>1174.1712</v>
      </c>
      <c r="F1562" s="184">
        <v>6.8494999999999999</v>
      </c>
      <c r="G1562" s="184">
        <v>6.5761000000000003</v>
      </c>
      <c r="H1562" s="184">
        <v>6.5095000000000001</v>
      </c>
      <c r="I1562" s="184">
        <v>6.5438999999999998</v>
      </c>
      <c r="J1562" s="184">
        <v>6.3465999999999996</v>
      </c>
      <c r="K1562" s="184">
        <v>6.2411000000000003</v>
      </c>
      <c r="L1562" s="184">
        <v>6.1181000000000001</v>
      </c>
      <c r="M1562" s="184">
        <v>5.8019999999999996</v>
      </c>
      <c r="N1562" s="184">
        <v>5.3724999999999996</v>
      </c>
      <c r="O1562" s="184">
        <v>3.8632</v>
      </c>
      <c r="P1562" s="184"/>
      <c r="Q1562" s="184">
        <v>4.1669999999999998</v>
      </c>
      <c r="R1562" s="184">
        <v>4.2872000000000003</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1131</v>
      </c>
      <c r="C1563" s="180">
        <v>147125</v>
      </c>
      <c r="D1563" s="183"/>
      <c r="E1563" s="184"/>
      <c r="F1563" s="184"/>
      <c r="G1563" s="184"/>
      <c r="H1563" s="184"/>
      <c r="I1563" s="184"/>
      <c r="J1563" s="184"/>
      <c r="K1563" s="184"/>
      <c r="L1563" s="184"/>
      <c r="M1563" s="184"/>
      <c r="N1563" s="184"/>
      <c r="O1563" s="184"/>
      <c r="P1563" s="184"/>
      <c r="Q1563" s="184"/>
      <c r="R1563" s="184"/>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1132</v>
      </c>
      <c r="C1564" s="180">
        <v>147124</v>
      </c>
      <c r="D1564" s="183"/>
      <c r="E1564" s="184"/>
      <c r="F1564" s="184"/>
      <c r="G1564" s="184"/>
      <c r="H1564" s="184"/>
      <c r="I1564" s="184"/>
      <c r="J1564" s="184"/>
      <c r="K1564" s="184"/>
      <c r="L1564" s="184"/>
      <c r="M1564" s="184"/>
      <c r="N1564" s="184"/>
      <c r="O1564" s="184"/>
      <c r="P1564" s="184"/>
      <c r="Q1564" s="184"/>
      <c r="R1564" s="184"/>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1133</v>
      </c>
      <c r="C1565" s="180">
        <v>147531</v>
      </c>
      <c r="D1565" s="183">
        <v>45014</v>
      </c>
      <c r="E1565" s="184">
        <v>1159.7518</v>
      </c>
      <c r="F1565" s="184">
        <v>6.6230000000000002</v>
      </c>
      <c r="G1565" s="184">
        <v>6.5697000000000001</v>
      </c>
      <c r="H1565" s="184">
        <v>6.4516999999999998</v>
      </c>
      <c r="I1565" s="184">
        <v>6.4885999999999999</v>
      </c>
      <c r="J1565" s="184">
        <v>6.3125</v>
      </c>
      <c r="K1565" s="184">
        <v>6.2752999999999997</v>
      </c>
      <c r="L1565" s="184">
        <v>6.1529999999999996</v>
      </c>
      <c r="M1565" s="184">
        <v>5.83</v>
      </c>
      <c r="N1565" s="184">
        <v>5.4126000000000003</v>
      </c>
      <c r="O1565" s="184">
        <v>3.9060999999999999</v>
      </c>
      <c r="P1565" s="184"/>
      <c r="Q1565" s="184">
        <v>4.1014999999999997</v>
      </c>
      <c r="R1565" s="184">
        <v>4.3263999999999996</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1134</v>
      </c>
      <c r="C1566" s="180">
        <v>147534</v>
      </c>
      <c r="D1566" s="183">
        <v>45014</v>
      </c>
      <c r="E1566" s="184">
        <v>1158.8911000000001</v>
      </c>
      <c r="F1566" s="184">
        <v>6.609</v>
      </c>
      <c r="G1566" s="184">
        <v>6.5587999999999997</v>
      </c>
      <c r="H1566" s="184">
        <v>6.4412000000000003</v>
      </c>
      <c r="I1566" s="184">
        <v>6.4778000000000002</v>
      </c>
      <c r="J1566" s="184">
        <v>6.3019999999999996</v>
      </c>
      <c r="K1566" s="184">
        <v>6.2647000000000004</v>
      </c>
      <c r="L1566" s="184">
        <v>6.1424000000000003</v>
      </c>
      <c r="M1566" s="184">
        <v>5.8193999999999999</v>
      </c>
      <c r="N1566" s="184">
        <v>5.4019000000000004</v>
      </c>
      <c r="O1566" s="184">
        <v>3.8914</v>
      </c>
      <c r="P1566" s="184"/>
      <c r="Q1566" s="184">
        <v>4.0804999999999998</v>
      </c>
      <c r="R1566" s="184">
        <v>4.3135000000000003</v>
      </c>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1135</v>
      </c>
      <c r="C1567" s="180">
        <v>146062</v>
      </c>
      <c r="D1567" s="183">
        <v>45014</v>
      </c>
      <c r="E1567" s="184">
        <v>1200.1669999999999</v>
      </c>
      <c r="F1567" s="184">
        <v>6.9141000000000004</v>
      </c>
      <c r="G1567" s="184">
        <v>6.6182999999999996</v>
      </c>
      <c r="H1567" s="184">
        <v>6.5629999999999997</v>
      </c>
      <c r="I1567" s="184">
        <v>6.5941999999999998</v>
      </c>
      <c r="J1567" s="184">
        <v>6.3967999999999998</v>
      </c>
      <c r="K1567" s="184">
        <v>6.3224999999999998</v>
      </c>
      <c r="L1567" s="184">
        <v>6.1963999999999997</v>
      </c>
      <c r="M1567" s="184">
        <v>5.8745000000000003</v>
      </c>
      <c r="N1567" s="184">
        <v>5.4480000000000004</v>
      </c>
      <c r="O1567" s="184">
        <v>3.9460999999999999</v>
      </c>
      <c r="P1567" s="184"/>
      <c r="Q1567" s="184">
        <v>4.415</v>
      </c>
      <c r="R1567" s="184">
        <v>4.3569000000000004</v>
      </c>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1136</v>
      </c>
      <c r="C1568" s="180">
        <v>146061</v>
      </c>
      <c r="D1568" s="183">
        <v>45014</v>
      </c>
      <c r="E1568" s="184">
        <v>1195.9005</v>
      </c>
      <c r="F1568" s="184">
        <v>6.8349000000000002</v>
      </c>
      <c r="G1568" s="184">
        <v>6.5391000000000004</v>
      </c>
      <c r="H1568" s="184">
        <v>6.4828000000000001</v>
      </c>
      <c r="I1568" s="184">
        <v>6.5141</v>
      </c>
      <c r="J1568" s="184">
        <v>6.3163999999999998</v>
      </c>
      <c r="K1568" s="184">
        <v>6.2412000000000001</v>
      </c>
      <c r="L1568" s="184">
        <v>6.1102999999999996</v>
      </c>
      <c r="M1568" s="184">
        <v>5.7873000000000001</v>
      </c>
      <c r="N1568" s="184">
        <v>5.3601000000000001</v>
      </c>
      <c r="O1568" s="184">
        <v>3.8649</v>
      </c>
      <c r="P1568" s="184"/>
      <c r="Q1568" s="184">
        <v>4.327</v>
      </c>
      <c r="R1568" s="184">
        <v>4.2736000000000001</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1137</v>
      </c>
      <c r="C1569" s="180">
        <v>147570</v>
      </c>
      <c r="D1569" s="183">
        <v>45014</v>
      </c>
      <c r="E1569" s="184">
        <v>1160.9467</v>
      </c>
      <c r="F1569" s="184">
        <v>6.5910000000000002</v>
      </c>
      <c r="G1569" s="184">
        <v>6.4779999999999998</v>
      </c>
      <c r="H1569" s="184">
        <v>6.4112999999999998</v>
      </c>
      <c r="I1569" s="184">
        <v>6.4659000000000004</v>
      </c>
      <c r="J1569" s="184">
        <v>6.3194999999999997</v>
      </c>
      <c r="K1569" s="184">
        <v>6.266</v>
      </c>
      <c r="L1569" s="184">
        <v>6.1260000000000003</v>
      </c>
      <c r="M1569" s="184">
        <v>5.7919999999999998</v>
      </c>
      <c r="N1569" s="184">
        <v>5.3615000000000004</v>
      </c>
      <c r="O1569" s="184">
        <v>3.9104999999999999</v>
      </c>
      <c r="P1569" s="184"/>
      <c r="Q1569" s="184">
        <v>4.1318000000000001</v>
      </c>
      <c r="R1569" s="184">
        <v>4.2845000000000004</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1138</v>
      </c>
      <c r="C1570" s="180">
        <v>147569</v>
      </c>
      <c r="D1570" s="183">
        <v>45014</v>
      </c>
      <c r="E1570" s="184">
        <v>1158.4549</v>
      </c>
      <c r="F1570" s="184">
        <v>6.5294999999999996</v>
      </c>
      <c r="G1570" s="184">
        <v>6.4183000000000003</v>
      </c>
      <c r="H1570" s="184">
        <v>6.3510999999999997</v>
      </c>
      <c r="I1570" s="184">
        <v>6.4058999999999999</v>
      </c>
      <c r="J1570" s="184">
        <v>6.2591000000000001</v>
      </c>
      <c r="K1570" s="184">
        <v>6.2080000000000002</v>
      </c>
      <c r="L1570" s="184">
        <v>6.0709</v>
      </c>
      <c r="M1570" s="184">
        <v>5.7374000000000001</v>
      </c>
      <c r="N1570" s="184">
        <v>5.3070000000000004</v>
      </c>
      <c r="O1570" s="184">
        <v>3.8573</v>
      </c>
      <c r="P1570" s="184"/>
      <c r="Q1570" s="184">
        <v>4.0711000000000004</v>
      </c>
      <c r="R1570" s="184">
        <v>4.2314999999999996</v>
      </c>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1139</v>
      </c>
      <c r="C1571" s="180">
        <v>147213</v>
      </c>
      <c r="D1571" s="183">
        <v>45014</v>
      </c>
      <c r="E1571" s="184">
        <v>1167.2681</v>
      </c>
      <c r="F1571" s="184">
        <v>6.5396000000000001</v>
      </c>
      <c r="G1571" s="184">
        <v>6.4919000000000002</v>
      </c>
      <c r="H1571" s="184">
        <v>6.3648999999999996</v>
      </c>
      <c r="I1571" s="184">
        <v>6.4023000000000003</v>
      </c>
      <c r="J1571" s="184">
        <v>6.2244999999999999</v>
      </c>
      <c r="K1571" s="184">
        <v>6.1791999999999998</v>
      </c>
      <c r="L1571" s="184">
        <v>6.0694999999999997</v>
      </c>
      <c r="M1571" s="184">
        <v>5.7511000000000001</v>
      </c>
      <c r="N1571" s="184">
        <v>5.3238000000000003</v>
      </c>
      <c r="O1571" s="184">
        <v>3.7812000000000001</v>
      </c>
      <c r="P1571" s="184"/>
      <c r="Q1571" s="184">
        <v>4.0526999999999997</v>
      </c>
      <c r="R1571" s="184">
        <v>4.2438000000000002</v>
      </c>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1140</v>
      </c>
      <c r="C1572" s="180">
        <v>147214</v>
      </c>
      <c r="D1572" s="183">
        <v>45014</v>
      </c>
      <c r="E1572" s="184">
        <v>1169.7244000000001</v>
      </c>
      <c r="F1572" s="184">
        <v>6.5883000000000003</v>
      </c>
      <c r="G1572" s="184">
        <v>6.5418000000000003</v>
      </c>
      <c r="H1572" s="184">
        <v>6.4154</v>
      </c>
      <c r="I1572" s="184">
        <v>6.4523999999999999</v>
      </c>
      <c r="J1572" s="184">
        <v>6.2747000000000002</v>
      </c>
      <c r="K1572" s="184">
        <v>6.23</v>
      </c>
      <c r="L1572" s="184">
        <v>6.1208999999999998</v>
      </c>
      <c r="M1572" s="184">
        <v>5.8032000000000004</v>
      </c>
      <c r="N1572" s="184">
        <v>5.3765000000000001</v>
      </c>
      <c r="O1572" s="184">
        <v>3.8365999999999998</v>
      </c>
      <c r="P1572" s="184"/>
      <c r="Q1572" s="184">
        <v>4.1089000000000002</v>
      </c>
      <c r="R1572" s="184">
        <v>4.2961999999999998</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1141</v>
      </c>
      <c r="C1573" s="180">
        <v>101996</v>
      </c>
      <c r="D1573" s="183">
        <v>45014</v>
      </c>
      <c r="E1573" s="184">
        <v>3301.2420999999999</v>
      </c>
      <c r="F1573" s="184">
        <v>6.7478999999999996</v>
      </c>
      <c r="G1573" s="184">
        <v>6.5357000000000003</v>
      </c>
      <c r="H1573" s="184">
        <v>6.4160000000000004</v>
      </c>
      <c r="I1573" s="184">
        <v>6.4459</v>
      </c>
      <c r="J1573" s="184">
        <v>6.2577999999999996</v>
      </c>
      <c r="K1573" s="184">
        <v>6.1778000000000004</v>
      </c>
      <c r="L1573" s="184">
        <v>6.0522</v>
      </c>
      <c r="M1573" s="184">
        <v>5.7217000000000002</v>
      </c>
      <c r="N1573" s="184">
        <v>5.2889999999999997</v>
      </c>
      <c r="O1573" s="184">
        <v>3.7654999999999998</v>
      </c>
      <c r="P1573" s="184">
        <v>4.5205000000000002</v>
      </c>
      <c r="Q1573" s="184">
        <v>5.8083</v>
      </c>
      <c r="R1573" s="184">
        <v>4.2119</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1142</v>
      </c>
      <c r="C1574" s="180">
        <v>119110</v>
      </c>
      <c r="D1574" s="183">
        <v>45014</v>
      </c>
      <c r="E1574" s="184">
        <v>3327.1592000000001</v>
      </c>
      <c r="F1574" s="184">
        <v>6.8468</v>
      </c>
      <c r="G1574" s="184">
        <v>6.6303999999999998</v>
      </c>
      <c r="H1574" s="184">
        <v>6.5137999999999998</v>
      </c>
      <c r="I1574" s="184">
        <v>6.5450999999999997</v>
      </c>
      <c r="J1574" s="184">
        <v>6.3577000000000004</v>
      </c>
      <c r="K1574" s="184">
        <v>6.2789999999999999</v>
      </c>
      <c r="L1574" s="184">
        <v>6.1551</v>
      </c>
      <c r="M1574" s="184">
        <v>5.8261000000000003</v>
      </c>
      <c r="N1574" s="184">
        <v>5.3947000000000003</v>
      </c>
      <c r="O1574" s="184">
        <v>3.8696000000000002</v>
      </c>
      <c r="P1574" s="184">
        <v>4.6211000000000002</v>
      </c>
      <c r="Q1574" s="184">
        <v>5.9263000000000003</v>
      </c>
      <c r="R1574" s="184">
        <v>4.3163</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1143</v>
      </c>
      <c r="C1575" s="180">
        <v>147287</v>
      </c>
      <c r="D1575" s="183">
        <v>45014</v>
      </c>
      <c r="E1575" s="184">
        <v>1172.5336</v>
      </c>
      <c r="F1575" s="184">
        <v>7.0614999999999997</v>
      </c>
      <c r="G1575" s="184">
        <v>6.6923000000000004</v>
      </c>
      <c r="H1575" s="184">
        <v>6.7861000000000002</v>
      </c>
      <c r="I1575" s="184">
        <v>6.6852</v>
      </c>
      <c r="J1575" s="184">
        <v>6.4429999999999996</v>
      </c>
      <c r="K1575" s="184">
        <v>6.3433000000000002</v>
      </c>
      <c r="L1575" s="184">
        <v>6.2115</v>
      </c>
      <c r="M1575" s="184">
        <v>5.8849</v>
      </c>
      <c r="N1575" s="184">
        <v>5.4572000000000003</v>
      </c>
      <c r="O1575" s="184">
        <v>3.9584999999999999</v>
      </c>
      <c r="P1575" s="184"/>
      <c r="Q1575" s="184">
        <v>4.2111999999999998</v>
      </c>
      <c r="R1575" s="184">
        <v>4.3935000000000004</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1144</v>
      </c>
      <c r="C1576" s="180">
        <v>147290</v>
      </c>
      <c r="D1576" s="183">
        <v>45014</v>
      </c>
      <c r="E1576" s="184">
        <v>1165.8942999999999</v>
      </c>
      <c r="F1576" s="184">
        <v>6.9607000000000001</v>
      </c>
      <c r="G1576" s="184">
        <v>6.5914999999999999</v>
      </c>
      <c r="H1576" s="184">
        <v>6.6858000000000004</v>
      </c>
      <c r="I1576" s="184">
        <v>6.5849000000000002</v>
      </c>
      <c r="J1576" s="184">
        <v>6.3423999999999996</v>
      </c>
      <c r="K1576" s="184">
        <v>6.2389000000000001</v>
      </c>
      <c r="L1576" s="184">
        <v>6.0811000000000002</v>
      </c>
      <c r="M1576" s="184">
        <v>5.7446000000000002</v>
      </c>
      <c r="N1576" s="184">
        <v>5.3113999999999999</v>
      </c>
      <c r="O1576" s="184">
        <v>3.8066</v>
      </c>
      <c r="P1576" s="184"/>
      <c r="Q1576" s="184">
        <v>4.0579000000000001</v>
      </c>
      <c r="R1576" s="184">
        <v>4.2431000000000001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1145</v>
      </c>
      <c r="C1577" s="180">
        <v>145535</v>
      </c>
      <c r="D1577" s="183">
        <v>45014</v>
      </c>
      <c r="E1577" s="184">
        <v>1202.8634999999999</v>
      </c>
      <c r="F1577" s="184">
        <v>7.0625</v>
      </c>
      <c r="G1577" s="184">
        <v>6.6227</v>
      </c>
      <c r="H1577" s="184">
        <v>6.4779</v>
      </c>
      <c r="I1577" s="184">
        <v>6.4974999999999996</v>
      </c>
      <c r="J1577" s="184">
        <v>6.3045999999999998</v>
      </c>
      <c r="K1577" s="184">
        <v>6.2239000000000004</v>
      </c>
      <c r="L1577" s="184">
        <v>6.0848000000000004</v>
      </c>
      <c r="M1577" s="184">
        <v>5.7572000000000001</v>
      </c>
      <c r="N1577" s="184">
        <v>5.3281999999999998</v>
      </c>
      <c r="O1577" s="184">
        <v>3.786</v>
      </c>
      <c r="P1577" s="184"/>
      <c r="Q1577" s="184">
        <v>4.3136999999999999</v>
      </c>
      <c r="R1577" s="184">
        <v>4.2411000000000003</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1146</v>
      </c>
      <c r="C1578" s="180">
        <v>145536</v>
      </c>
      <c r="D1578" s="183">
        <v>45014</v>
      </c>
      <c r="E1578" s="184">
        <v>1207.9956</v>
      </c>
      <c r="F1578" s="184">
        <v>7.1504000000000003</v>
      </c>
      <c r="G1578" s="184">
        <v>6.7115</v>
      </c>
      <c r="H1578" s="184">
        <v>6.5675999999999997</v>
      </c>
      <c r="I1578" s="184">
        <v>6.5876000000000001</v>
      </c>
      <c r="J1578" s="184">
        <v>6.3948</v>
      </c>
      <c r="K1578" s="184">
        <v>6.3151000000000002</v>
      </c>
      <c r="L1578" s="184">
        <v>6.1775000000000002</v>
      </c>
      <c r="M1578" s="184">
        <v>5.8509000000000002</v>
      </c>
      <c r="N1578" s="184">
        <v>5.423</v>
      </c>
      <c r="O1578" s="184">
        <v>3.8858999999999999</v>
      </c>
      <c r="P1578" s="184"/>
      <c r="Q1578" s="184">
        <v>4.4153000000000002</v>
      </c>
      <c r="R1578" s="184">
        <v>4.3394000000000004</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1147</v>
      </c>
      <c r="C1579" s="180">
        <v>147450</v>
      </c>
      <c r="D1579" s="183">
        <v>45014</v>
      </c>
      <c r="E1579" s="184">
        <v>1158.7526</v>
      </c>
      <c r="F1579" s="184">
        <v>6.0646000000000004</v>
      </c>
      <c r="G1579" s="184">
        <v>6.0625</v>
      </c>
      <c r="H1579" s="184">
        <v>6.1086</v>
      </c>
      <c r="I1579" s="184">
        <v>6.2175000000000002</v>
      </c>
      <c r="J1579" s="184">
        <v>6.0716999999999999</v>
      </c>
      <c r="K1579" s="184">
        <v>6.0190000000000001</v>
      </c>
      <c r="L1579" s="184">
        <v>5.915</v>
      </c>
      <c r="M1579" s="184">
        <v>5.6496000000000004</v>
      </c>
      <c r="N1579" s="184">
        <v>5.2324999999999999</v>
      </c>
      <c r="O1579" s="184">
        <v>3.7837999999999998</v>
      </c>
      <c r="P1579" s="184"/>
      <c r="Q1579" s="184">
        <v>4.0336999999999996</v>
      </c>
      <c r="R1579" s="184">
        <v>4.2077</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1148</v>
      </c>
      <c r="C1580" s="180">
        <v>147454</v>
      </c>
      <c r="D1580" s="183">
        <v>45014</v>
      </c>
      <c r="E1580" s="184">
        <v>1154.8683000000001</v>
      </c>
      <c r="F1580" s="184">
        <v>6.0155000000000003</v>
      </c>
      <c r="G1580" s="184">
        <v>6.0122</v>
      </c>
      <c r="H1580" s="184">
        <v>6.0580999999999996</v>
      </c>
      <c r="I1580" s="184">
        <v>6.1669999999999998</v>
      </c>
      <c r="J1580" s="184">
        <v>6.0193000000000003</v>
      </c>
      <c r="K1580" s="184">
        <v>5.9657</v>
      </c>
      <c r="L1580" s="184">
        <v>5.8880999999999997</v>
      </c>
      <c r="M1580" s="184">
        <v>5.5980999999999996</v>
      </c>
      <c r="N1580" s="184">
        <v>5.1669</v>
      </c>
      <c r="O1580" s="184">
        <v>3.6930999999999998</v>
      </c>
      <c r="P1580" s="184"/>
      <c r="Q1580" s="184">
        <v>3.94</v>
      </c>
      <c r="R1580" s="184">
        <v>4.1231999999999998</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1149</v>
      </c>
      <c r="C1581" s="180">
        <v>147883</v>
      </c>
      <c r="D1581" s="183">
        <v>45014</v>
      </c>
      <c r="E1581" s="184">
        <v>1132.3641</v>
      </c>
      <c r="F1581" s="184">
        <v>6.6444999999999999</v>
      </c>
      <c r="G1581" s="184">
        <v>6.5964</v>
      </c>
      <c r="H1581" s="184">
        <v>6.5373000000000001</v>
      </c>
      <c r="I1581" s="184">
        <v>6.5483000000000002</v>
      </c>
      <c r="J1581" s="184">
        <v>6.3460000000000001</v>
      </c>
      <c r="K1581" s="184">
        <v>6.2809999999999997</v>
      </c>
      <c r="L1581" s="184">
        <v>6.1593</v>
      </c>
      <c r="M1581" s="184">
        <v>5.8433999999999999</v>
      </c>
      <c r="N1581" s="184">
        <v>5.4146000000000001</v>
      </c>
      <c r="O1581" s="184">
        <v>3.8828999999999998</v>
      </c>
      <c r="P1581" s="184"/>
      <c r="Q1581" s="184">
        <v>3.9336000000000002</v>
      </c>
      <c r="R1581" s="184">
        <v>4.3330000000000002</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1150</v>
      </c>
      <c r="C1582" s="180">
        <v>147878</v>
      </c>
      <c r="D1582" s="183">
        <v>45014</v>
      </c>
      <c r="E1582" s="184">
        <v>1130.1697999999999</v>
      </c>
      <c r="F1582" s="184">
        <v>6.5831</v>
      </c>
      <c r="G1582" s="184">
        <v>6.5358999999999998</v>
      </c>
      <c r="H1582" s="184">
        <v>6.4768999999999997</v>
      </c>
      <c r="I1582" s="184">
        <v>6.4880000000000004</v>
      </c>
      <c r="J1582" s="184">
        <v>6.2858000000000001</v>
      </c>
      <c r="K1582" s="184">
        <v>6.2202000000000002</v>
      </c>
      <c r="L1582" s="184">
        <v>6.0975000000000001</v>
      </c>
      <c r="M1582" s="184">
        <v>5.7807000000000004</v>
      </c>
      <c r="N1582" s="184">
        <v>5.3512000000000004</v>
      </c>
      <c r="O1582" s="184">
        <v>3.8203999999999998</v>
      </c>
      <c r="P1582" s="184"/>
      <c r="Q1582" s="184">
        <v>3.871</v>
      </c>
      <c r="R1582" s="184">
        <v>4.2702</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1151</v>
      </c>
      <c r="C1583" s="180">
        <v>147713</v>
      </c>
      <c r="D1583" s="183">
        <v>45014</v>
      </c>
      <c r="E1583" s="184">
        <v>1141.7411999999999</v>
      </c>
      <c r="F1583" s="184">
        <v>6.5899000000000001</v>
      </c>
      <c r="G1583" s="184">
        <v>6.5122999999999998</v>
      </c>
      <c r="H1583" s="184">
        <v>6.4332000000000003</v>
      </c>
      <c r="I1583" s="184">
        <v>6.4173</v>
      </c>
      <c r="J1583" s="184">
        <v>6.2149000000000001</v>
      </c>
      <c r="K1583" s="184">
        <v>6.1727999999999996</v>
      </c>
      <c r="L1583" s="184">
        <v>6.0487000000000002</v>
      </c>
      <c r="M1583" s="184">
        <v>5.7144000000000004</v>
      </c>
      <c r="N1583" s="184">
        <v>5.3162000000000003</v>
      </c>
      <c r="O1583" s="184">
        <v>3.8252000000000002</v>
      </c>
      <c r="P1583" s="184"/>
      <c r="Q1583" s="184">
        <v>3.94</v>
      </c>
      <c r="R1583" s="184">
        <v>4.2588999999999997</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1152</v>
      </c>
      <c r="C1584" s="180">
        <v>147714</v>
      </c>
      <c r="D1584" s="183">
        <v>45014</v>
      </c>
      <c r="E1584" s="184">
        <v>1137.7285999999999</v>
      </c>
      <c r="F1584" s="184">
        <v>6.4912000000000001</v>
      </c>
      <c r="G1584" s="184">
        <v>6.41</v>
      </c>
      <c r="H1584" s="184">
        <v>6.3323</v>
      </c>
      <c r="I1584" s="184">
        <v>6.3280000000000003</v>
      </c>
      <c r="J1584" s="184">
        <v>6.1196999999999999</v>
      </c>
      <c r="K1584" s="184">
        <v>6.0721999999999996</v>
      </c>
      <c r="L1584" s="184">
        <v>5.9461000000000004</v>
      </c>
      <c r="M1584" s="184">
        <v>5.6111000000000004</v>
      </c>
      <c r="N1584" s="184">
        <v>5.2011000000000003</v>
      </c>
      <c r="O1584" s="184">
        <v>3.7183000000000002</v>
      </c>
      <c r="P1584" s="184"/>
      <c r="Q1584" s="184">
        <v>3.8334000000000001</v>
      </c>
      <c r="R1584" s="184">
        <v>4.1497999999999999</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1153</v>
      </c>
      <c r="C1585" s="180">
        <v>147837</v>
      </c>
      <c r="D1585" s="183">
        <v>45014</v>
      </c>
      <c r="E1585" s="184">
        <v>1138.7488000000001</v>
      </c>
      <c r="F1585" s="184">
        <v>6.7035</v>
      </c>
      <c r="G1585" s="184">
        <v>6.6054000000000004</v>
      </c>
      <c r="H1585" s="184">
        <v>6.5652999999999997</v>
      </c>
      <c r="I1585" s="184">
        <v>6.5743</v>
      </c>
      <c r="J1585" s="184">
        <v>6.3605</v>
      </c>
      <c r="K1585" s="184">
        <v>6.2981999999999996</v>
      </c>
      <c r="L1585" s="184">
        <v>6.1696999999999997</v>
      </c>
      <c r="M1585" s="184">
        <v>5.8452000000000002</v>
      </c>
      <c r="N1585" s="184">
        <v>5.4135</v>
      </c>
      <c r="O1585" s="184">
        <v>3.9169</v>
      </c>
      <c r="P1585" s="184"/>
      <c r="Q1585" s="184">
        <v>3.9904999999999999</v>
      </c>
      <c r="R1585" s="184">
        <v>4.3510999999999997</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1154</v>
      </c>
      <c r="C1586" s="180">
        <v>147836</v>
      </c>
      <c r="D1586" s="183">
        <v>45014</v>
      </c>
      <c r="E1586" s="184">
        <v>1136.1197</v>
      </c>
      <c r="F1586" s="184">
        <v>6.6322000000000001</v>
      </c>
      <c r="G1586" s="184">
        <v>6.5349000000000004</v>
      </c>
      <c r="H1586" s="184">
        <v>6.4950000000000001</v>
      </c>
      <c r="I1586" s="184">
        <v>6.5049000000000001</v>
      </c>
      <c r="J1586" s="184">
        <v>6.2904999999999998</v>
      </c>
      <c r="K1586" s="184">
        <v>6.2271999999999998</v>
      </c>
      <c r="L1586" s="184">
        <v>6.0975999999999999</v>
      </c>
      <c r="M1586" s="184">
        <v>5.7721999999999998</v>
      </c>
      <c r="N1586" s="184">
        <v>5.3398000000000003</v>
      </c>
      <c r="O1586" s="184">
        <v>3.8443000000000001</v>
      </c>
      <c r="P1586" s="184"/>
      <c r="Q1586" s="184">
        <v>3.9180999999999999</v>
      </c>
      <c r="R1586" s="184">
        <v>4.2782</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1155</v>
      </c>
      <c r="C1587" s="180">
        <v>146141</v>
      </c>
      <c r="D1587" s="183">
        <v>45014</v>
      </c>
      <c r="E1587" s="184">
        <v>1195.3287</v>
      </c>
      <c r="F1587" s="184">
        <v>7.0702999999999996</v>
      </c>
      <c r="G1587" s="184">
        <v>6.6715999999999998</v>
      </c>
      <c r="H1587" s="184">
        <v>6.6040000000000001</v>
      </c>
      <c r="I1587" s="184">
        <v>6.6281999999999996</v>
      </c>
      <c r="J1587" s="184">
        <v>6.4302000000000001</v>
      </c>
      <c r="K1587" s="184">
        <v>6.3372000000000002</v>
      </c>
      <c r="L1587" s="184">
        <v>6.1976000000000004</v>
      </c>
      <c r="M1587" s="184">
        <v>5.8731</v>
      </c>
      <c r="N1587" s="184">
        <v>5.4470999999999998</v>
      </c>
      <c r="O1587" s="184">
        <v>3.8965000000000001</v>
      </c>
      <c r="P1587" s="184"/>
      <c r="Q1587" s="184">
        <v>4.3368000000000002</v>
      </c>
      <c r="R1587" s="184">
        <v>4.3510999999999997</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1156</v>
      </c>
      <c r="C1588" s="180">
        <v>146142</v>
      </c>
      <c r="D1588" s="183">
        <v>45014</v>
      </c>
      <c r="E1588" s="184">
        <v>1190.7862</v>
      </c>
      <c r="F1588" s="184">
        <v>6.9500999999999999</v>
      </c>
      <c r="G1588" s="184">
        <v>6.5518000000000001</v>
      </c>
      <c r="H1588" s="184">
        <v>6.4843999999999999</v>
      </c>
      <c r="I1588" s="184">
        <v>6.5079000000000002</v>
      </c>
      <c r="J1588" s="184">
        <v>6.3094999999999999</v>
      </c>
      <c r="K1588" s="184">
        <v>6.2152000000000003</v>
      </c>
      <c r="L1588" s="184">
        <v>6.0739999999999998</v>
      </c>
      <c r="M1588" s="184">
        <v>5.7477999999999998</v>
      </c>
      <c r="N1588" s="184">
        <v>5.3205999999999998</v>
      </c>
      <c r="O1588" s="184">
        <v>3.7858999999999998</v>
      </c>
      <c r="P1588" s="184"/>
      <c r="Q1588" s="184">
        <v>4.2423000000000002</v>
      </c>
      <c r="R1588" s="184">
        <v>4.2355999999999998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1157</v>
      </c>
      <c r="C1589" s="180">
        <v>119283</v>
      </c>
      <c r="D1589" s="183"/>
      <c r="E1589" s="184"/>
      <c r="F1589" s="184"/>
      <c r="G1589" s="184"/>
      <c r="H1589" s="184"/>
      <c r="I1589" s="184"/>
      <c r="J1589" s="184"/>
      <c r="K1589" s="184"/>
      <c r="L1589" s="184"/>
      <c r="M1589" s="184"/>
      <c r="N1589" s="184"/>
      <c r="O1589" s="184"/>
      <c r="P1589" s="184"/>
      <c r="Q1589" s="184"/>
      <c r="R1589" s="184"/>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1158</v>
      </c>
      <c r="C1590" s="180">
        <v>118058</v>
      </c>
      <c r="D1590" s="183"/>
      <c r="E1590" s="184"/>
      <c r="F1590" s="184"/>
      <c r="G1590" s="184"/>
      <c r="H1590" s="184"/>
      <c r="I1590" s="184"/>
      <c r="J1590" s="184"/>
      <c r="K1590" s="184"/>
      <c r="L1590" s="184"/>
      <c r="M1590" s="184"/>
      <c r="N1590" s="184"/>
      <c r="O1590" s="184"/>
      <c r="P1590" s="184"/>
      <c r="Q1590" s="184"/>
      <c r="R1590" s="184"/>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1159</v>
      </c>
      <c r="C1591" s="180">
        <v>147515</v>
      </c>
      <c r="D1591" s="183">
        <v>45014</v>
      </c>
      <c r="E1591" s="184">
        <v>1161.7191</v>
      </c>
      <c r="F1591" s="184">
        <v>6.7531999999999996</v>
      </c>
      <c r="G1591" s="184">
        <v>6.5890000000000004</v>
      </c>
      <c r="H1591" s="184">
        <v>6.5050999999999997</v>
      </c>
      <c r="I1591" s="184">
        <v>6.5807000000000002</v>
      </c>
      <c r="J1591" s="184">
        <v>6.3897000000000004</v>
      </c>
      <c r="K1591" s="184">
        <v>6.3190999999999997</v>
      </c>
      <c r="L1591" s="184">
        <v>6.1905999999999999</v>
      </c>
      <c r="M1591" s="184">
        <v>5.8807</v>
      </c>
      <c r="N1591" s="184">
        <v>5.4537000000000004</v>
      </c>
      <c r="O1591" s="184">
        <v>3.9116</v>
      </c>
      <c r="P1591" s="184"/>
      <c r="Q1591" s="184">
        <v>4.1205999999999996</v>
      </c>
      <c r="R1591" s="184">
        <v>4.3752000000000004</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1160</v>
      </c>
      <c r="C1592" s="180">
        <v>147519</v>
      </c>
      <c r="D1592" s="183">
        <v>45014</v>
      </c>
      <c r="E1592" s="184">
        <v>1156.1414</v>
      </c>
      <c r="F1592" s="184">
        <v>6.6246999999999998</v>
      </c>
      <c r="G1592" s="184">
        <v>6.4607000000000001</v>
      </c>
      <c r="H1592" s="184">
        <v>6.3750999999999998</v>
      </c>
      <c r="I1592" s="184">
        <v>6.4504000000000001</v>
      </c>
      <c r="J1592" s="184">
        <v>6.2594000000000003</v>
      </c>
      <c r="K1592" s="184">
        <v>6.1871999999999998</v>
      </c>
      <c r="L1592" s="184">
        <v>6.0567000000000002</v>
      </c>
      <c r="M1592" s="184">
        <v>5.7450000000000001</v>
      </c>
      <c r="N1592" s="184">
        <v>5.3167</v>
      </c>
      <c r="O1592" s="184">
        <v>3.7766000000000002</v>
      </c>
      <c r="P1592" s="184"/>
      <c r="Q1592" s="184">
        <v>3.9853000000000001</v>
      </c>
      <c r="R1592" s="184">
        <v>4.2394999999999996</v>
      </c>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1161</v>
      </c>
      <c r="C1593" s="180">
        <v>147564</v>
      </c>
      <c r="D1593" s="183">
        <v>45014</v>
      </c>
      <c r="E1593" s="184">
        <v>1160.1008999999999</v>
      </c>
      <c r="F1593" s="184">
        <v>6.6083999999999996</v>
      </c>
      <c r="G1593" s="184">
        <v>6.6170999999999998</v>
      </c>
      <c r="H1593" s="184">
        <v>6.5317999999999996</v>
      </c>
      <c r="I1593" s="184">
        <v>6.5540000000000003</v>
      </c>
      <c r="J1593" s="184">
        <v>6.3815999999999997</v>
      </c>
      <c r="K1593" s="184">
        <v>6.3510999999999997</v>
      </c>
      <c r="L1593" s="184">
        <v>6.1943999999999999</v>
      </c>
      <c r="M1593" s="184">
        <v>5.8753000000000002</v>
      </c>
      <c r="N1593" s="184">
        <v>5.4473000000000003</v>
      </c>
      <c r="O1593" s="184">
        <v>3.94</v>
      </c>
      <c r="P1593" s="184"/>
      <c r="Q1593" s="184">
        <v>4.1124000000000001</v>
      </c>
      <c r="R1593" s="184">
        <v>4.3856000000000002</v>
      </c>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1162</v>
      </c>
      <c r="C1594" s="180">
        <v>147565</v>
      </c>
      <c r="D1594" s="183">
        <v>45014</v>
      </c>
      <c r="E1594" s="184">
        <v>1155.7708</v>
      </c>
      <c r="F1594" s="184">
        <v>6.5068000000000001</v>
      </c>
      <c r="G1594" s="184">
        <v>6.5186000000000002</v>
      </c>
      <c r="H1594" s="184">
        <v>6.4314</v>
      </c>
      <c r="I1594" s="184">
        <v>6.4530000000000003</v>
      </c>
      <c r="J1594" s="184">
        <v>6.2808999999999999</v>
      </c>
      <c r="K1594" s="184">
        <v>6.2496</v>
      </c>
      <c r="L1594" s="184">
        <v>6.0914000000000001</v>
      </c>
      <c r="M1594" s="184">
        <v>5.7709000000000001</v>
      </c>
      <c r="N1594" s="184">
        <v>5.3411999999999997</v>
      </c>
      <c r="O1594" s="184">
        <v>3.8342000000000001</v>
      </c>
      <c r="P1594" s="184"/>
      <c r="Q1594" s="184">
        <v>4.0068000000000001</v>
      </c>
      <c r="R1594" s="184">
        <v>4.2797000000000001</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1163</v>
      </c>
      <c r="C1595" s="180">
        <v>147736</v>
      </c>
      <c r="D1595" s="183">
        <v>45014</v>
      </c>
      <c r="E1595" s="184">
        <v>1148.7916</v>
      </c>
      <c r="F1595" s="184">
        <v>6.8545999999999996</v>
      </c>
      <c r="G1595" s="184">
        <v>6.6897000000000002</v>
      </c>
      <c r="H1595" s="184">
        <v>6.6220999999999997</v>
      </c>
      <c r="I1595" s="184">
        <v>6.6332000000000004</v>
      </c>
      <c r="J1595" s="184">
        <v>6.4443999999999999</v>
      </c>
      <c r="K1595" s="184">
        <v>6.3594999999999997</v>
      </c>
      <c r="L1595" s="184">
        <v>6.2317999999999998</v>
      </c>
      <c r="M1595" s="184">
        <v>5.9009</v>
      </c>
      <c r="N1595" s="184">
        <v>5.4661999999999997</v>
      </c>
      <c r="O1595" s="184">
        <v>3.9748000000000001</v>
      </c>
      <c r="P1595" s="184"/>
      <c r="Q1595" s="184">
        <v>4.0967000000000002</v>
      </c>
      <c r="R1595" s="184">
        <v>4.3956999999999997</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1164</v>
      </c>
      <c r="C1596" s="180">
        <v>147739</v>
      </c>
      <c r="D1596" s="183">
        <v>45014</v>
      </c>
      <c r="E1596" s="184">
        <v>1144.9804999999999</v>
      </c>
      <c r="F1596" s="184">
        <v>6.7563000000000004</v>
      </c>
      <c r="G1596" s="184">
        <v>6.5971000000000002</v>
      </c>
      <c r="H1596" s="184">
        <v>6.5259</v>
      </c>
      <c r="I1596" s="184">
        <v>6.5358999999999998</v>
      </c>
      <c r="J1596" s="184">
        <v>6.3468999999999998</v>
      </c>
      <c r="K1596" s="184">
        <v>6.2579000000000002</v>
      </c>
      <c r="L1596" s="184">
        <v>6.1245000000000003</v>
      </c>
      <c r="M1596" s="184">
        <v>5.7948000000000004</v>
      </c>
      <c r="N1596" s="184">
        <v>5.3661000000000003</v>
      </c>
      <c r="O1596" s="184">
        <v>3.8769999999999998</v>
      </c>
      <c r="P1596" s="184"/>
      <c r="Q1596" s="184">
        <v>3.9965999999999999</v>
      </c>
      <c r="R1596" s="184">
        <v>4.2990000000000004</v>
      </c>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1165</v>
      </c>
      <c r="C1597" s="180">
        <v>145810</v>
      </c>
      <c r="D1597" s="183">
        <v>45014</v>
      </c>
      <c r="E1597" s="184">
        <v>120.315</v>
      </c>
      <c r="F1597" s="184">
        <v>6.8270999999999997</v>
      </c>
      <c r="G1597" s="184">
        <v>6.6272000000000002</v>
      </c>
      <c r="H1597" s="184">
        <v>6.5392999999999999</v>
      </c>
      <c r="I1597" s="184">
        <v>6.6563999999999997</v>
      </c>
      <c r="J1597" s="184">
        <v>6.4485999999999999</v>
      </c>
      <c r="K1597" s="184">
        <v>6.3472</v>
      </c>
      <c r="L1597" s="184">
        <v>6.2057000000000002</v>
      </c>
      <c r="M1597" s="184">
        <v>5.8810000000000002</v>
      </c>
      <c r="N1597" s="184">
        <v>5.4653</v>
      </c>
      <c r="O1597" s="184">
        <v>3.9278</v>
      </c>
      <c r="P1597" s="184"/>
      <c r="Q1597" s="184">
        <v>4.4164000000000003</v>
      </c>
      <c r="R1597" s="184">
        <v>4.3681999999999999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1166</v>
      </c>
      <c r="C1598" s="180">
        <v>145811</v>
      </c>
      <c r="D1598" s="183">
        <v>45014</v>
      </c>
      <c r="E1598" s="184">
        <v>119.8139</v>
      </c>
      <c r="F1598" s="184">
        <v>6.7641999999999998</v>
      </c>
      <c r="G1598" s="184">
        <v>6.5430999999999999</v>
      </c>
      <c r="H1598" s="184">
        <v>6.4532999999999996</v>
      </c>
      <c r="I1598" s="184">
        <v>6.5247000000000002</v>
      </c>
      <c r="J1598" s="184">
        <v>6.3388</v>
      </c>
      <c r="K1598" s="184">
        <v>6.2499000000000002</v>
      </c>
      <c r="L1598" s="184">
        <v>6.1094999999999997</v>
      </c>
      <c r="M1598" s="184">
        <v>5.7847</v>
      </c>
      <c r="N1598" s="184">
        <v>5.3547000000000002</v>
      </c>
      <c r="O1598" s="184">
        <v>3.8277000000000001</v>
      </c>
      <c r="P1598" s="184"/>
      <c r="Q1598" s="184">
        <v>4.3146000000000004</v>
      </c>
      <c r="R1598" s="184">
        <v>4.266</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1167</v>
      </c>
      <c r="C1599" s="180">
        <v>147606</v>
      </c>
      <c r="D1599" s="183">
        <v>45014</v>
      </c>
      <c r="E1599" s="184">
        <v>1156.5757000000001</v>
      </c>
      <c r="F1599" s="184">
        <v>6.8526999999999996</v>
      </c>
      <c r="G1599" s="184">
        <v>6.5529999999999999</v>
      </c>
      <c r="H1599" s="184">
        <v>6.3822000000000001</v>
      </c>
      <c r="I1599" s="184">
        <v>6.4463999999999997</v>
      </c>
      <c r="J1599" s="184">
        <v>6.2424999999999997</v>
      </c>
      <c r="K1599" s="184">
        <v>6.2347000000000001</v>
      </c>
      <c r="L1599" s="184">
        <v>6.1391</v>
      </c>
      <c r="M1599" s="184">
        <v>5.8510999999999997</v>
      </c>
      <c r="N1599" s="184">
        <v>5.4179000000000004</v>
      </c>
      <c r="O1599" s="184">
        <v>3.9603000000000002</v>
      </c>
      <c r="P1599" s="184"/>
      <c r="Q1599" s="184">
        <v>4.1361999999999997</v>
      </c>
      <c r="R1599" s="184">
        <v>4.3677999999999999</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1168</v>
      </c>
      <c r="C1600" s="180">
        <v>147600</v>
      </c>
      <c r="D1600" s="183">
        <v>45014</v>
      </c>
      <c r="E1600" s="184">
        <v>1153.0893000000001</v>
      </c>
      <c r="F1600" s="184">
        <v>6.7911000000000001</v>
      </c>
      <c r="G1600" s="184">
        <v>6.4333999999999998</v>
      </c>
      <c r="H1600" s="184">
        <v>6.2442000000000002</v>
      </c>
      <c r="I1600" s="184">
        <v>6.3028000000000004</v>
      </c>
      <c r="J1600" s="184">
        <v>6.0948000000000002</v>
      </c>
      <c r="K1600" s="184">
        <v>6.0980999999999996</v>
      </c>
      <c r="L1600" s="184">
        <v>6.0362999999999998</v>
      </c>
      <c r="M1600" s="184">
        <v>5.7610000000000001</v>
      </c>
      <c r="N1600" s="184">
        <v>5.3339999999999996</v>
      </c>
      <c r="O1600" s="184">
        <v>3.8788</v>
      </c>
      <c r="P1600" s="184"/>
      <c r="Q1600" s="184">
        <v>4.0487000000000002</v>
      </c>
      <c r="R1600" s="184">
        <v>4.2987000000000002</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1169</v>
      </c>
      <c r="C1601" s="180">
        <v>119833</v>
      </c>
      <c r="D1601" s="183">
        <v>45014</v>
      </c>
      <c r="E1601" s="184">
        <v>3647.8188</v>
      </c>
      <c r="F1601" s="184">
        <v>7.1105999999999998</v>
      </c>
      <c r="G1601" s="184">
        <v>6.6279000000000003</v>
      </c>
      <c r="H1601" s="184">
        <v>6.5244999999999997</v>
      </c>
      <c r="I1601" s="184">
        <v>6.5628000000000002</v>
      </c>
      <c r="J1601" s="184">
        <v>6.3765000000000001</v>
      </c>
      <c r="K1601" s="184">
        <v>6.2944000000000004</v>
      </c>
      <c r="L1601" s="184">
        <v>6.1562000000000001</v>
      </c>
      <c r="M1601" s="184">
        <v>5.8331</v>
      </c>
      <c r="N1601" s="184">
        <v>5.4077000000000002</v>
      </c>
      <c r="O1601" s="184">
        <v>3.8862999999999999</v>
      </c>
      <c r="P1601" s="184">
        <v>4.6353999999999997</v>
      </c>
      <c r="Q1601" s="184">
        <v>6.1764000000000001</v>
      </c>
      <c r="R1601" s="184">
        <v>4.3327</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1170</v>
      </c>
      <c r="C1602" s="180">
        <v>101206</v>
      </c>
      <c r="D1602" s="183">
        <v>45014</v>
      </c>
      <c r="E1602" s="184">
        <v>3606.9241999999999</v>
      </c>
      <c r="F1602" s="184">
        <v>7.0312999999999999</v>
      </c>
      <c r="G1602" s="184">
        <v>6.5471000000000004</v>
      </c>
      <c r="H1602" s="184">
        <v>6.4439000000000002</v>
      </c>
      <c r="I1602" s="184">
        <v>6.4824000000000002</v>
      </c>
      <c r="J1602" s="184">
        <v>6.2958999999999996</v>
      </c>
      <c r="K1602" s="184">
        <v>6.2130000000000001</v>
      </c>
      <c r="L1602" s="184">
        <v>6.0734000000000004</v>
      </c>
      <c r="M1602" s="184">
        <v>5.7492000000000001</v>
      </c>
      <c r="N1602" s="184">
        <v>5.3230000000000004</v>
      </c>
      <c r="O1602" s="184">
        <v>3.8079000000000001</v>
      </c>
      <c r="P1602" s="184">
        <v>4.5617999999999999</v>
      </c>
      <c r="Q1602" s="184">
        <v>6.4501999999999997</v>
      </c>
      <c r="R1602" s="184">
        <v>4.2511999999999999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1171</v>
      </c>
      <c r="C1603" s="180">
        <v>146963</v>
      </c>
      <c r="D1603" s="183">
        <v>45014</v>
      </c>
      <c r="E1603" s="184">
        <v>1190.8453999999999</v>
      </c>
      <c r="F1603" s="184">
        <v>6.7596999999999996</v>
      </c>
      <c r="G1603" s="184">
        <v>6.6711999999999998</v>
      </c>
      <c r="H1603" s="184">
        <v>6.5362999999999998</v>
      </c>
      <c r="I1603" s="184">
        <v>6.5993000000000004</v>
      </c>
      <c r="J1603" s="184">
        <v>6.3929</v>
      </c>
      <c r="K1603" s="184">
        <v>6.3083999999999998</v>
      </c>
      <c r="L1603" s="184">
        <v>6.1821999999999999</v>
      </c>
      <c r="M1603" s="184">
        <v>5.8532999999999999</v>
      </c>
      <c r="N1603" s="184">
        <v>5.4188999999999998</v>
      </c>
      <c r="O1603" s="184">
        <v>3.8841000000000001</v>
      </c>
      <c r="P1603" s="184"/>
      <c r="Q1603" s="184">
        <v>4.4322999999999997</v>
      </c>
      <c r="R1603" s="184">
        <v>4.3228999999999997</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1172</v>
      </c>
      <c r="C1604" s="180">
        <v>146959</v>
      </c>
      <c r="D1604" s="183">
        <v>45014</v>
      </c>
      <c r="E1604" s="184">
        <v>1185.9825000000001</v>
      </c>
      <c r="F1604" s="184">
        <v>6.6734999999999998</v>
      </c>
      <c r="G1604" s="184">
        <v>6.5743</v>
      </c>
      <c r="H1604" s="184">
        <v>6.43</v>
      </c>
      <c r="I1604" s="184">
        <v>6.4893999999999998</v>
      </c>
      <c r="J1604" s="184">
        <v>6.2809999999999997</v>
      </c>
      <c r="K1604" s="184">
        <v>6.1942000000000004</v>
      </c>
      <c r="L1604" s="184">
        <v>6.0659999999999998</v>
      </c>
      <c r="M1604" s="184">
        <v>5.7358000000000002</v>
      </c>
      <c r="N1604" s="184">
        <v>5.3289999999999997</v>
      </c>
      <c r="O1604" s="184">
        <v>3.7789999999999999</v>
      </c>
      <c r="P1604" s="184"/>
      <c r="Q1604" s="184">
        <v>4.3262</v>
      </c>
      <c r="R1604" s="184">
        <v>4.2178000000000004</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1173</v>
      </c>
      <c r="C1605" s="180">
        <v>146980</v>
      </c>
      <c r="D1605" s="183">
        <v>45014</v>
      </c>
      <c r="E1605" s="184">
        <v>1182.1546000000001</v>
      </c>
      <c r="F1605" s="184">
        <v>6.8155999999999999</v>
      </c>
      <c r="G1605" s="184">
        <v>6.6378000000000004</v>
      </c>
      <c r="H1605" s="184">
        <v>6.5521000000000003</v>
      </c>
      <c r="I1605" s="184">
        <v>6.5712000000000002</v>
      </c>
      <c r="J1605" s="184">
        <v>6.3864999999999998</v>
      </c>
      <c r="K1605" s="184">
        <v>6.3238000000000003</v>
      </c>
      <c r="L1605" s="184">
        <v>6.1839000000000004</v>
      </c>
      <c r="M1605" s="184">
        <v>5.8625999999999996</v>
      </c>
      <c r="N1605" s="184">
        <v>5.4333</v>
      </c>
      <c r="O1605" s="184">
        <v>3.9104000000000001</v>
      </c>
      <c r="P1605" s="184"/>
      <c r="Q1605" s="184">
        <v>4.2545999999999999</v>
      </c>
      <c r="R1605" s="184">
        <v>4.3456999999999999</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1174</v>
      </c>
      <c r="C1606" s="180">
        <v>146977</v>
      </c>
      <c r="D1606" s="183">
        <v>45014</v>
      </c>
      <c r="E1606" s="184">
        <v>1177.0953999999999</v>
      </c>
      <c r="F1606" s="184">
        <v>6.7022000000000004</v>
      </c>
      <c r="G1606" s="184">
        <v>6.5225</v>
      </c>
      <c r="H1606" s="184">
        <v>6.4359999999999999</v>
      </c>
      <c r="I1606" s="184">
        <v>6.4561999999999999</v>
      </c>
      <c r="J1606" s="184">
        <v>6.2724000000000002</v>
      </c>
      <c r="K1606" s="184">
        <v>6.2080000000000002</v>
      </c>
      <c r="L1606" s="184">
        <v>6.0663</v>
      </c>
      <c r="M1606" s="184">
        <v>5.7427999999999999</v>
      </c>
      <c r="N1606" s="184">
        <v>5.3132000000000001</v>
      </c>
      <c r="O1606" s="184">
        <v>3.7978000000000001</v>
      </c>
      <c r="P1606" s="184"/>
      <c r="Q1606" s="184">
        <v>4.1430999999999996</v>
      </c>
      <c r="R1606" s="184">
        <v>4.2340999999999998</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1175</v>
      </c>
      <c r="C1607" s="180">
        <v>147003</v>
      </c>
      <c r="D1607" s="183">
        <v>45014</v>
      </c>
      <c r="E1607" s="184">
        <v>1179.8452</v>
      </c>
      <c r="F1607" s="184">
        <v>6.5937000000000001</v>
      </c>
      <c r="G1607" s="184">
        <v>6.5434000000000001</v>
      </c>
      <c r="H1607" s="184">
        <v>6.4325000000000001</v>
      </c>
      <c r="I1607" s="184">
        <v>6.4882</v>
      </c>
      <c r="J1607" s="184">
        <v>6.3413000000000004</v>
      </c>
      <c r="K1607" s="184">
        <v>6.3064</v>
      </c>
      <c r="L1607" s="184">
        <v>6.1737000000000002</v>
      </c>
      <c r="M1607" s="184">
        <v>5.8562000000000003</v>
      </c>
      <c r="N1607" s="184">
        <v>5.4302999999999999</v>
      </c>
      <c r="O1607" s="184">
        <v>3.8887</v>
      </c>
      <c r="P1607" s="184"/>
      <c r="Q1607" s="184">
        <v>4.2081999999999997</v>
      </c>
      <c r="R1607" s="184">
        <v>4.3480999999999996</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1176</v>
      </c>
      <c r="C1608" s="180">
        <v>146997</v>
      </c>
      <c r="D1608" s="183">
        <v>45014</v>
      </c>
      <c r="E1608" s="184">
        <v>1175.2095999999999</v>
      </c>
      <c r="F1608" s="184">
        <v>6.4954000000000001</v>
      </c>
      <c r="G1608" s="184">
        <v>6.4417999999999997</v>
      </c>
      <c r="H1608" s="184">
        <v>6.3319999999999999</v>
      </c>
      <c r="I1608" s="184">
        <v>6.3872</v>
      </c>
      <c r="J1608" s="184">
        <v>6.2403000000000004</v>
      </c>
      <c r="K1608" s="184">
        <v>6.2073999999999998</v>
      </c>
      <c r="L1608" s="184">
        <v>6.0762</v>
      </c>
      <c r="M1608" s="184">
        <v>5.7557</v>
      </c>
      <c r="N1608" s="184">
        <v>5.3277999999999999</v>
      </c>
      <c r="O1608" s="184">
        <v>3.7871999999999999</v>
      </c>
      <c r="P1608" s="184"/>
      <c r="Q1608" s="184">
        <v>4.1059999999999999</v>
      </c>
      <c r="R1608" s="184">
        <v>4.2462</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1177</v>
      </c>
      <c r="C1609" s="180">
        <v>120785</v>
      </c>
      <c r="D1609" s="183">
        <v>45014</v>
      </c>
      <c r="E1609" s="184">
        <v>3067.4641000000001</v>
      </c>
      <c r="F1609" s="184">
        <v>6.7076000000000002</v>
      </c>
      <c r="G1609" s="184">
        <v>6.5709999999999997</v>
      </c>
      <c r="H1609" s="184">
        <v>6.5035999999999996</v>
      </c>
      <c r="I1609" s="184">
        <v>6.5476000000000001</v>
      </c>
      <c r="J1609" s="184">
        <v>6.3638000000000003</v>
      </c>
      <c r="K1609" s="184">
        <v>6.3036000000000003</v>
      </c>
      <c r="L1609" s="184">
        <v>6.1776</v>
      </c>
      <c r="M1609" s="184">
        <v>5.8602999999999996</v>
      </c>
      <c r="N1609" s="184">
        <v>5.4322999999999997</v>
      </c>
      <c r="O1609" s="184">
        <v>3.9110999999999998</v>
      </c>
      <c r="P1609" s="184">
        <v>4.5987999999999998</v>
      </c>
      <c r="Q1609" s="184">
        <v>6.2647000000000004</v>
      </c>
      <c r="R1609" s="184">
        <v>4.3479000000000001</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1178</v>
      </c>
      <c r="C1610" s="180">
        <v>100814</v>
      </c>
      <c r="D1610" s="183">
        <v>45014</v>
      </c>
      <c r="E1610" s="184">
        <v>3037.9701</v>
      </c>
      <c r="F1610" s="184">
        <v>6.6573000000000002</v>
      </c>
      <c r="G1610" s="184">
        <v>6.5209999999999999</v>
      </c>
      <c r="H1610" s="184">
        <v>6.4535999999999998</v>
      </c>
      <c r="I1610" s="184">
        <v>6.4974999999999996</v>
      </c>
      <c r="J1610" s="184">
        <v>6.3135000000000003</v>
      </c>
      <c r="K1610" s="184">
        <v>6.2527999999999997</v>
      </c>
      <c r="L1610" s="184">
        <v>6.1260000000000003</v>
      </c>
      <c r="M1610" s="184">
        <v>5.8080999999999996</v>
      </c>
      <c r="N1610" s="184">
        <v>5.3772000000000002</v>
      </c>
      <c r="O1610" s="184">
        <v>3.8513000000000002</v>
      </c>
      <c r="P1610" s="184">
        <v>4.5332999999999997</v>
      </c>
      <c r="Q1610" s="184">
        <v>5.9217000000000004</v>
      </c>
      <c r="R1610" s="184">
        <v>4.2893999999999997</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1807</v>
      </c>
      <c r="C1611" s="180">
        <v>147593</v>
      </c>
      <c r="D1611" s="183"/>
      <c r="E1611" s="184"/>
      <c r="F1611" s="184"/>
      <c r="G1611" s="184"/>
      <c r="H1611" s="184"/>
      <c r="I1611" s="184"/>
      <c r="J1611" s="184"/>
      <c r="K1611" s="184"/>
      <c r="L1611" s="184"/>
      <c r="M1611" s="184"/>
      <c r="N1611" s="184"/>
      <c r="O1611" s="184"/>
      <c r="P1611" s="184"/>
      <c r="Q1611" s="184"/>
      <c r="R1611" s="184"/>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1808</v>
      </c>
      <c r="C1612" s="180">
        <v>147590</v>
      </c>
      <c r="D1612" s="183"/>
      <c r="E1612" s="184"/>
      <c r="F1612" s="184"/>
      <c r="G1612" s="184"/>
      <c r="H1612" s="184"/>
      <c r="I1612" s="184"/>
      <c r="J1612" s="184"/>
      <c r="K1612" s="184"/>
      <c r="L1612" s="184"/>
      <c r="M1612" s="184"/>
      <c r="N1612" s="184"/>
      <c r="O1612" s="184"/>
      <c r="P1612" s="184"/>
      <c r="Q1612" s="184"/>
      <c r="R1612" s="184"/>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5" t="s">
        <v>27</v>
      </c>
      <c r="B1613" s="180"/>
      <c r="C1613" s="180"/>
      <c r="D1613" s="180"/>
      <c r="E1613" s="180"/>
      <c r="F1613" s="186">
        <v>6.738777777777778</v>
      </c>
      <c r="G1613" s="186">
        <v>6.5561462962962977</v>
      </c>
      <c r="H1613" s="186">
        <v>6.4766592592592582</v>
      </c>
      <c r="I1613" s="186">
        <v>6.5085425925925939</v>
      </c>
      <c r="J1613" s="186">
        <v>6.3175907407407426</v>
      </c>
      <c r="K1613" s="186">
        <v>6.2530833333333353</v>
      </c>
      <c r="L1613" s="186">
        <v>6.1251444444444436</v>
      </c>
      <c r="M1613" s="186">
        <v>5.804053703703703</v>
      </c>
      <c r="N1613" s="186">
        <v>5.3770370370370371</v>
      </c>
      <c r="O1613" s="186">
        <v>3.863618518518519</v>
      </c>
      <c r="P1613" s="186">
        <v>4.5784833333333337</v>
      </c>
      <c r="Q1613" s="186">
        <v>4.369366666666668</v>
      </c>
      <c r="R1613" s="186">
        <v>4.3001370370370369</v>
      </c>
    </row>
    <row r="1614" spans="1:34" x14ac:dyDescent="0.3">
      <c r="A1614" s="185" t="s">
        <v>407</v>
      </c>
      <c r="B1614" s="180"/>
      <c r="C1614" s="180"/>
      <c r="D1614" s="180"/>
      <c r="E1614" s="180"/>
      <c r="F1614" s="186">
        <v>6.7547499999999996</v>
      </c>
      <c r="G1614" s="186">
        <v>6.5703499999999995</v>
      </c>
      <c r="H1614" s="186">
        <v>6.4836</v>
      </c>
      <c r="I1614" s="186">
        <v>6.5110000000000001</v>
      </c>
      <c r="J1614" s="186">
        <v>6.3291500000000003</v>
      </c>
      <c r="K1614" s="186">
        <v>6.25535</v>
      </c>
      <c r="L1614" s="186">
        <v>6.1260000000000003</v>
      </c>
      <c r="M1614" s="186">
        <v>5.80565</v>
      </c>
      <c r="N1614" s="186">
        <v>5.3768500000000001</v>
      </c>
      <c r="O1614" s="186">
        <v>3.8769</v>
      </c>
      <c r="P1614" s="186">
        <v>4.5802999999999994</v>
      </c>
      <c r="Q1614" s="186">
        <v>4.1550499999999992</v>
      </c>
      <c r="R1614" s="186">
        <v>4.2988499999999998</v>
      </c>
      <c r="S1614" s="105"/>
      <c r="T1614" s="105"/>
      <c r="U1614" s="105"/>
      <c r="V1614" s="105"/>
      <c r="W1614" s="105"/>
      <c r="X1614" s="105"/>
      <c r="Y1614" s="105"/>
      <c r="Z1614" s="105"/>
      <c r="AA1614" s="105"/>
      <c r="AB1614" s="105"/>
      <c r="AC1614" s="105"/>
      <c r="AD1614" s="105"/>
      <c r="AE1614" s="105"/>
      <c r="AF1614" s="105"/>
      <c r="AG1614" s="105"/>
      <c r="AH1614" s="105"/>
    </row>
    <row r="1615" spans="1:34" x14ac:dyDescent="0.3">
      <c r="D1615" s="106"/>
      <c r="E1615" s="107"/>
      <c r="F1615" s="107"/>
      <c r="G1615" s="107"/>
      <c r="H1615" s="107"/>
      <c r="I1615" s="107"/>
      <c r="J1615" s="107"/>
      <c r="K1615" s="107"/>
      <c r="L1615" s="107"/>
      <c r="M1615" s="107"/>
      <c r="N1615" s="107"/>
      <c r="O1615" s="107"/>
      <c r="P1615" s="107"/>
      <c r="Q1615" s="107"/>
      <c r="R1615" s="107"/>
      <c r="T1615" s="106"/>
      <c r="U1615" s="107"/>
      <c r="V1615" s="107"/>
      <c r="W1615" s="107"/>
      <c r="X1615" s="107"/>
      <c r="Y1615" s="107"/>
      <c r="Z1615" s="107"/>
      <c r="AA1615" s="107"/>
      <c r="AB1615" s="107"/>
      <c r="AC1615" s="107"/>
      <c r="AD1615" s="107"/>
      <c r="AE1615" s="107"/>
      <c r="AF1615" s="107"/>
      <c r="AG1615" s="107"/>
      <c r="AH1615" s="107"/>
    </row>
    <row r="1616" spans="1:34" x14ac:dyDescent="0.3">
      <c r="A1616" s="182" t="s">
        <v>1179</v>
      </c>
      <c r="B1616" s="182"/>
      <c r="C1616" s="182"/>
      <c r="D1616" s="182"/>
      <c r="E1616" s="182"/>
      <c r="F1616" s="182"/>
      <c r="G1616" s="182"/>
      <c r="H1616" s="182"/>
      <c r="I1616" s="182"/>
      <c r="J1616" s="182"/>
      <c r="K1616" s="182"/>
      <c r="L1616" s="182"/>
      <c r="M1616" s="182"/>
      <c r="N1616" s="182"/>
      <c r="O1616" s="182"/>
      <c r="P1616" s="182"/>
      <c r="Q1616" s="182"/>
      <c r="R1616" s="182"/>
      <c r="T1616" s="106"/>
      <c r="U1616" s="107"/>
      <c r="V1616" s="107"/>
      <c r="W1616" s="107"/>
      <c r="X1616" s="107"/>
      <c r="Y1616" s="107"/>
      <c r="Z1616" s="107"/>
      <c r="AA1616" s="107"/>
      <c r="AB1616" s="107"/>
      <c r="AC1616" s="107"/>
      <c r="AD1616" s="107"/>
      <c r="AE1616" s="107"/>
      <c r="AF1616" s="107"/>
      <c r="AG1616" s="107"/>
      <c r="AH1616" s="107"/>
    </row>
    <row r="1617" spans="1:34" x14ac:dyDescent="0.3">
      <c r="A1617" s="180" t="s">
        <v>1180</v>
      </c>
      <c r="B1617" s="180" t="s">
        <v>1181</v>
      </c>
      <c r="C1617" s="180">
        <v>100058</v>
      </c>
      <c r="D1617" s="183">
        <v>45014</v>
      </c>
      <c r="E1617" s="184">
        <v>68.283299999999997</v>
      </c>
      <c r="F1617" s="184">
        <v>47.743099999999998</v>
      </c>
      <c r="G1617" s="184">
        <v>10.341900000000001</v>
      </c>
      <c r="H1617" s="184">
        <v>17.183</v>
      </c>
      <c r="I1617" s="184">
        <v>15.524800000000001</v>
      </c>
      <c r="J1617" s="184">
        <v>16.7577</v>
      </c>
      <c r="K1617" s="184">
        <v>7.1501000000000001</v>
      </c>
      <c r="L1617" s="184">
        <v>7.5673000000000004</v>
      </c>
      <c r="M1617" s="184">
        <v>6.7897999999999996</v>
      </c>
      <c r="N1617" s="184">
        <v>3.1137999999999999</v>
      </c>
      <c r="O1617" s="184">
        <v>5.0728999999999997</v>
      </c>
      <c r="P1617" s="184">
        <v>7.1669</v>
      </c>
      <c r="Q1617" s="184">
        <v>8.5259999999999998</v>
      </c>
      <c r="R1617" s="184">
        <v>4.1289999999999996</v>
      </c>
      <c r="T1617" s="106"/>
      <c r="U1617" s="107"/>
      <c r="V1617" s="107"/>
      <c r="W1617" s="107"/>
      <c r="X1617" s="107"/>
      <c r="Y1617" s="107"/>
      <c r="Z1617" s="107"/>
      <c r="AA1617" s="107"/>
      <c r="AB1617" s="107"/>
      <c r="AC1617" s="107"/>
      <c r="AD1617" s="107"/>
      <c r="AE1617" s="107"/>
      <c r="AF1617" s="107"/>
      <c r="AG1617" s="107"/>
      <c r="AH1617" s="107"/>
    </row>
    <row r="1618" spans="1:34" x14ac:dyDescent="0.3">
      <c r="A1618" s="180" t="s">
        <v>1180</v>
      </c>
      <c r="B1618" s="180" t="s">
        <v>1685</v>
      </c>
      <c r="C1618" s="180">
        <v>119605</v>
      </c>
      <c r="D1618" s="183">
        <v>45014</v>
      </c>
      <c r="E1618" s="184">
        <v>72.302899999999994</v>
      </c>
      <c r="F1618" s="184">
        <v>48.426000000000002</v>
      </c>
      <c r="G1618" s="184">
        <v>11.0015</v>
      </c>
      <c r="H1618" s="184">
        <v>17.839200000000002</v>
      </c>
      <c r="I1618" s="184">
        <v>16.1783</v>
      </c>
      <c r="J1618" s="184">
        <v>17.415500000000002</v>
      </c>
      <c r="K1618" s="184">
        <v>7.8113000000000001</v>
      </c>
      <c r="L1618" s="184">
        <v>8.2426999999999992</v>
      </c>
      <c r="M1618" s="184">
        <v>7.4756999999999998</v>
      </c>
      <c r="N1618" s="184">
        <v>3.7873000000000001</v>
      </c>
      <c r="O1618" s="184">
        <v>5.7468000000000004</v>
      </c>
      <c r="P1618" s="184">
        <v>7.8365999999999998</v>
      </c>
      <c r="Q1618" s="184">
        <v>8.9074000000000009</v>
      </c>
      <c r="R1618" s="184">
        <v>4.8152999999999997</v>
      </c>
      <c r="T1618" s="106"/>
      <c r="U1618" s="107"/>
      <c r="V1618" s="107"/>
      <c r="W1618" s="107"/>
      <c r="X1618" s="107"/>
      <c r="Y1618" s="107"/>
      <c r="Z1618" s="107"/>
      <c r="AA1618" s="107"/>
      <c r="AB1618" s="107"/>
      <c r="AC1618" s="107"/>
      <c r="AD1618" s="107"/>
      <c r="AE1618" s="107"/>
      <c r="AF1618" s="107"/>
      <c r="AG1618" s="107"/>
      <c r="AH1618" s="107"/>
    </row>
    <row r="1619" spans="1:34" x14ac:dyDescent="0.3">
      <c r="A1619" s="180" t="s">
        <v>1180</v>
      </c>
      <c r="B1619" s="180" t="s">
        <v>1182</v>
      </c>
      <c r="C1619" s="180"/>
      <c r="D1619" s="183">
        <v>45014</v>
      </c>
      <c r="E1619" s="184">
        <v>72.302899999999994</v>
      </c>
      <c r="F1619" s="184">
        <v>48.426000000000002</v>
      </c>
      <c r="G1619" s="184">
        <v>11.0015</v>
      </c>
      <c r="H1619" s="184">
        <v>17.839200000000002</v>
      </c>
      <c r="I1619" s="184">
        <v>16.1783</v>
      </c>
      <c r="J1619" s="184">
        <v>17.415500000000002</v>
      </c>
      <c r="K1619" s="184">
        <v>7.8113000000000001</v>
      </c>
      <c r="L1619" s="184">
        <v>8.2426999999999992</v>
      </c>
      <c r="M1619" s="184">
        <v>7.4756999999999998</v>
      </c>
      <c r="N1619" s="184">
        <v>3.7873000000000001</v>
      </c>
      <c r="O1619" s="184">
        <v>5.7468000000000004</v>
      </c>
      <c r="P1619" s="184">
        <v>7.8365999999999998</v>
      </c>
      <c r="Q1619" s="184">
        <v>8.9074000000000009</v>
      </c>
      <c r="R1619" s="184">
        <v>4.8152999999999997</v>
      </c>
      <c r="T1619" s="106"/>
      <c r="U1619" s="107"/>
      <c r="V1619" s="107"/>
      <c r="W1619" s="107"/>
      <c r="X1619" s="107"/>
      <c r="Y1619" s="107"/>
      <c r="Z1619" s="107"/>
      <c r="AA1619" s="107"/>
      <c r="AB1619" s="107"/>
      <c r="AC1619" s="107"/>
      <c r="AD1619" s="107"/>
      <c r="AE1619" s="107"/>
      <c r="AF1619" s="107"/>
      <c r="AG1619" s="107"/>
      <c r="AH1619" s="107"/>
    </row>
    <row r="1620" spans="1:34" x14ac:dyDescent="0.3">
      <c r="A1620" s="180" t="s">
        <v>1180</v>
      </c>
      <c r="B1620" s="180" t="s">
        <v>1183</v>
      </c>
      <c r="C1620" s="180">
        <v>120447</v>
      </c>
      <c r="D1620" s="183">
        <v>45014</v>
      </c>
      <c r="E1620" s="184">
        <v>22.342600000000001</v>
      </c>
      <c r="F1620" s="184">
        <v>51.041200000000003</v>
      </c>
      <c r="G1620" s="184">
        <v>11.814</v>
      </c>
      <c r="H1620" s="184">
        <v>17.2592</v>
      </c>
      <c r="I1620" s="184">
        <v>14.4086</v>
      </c>
      <c r="J1620" s="184">
        <v>15.569100000000001</v>
      </c>
      <c r="K1620" s="184">
        <v>6.6490999999999998</v>
      </c>
      <c r="L1620" s="184">
        <v>5.8434999999999997</v>
      </c>
      <c r="M1620" s="184">
        <v>6.9743000000000004</v>
      </c>
      <c r="N1620" s="184">
        <v>4.3602999999999996</v>
      </c>
      <c r="O1620" s="184">
        <v>5.6271000000000004</v>
      </c>
      <c r="P1620" s="184">
        <v>7.6440999999999999</v>
      </c>
      <c r="Q1620" s="184">
        <v>7.4657</v>
      </c>
      <c r="R1620" s="184">
        <v>4.0652999999999997</v>
      </c>
      <c r="T1620" s="106"/>
      <c r="U1620" s="107"/>
      <c r="V1620" s="107"/>
      <c r="W1620" s="107"/>
      <c r="X1620" s="107"/>
      <c r="Y1620" s="107"/>
      <c r="Z1620" s="107"/>
      <c r="AA1620" s="107"/>
      <c r="AB1620" s="107"/>
      <c r="AC1620" s="107"/>
      <c r="AD1620" s="107"/>
      <c r="AE1620" s="107"/>
      <c r="AF1620" s="107"/>
      <c r="AG1620" s="107"/>
      <c r="AH1620" s="107"/>
    </row>
    <row r="1621" spans="1:34" x14ac:dyDescent="0.3">
      <c r="A1621" s="180" t="s">
        <v>1180</v>
      </c>
      <c r="B1621" s="180" t="s">
        <v>1184</v>
      </c>
      <c r="C1621" s="180">
        <v>116471</v>
      </c>
      <c r="D1621" s="183">
        <v>45014</v>
      </c>
      <c r="E1621" s="184">
        <v>21.165500000000002</v>
      </c>
      <c r="F1621" s="184">
        <v>50.4251</v>
      </c>
      <c r="G1621" s="184">
        <v>11.1919</v>
      </c>
      <c r="H1621" s="184">
        <v>16.6372</v>
      </c>
      <c r="I1621" s="184">
        <v>13.8072</v>
      </c>
      <c r="J1621" s="184">
        <v>14.9589</v>
      </c>
      <c r="K1621" s="184">
        <v>6.0361000000000002</v>
      </c>
      <c r="L1621" s="184">
        <v>5.2234999999999996</v>
      </c>
      <c r="M1621" s="184">
        <v>6.3411999999999997</v>
      </c>
      <c r="N1621" s="184">
        <v>3.7326000000000001</v>
      </c>
      <c r="O1621" s="184">
        <v>5.0149999999999997</v>
      </c>
      <c r="P1621" s="184">
        <v>7.0648</v>
      </c>
      <c r="Q1621" s="184">
        <v>6.9325000000000001</v>
      </c>
      <c r="R1621" s="184">
        <v>3.4399000000000002</v>
      </c>
      <c r="T1621" s="106"/>
      <c r="U1621" s="107"/>
      <c r="V1621" s="107"/>
      <c r="W1621" s="107"/>
      <c r="X1621" s="107"/>
      <c r="Y1621" s="107"/>
      <c r="Z1621" s="107"/>
      <c r="AA1621" s="107"/>
      <c r="AB1621" s="107"/>
      <c r="AC1621" s="107"/>
      <c r="AD1621" s="107"/>
      <c r="AE1621" s="107"/>
      <c r="AF1621" s="107"/>
      <c r="AG1621" s="107"/>
      <c r="AH1621" s="107"/>
    </row>
    <row r="1622" spans="1:34" x14ac:dyDescent="0.3">
      <c r="A1622" s="180" t="s">
        <v>1180</v>
      </c>
      <c r="B1622" s="180" t="s">
        <v>2066</v>
      </c>
      <c r="C1622" s="180">
        <v>148792</v>
      </c>
      <c r="D1622" s="183">
        <v>45014</v>
      </c>
      <c r="E1622" s="184">
        <v>10.9434</v>
      </c>
      <c r="F1622" s="184">
        <v>66.159499999999994</v>
      </c>
      <c r="G1622" s="184">
        <v>7.0109000000000004</v>
      </c>
      <c r="H1622" s="184">
        <v>15.436299999999999</v>
      </c>
      <c r="I1622" s="184">
        <v>15.433400000000001</v>
      </c>
      <c r="J1622" s="184">
        <v>18.698599999999999</v>
      </c>
      <c r="K1622" s="184">
        <v>8.1699000000000002</v>
      </c>
      <c r="L1622" s="184">
        <v>8.5517000000000003</v>
      </c>
      <c r="M1622" s="184">
        <v>7.6928000000000001</v>
      </c>
      <c r="N1622" s="184">
        <v>4.0068999999999999</v>
      </c>
      <c r="O1622" s="184"/>
      <c r="P1622" s="184"/>
      <c r="Q1622" s="184">
        <v>4.5723000000000003</v>
      </c>
      <c r="R1622" s="184">
        <v>4.4687000000000001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80" t="s">
        <v>1180</v>
      </c>
      <c r="B1623" s="180" t="s">
        <v>2067</v>
      </c>
      <c r="C1623" s="180">
        <v>148790</v>
      </c>
      <c r="D1623" s="183">
        <v>45014</v>
      </c>
      <c r="E1623" s="184">
        <v>10.8886</v>
      </c>
      <c r="F1623" s="184">
        <v>65.8202</v>
      </c>
      <c r="G1623" s="184">
        <v>6.8448000000000002</v>
      </c>
      <c r="H1623" s="184">
        <v>15.261200000000001</v>
      </c>
      <c r="I1623" s="184">
        <v>15.1966</v>
      </c>
      <c r="J1623" s="184">
        <v>18.460799999999999</v>
      </c>
      <c r="K1623" s="184">
        <v>7.9173999999999998</v>
      </c>
      <c r="L1623" s="184">
        <v>8.2931000000000008</v>
      </c>
      <c r="M1623" s="184">
        <v>7.4333999999999998</v>
      </c>
      <c r="N1623" s="184">
        <v>3.7523</v>
      </c>
      <c r="O1623" s="184"/>
      <c r="P1623" s="184"/>
      <c r="Q1623" s="184">
        <v>4.3122999999999996</v>
      </c>
      <c r="R1623" s="184">
        <v>4.2093999999999996</v>
      </c>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2068</v>
      </c>
      <c r="C1624" s="180">
        <v>148789</v>
      </c>
      <c r="D1624" s="183">
        <v>45014</v>
      </c>
      <c r="E1624" s="184">
        <v>10.917999999999999</v>
      </c>
      <c r="F1624" s="184">
        <v>45.5229</v>
      </c>
      <c r="G1624" s="184">
        <v>1.8057000000000001</v>
      </c>
      <c r="H1624" s="184">
        <v>13.495799999999999</v>
      </c>
      <c r="I1624" s="184">
        <v>14.817299999999999</v>
      </c>
      <c r="J1624" s="184">
        <v>17.8291</v>
      </c>
      <c r="K1624" s="184">
        <v>7.8570000000000002</v>
      </c>
      <c r="L1624" s="184">
        <v>8.2398000000000007</v>
      </c>
      <c r="M1624" s="184">
        <v>7.3754999999999997</v>
      </c>
      <c r="N1624" s="184">
        <v>3.5146000000000002</v>
      </c>
      <c r="O1624" s="184"/>
      <c r="P1624" s="184"/>
      <c r="Q1624" s="184">
        <v>4.4518000000000004</v>
      </c>
      <c r="R1624" s="184">
        <v>4.3545999999999996</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2069</v>
      </c>
      <c r="C1625" s="180">
        <v>148786</v>
      </c>
      <c r="D1625" s="183">
        <v>45014</v>
      </c>
      <c r="E1625" s="184">
        <v>10.863200000000001</v>
      </c>
      <c r="F1625" s="184">
        <v>45.415999999999997</v>
      </c>
      <c r="G1625" s="184">
        <v>1.5459000000000001</v>
      </c>
      <c r="H1625" s="184">
        <v>13.226100000000001</v>
      </c>
      <c r="I1625" s="184">
        <v>14.5526</v>
      </c>
      <c r="J1625" s="184">
        <v>17.5748</v>
      </c>
      <c r="K1625" s="184">
        <v>7.5989000000000004</v>
      </c>
      <c r="L1625" s="184">
        <v>7.9776999999999996</v>
      </c>
      <c r="M1625" s="184">
        <v>7.1097000000000001</v>
      </c>
      <c r="N1625" s="184">
        <v>3.2534999999999998</v>
      </c>
      <c r="O1625" s="184"/>
      <c r="P1625" s="184"/>
      <c r="Q1625" s="184">
        <v>4.1914999999999996</v>
      </c>
      <c r="R1625" s="184">
        <v>4.0945</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2070</v>
      </c>
      <c r="C1626" s="180">
        <v>118464</v>
      </c>
      <c r="D1626" s="183">
        <v>45014</v>
      </c>
      <c r="E1626" s="184">
        <v>31.448499999999999</v>
      </c>
      <c r="F1626" s="184">
        <v>68.722200000000001</v>
      </c>
      <c r="G1626" s="184">
        <v>14.513400000000001</v>
      </c>
      <c r="H1626" s="184">
        <v>25.090699999999998</v>
      </c>
      <c r="I1626" s="184">
        <v>20.0747</v>
      </c>
      <c r="J1626" s="184">
        <v>20.598700000000001</v>
      </c>
      <c r="K1626" s="184">
        <v>8.9657</v>
      </c>
      <c r="L1626" s="184">
        <v>8.7121999999999993</v>
      </c>
      <c r="M1626" s="184">
        <v>7.4268999999999998</v>
      </c>
      <c r="N1626" s="184">
        <v>3.2214999999999998</v>
      </c>
      <c r="O1626" s="184">
        <v>5.5960000000000001</v>
      </c>
      <c r="P1626" s="184">
        <v>8.4262999999999995</v>
      </c>
      <c r="Q1626" s="184">
        <v>8.8917999999999999</v>
      </c>
      <c r="R1626" s="184">
        <v>4.2675999999999998</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2071</v>
      </c>
      <c r="C1627" s="180">
        <v>111525</v>
      </c>
      <c r="D1627" s="183">
        <v>45014</v>
      </c>
      <c r="E1627" s="184">
        <v>29.503299999999999</v>
      </c>
      <c r="F1627" s="184">
        <v>68.046099999999996</v>
      </c>
      <c r="G1627" s="184">
        <v>13.907299999999999</v>
      </c>
      <c r="H1627" s="184">
        <v>24.471499999999999</v>
      </c>
      <c r="I1627" s="184">
        <v>19.452400000000001</v>
      </c>
      <c r="J1627" s="184">
        <v>19.965399999999999</v>
      </c>
      <c r="K1627" s="184">
        <v>8.3300999999999998</v>
      </c>
      <c r="L1627" s="184">
        <v>8.0638000000000005</v>
      </c>
      <c r="M1627" s="184">
        <v>6.7718999999999996</v>
      </c>
      <c r="N1627" s="184">
        <v>2.5809000000000002</v>
      </c>
      <c r="O1627" s="184">
        <v>4.9409000000000001</v>
      </c>
      <c r="P1627" s="184">
        <v>7.7712000000000003</v>
      </c>
      <c r="Q1627" s="184">
        <v>7.8506999999999998</v>
      </c>
      <c r="R1627" s="184">
        <v>3.6196000000000002</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1857</v>
      </c>
      <c r="C1628" s="180">
        <v>119341</v>
      </c>
      <c r="D1628" s="183">
        <v>45014</v>
      </c>
      <c r="E1628" s="184">
        <v>38.389800000000001</v>
      </c>
      <c r="F1628" s="184">
        <v>61.714300000000001</v>
      </c>
      <c r="G1628" s="184">
        <v>19.753299999999999</v>
      </c>
      <c r="H1628" s="184">
        <v>22.489100000000001</v>
      </c>
      <c r="I1628" s="184">
        <v>15.542199999999999</v>
      </c>
      <c r="J1628" s="184">
        <v>17.3431</v>
      </c>
      <c r="K1628" s="184">
        <v>7.1905999999999999</v>
      </c>
      <c r="L1628" s="184">
        <v>7.5148000000000001</v>
      </c>
      <c r="M1628" s="184">
        <v>7.6364000000000001</v>
      </c>
      <c r="N1628" s="184">
        <v>4.2263999999999999</v>
      </c>
      <c r="O1628" s="184">
        <v>4.6772999999999998</v>
      </c>
      <c r="P1628" s="184">
        <v>6.5168999999999997</v>
      </c>
      <c r="Q1628" s="184">
        <v>7.6684999999999999</v>
      </c>
      <c r="R1628" s="184">
        <v>4.0742000000000003</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1875</v>
      </c>
      <c r="C1629" s="180">
        <v>101187</v>
      </c>
      <c r="D1629" s="183">
        <v>45014</v>
      </c>
      <c r="E1629" s="184">
        <v>35.234299999999998</v>
      </c>
      <c r="F1629" s="184">
        <v>61.4298</v>
      </c>
      <c r="G1629" s="184">
        <v>19.4649</v>
      </c>
      <c r="H1629" s="184">
        <v>22.185500000000001</v>
      </c>
      <c r="I1629" s="184">
        <v>15.2277</v>
      </c>
      <c r="J1629" s="184">
        <v>17.0307</v>
      </c>
      <c r="K1629" s="184">
        <v>6.6711</v>
      </c>
      <c r="L1629" s="184">
        <v>6.8491999999999997</v>
      </c>
      <c r="M1629" s="184">
        <v>6.8948</v>
      </c>
      <c r="N1629" s="184">
        <v>3.4821</v>
      </c>
      <c r="O1629" s="184">
        <v>3.8953000000000002</v>
      </c>
      <c r="P1629" s="184">
        <v>5.7065000000000001</v>
      </c>
      <c r="Q1629" s="184">
        <v>6.17</v>
      </c>
      <c r="R1629" s="184">
        <v>3.3127</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1751</v>
      </c>
      <c r="C1630" s="180">
        <v>118299</v>
      </c>
      <c r="D1630" s="183">
        <v>45014</v>
      </c>
      <c r="E1630" s="184">
        <v>67.933800000000005</v>
      </c>
      <c r="F1630" s="184">
        <v>47.881300000000003</v>
      </c>
      <c r="G1630" s="184">
        <v>15.9384</v>
      </c>
      <c r="H1630" s="184">
        <v>21.945799999999998</v>
      </c>
      <c r="I1630" s="184">
        <v>17.805199999999999</v>
      </c>
      <c r="J1630" s="184">
        <v>16.885000000000002</v>
      </c>
      <c r="K1630" s="184">
        <v>8.3569999999999993</v>
      </c>
      <c r="L1630" s="184">
        <v>8.4441000000000006</v>
      </c>
      <c r="M1630" s="184">
        <v>7.6096000000000004</v>
      </c>
      <c r="N1630" s="184">
        <v>4.7026000000000003</v>
      </c>
      <c r="O1630" s="184">
        <v>4.9484000000000004</v>
      </c>
      <c r="P1630" s="184">
        <v>6.8037000000000001</v>
      </c>
      <c r="Q1630" s="184">
        <v>8.1460000000000008</v>
      </c>
      <c r="R1630" s="184">
        <v>4.1441999999999997</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1752</v>
      </c>
      <c r="C1631" s="180">
        <v>100597</v>
      </c>
      <c r="D1631" s="183">
        <v>45014</v>
      </c>
      <c r="E1631" s="184">
        <v>64.1053</v>
      </c>
      <c r="F1631" s="184">
        <v>47.148200000000003</v>
      </c>
      <c r="G1631" s="184">
        <v>15.2226</v>
      </c>
      <c r="H1631" s="184">
        <v>21.229299999999999</v>
      </c>
      <c r="I1631" s="184">
        <v>17.0868</v>
      </c>
      <c r="J1631" s="184">
        <v>16.1632</v>
      </c>
      <c r="K1631" s="184">
        <v>7.6321000000000003</v>
      </c>
      <c r="L1631" s="184">
        <v>7.7049000000000003</v>
      </c>
      <c r="M1631" s="184">
        <v>6.8548</v>
      </c>
      <c r="N1631" s="184">
        <v>3.9685000000000001</v>
      </c>
      <c r="O1631" s="184">
        <v>4.2168000000000001</v>
      </c>
      <c r="P1631" s="184">
        <v>6.0845000000000002</v>
      </c>
      <c r="Q1631" s="184">
        <v>8.3142999999999994</v>
      </c>
      <c r="R1631" s="184">
        <v>3.4296000000000002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1185</v>
      </c>
      <c r="C1632" s="180">
        <v>119099</v>
      </c>
      <c r="D1632" s="183">
        <v>45014</v>
      </c>
      <c r="E1632" s="184">
        <v>83.658900000000003</v>
      </c>
      <c r="F1632" s="184">
        <v>41.582599999999999</v>
      </c>
      <c r="G1632" s="184">
        <v>13.112399999999999</v>
      </c>
      <c r="H1632" s="184">
        <v>19.6191</v>
      </c>
      <c r="I1632" s="184">
        <v>15.3729</v>
      </c>
      <c r="J1632" s="184">
        <v>16.088699999999999</v>
      </c>
      <c r="K1632" s="184">
        <v>7.2786999999999997</v>
      </c>
      <c r="L1632" s="184">
        <v>7.1879</v>
      </c>
      <c r="M1632" s="184">
        <v>7.2807000000000004</v>
      </c>
      <c r="N1632" s="184">
        <v>4.9257</v>
      </c>
      <c r="O1632" s="184">
        <v>5.7561</v>
      </c>
      <c r="P1632" s="184">
        <v>8.3657000000000004</v>
      </c>
      <c r="Q1632" s="184">
        <v>8.1791999999999998</v>
      </c>
      <c r="R1632" s="184">
        <v>4.6723999999999997</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1186</v>
      </c>
      <c r="C1633" s="180">
        <v>100084</v>
      </c>
      <c r="D1633" s="183">
        <v>45014</v>
      </c>
      <c r="E1633" s="184">
        <v>79.557000000000002</v>
      </c>
      <c r="F1633" s="184">
        <v>40.970100000000002</v>
      </c>
      <c r="G1633" s="184">
        <v>12.472899999999999</v>
      </c>
      <c r="H1633" s="184">
        <v>18.975000000000001</v>
      </c>
      <c r="I1633" s="184">
        <v>14.731299999999999</v>
      </c>
      <c r="J1633" s="184">
        <v>15.4411</v>
      </c>
      <c r="K1633" s="184">
        <v>6.6379999999999999</v>
      </c>
      <c r="L1633" s="184">
        <v>6.5903</v>
      </c>
      <c r="M1633" s="184">
        <v>6.6931000000000003</v>
      </c>
      <c r="N1633" s="184">
        <v>4.3516000000000004</v>
      </c>
      <c r="O1633" s="184">
        <v>5.1955</v>
      </c>
      <c r="P1633" s="184">
        <v>7.7172999999999998</v>
      </c>
      <c r="Q1633" s="184">
        <v>9.2222000000000008</v>
      </c>
      <c r="R1633" s="184">
        <v>4.1132</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1187</v>
      </c>
      <c r="C1634" s="180">
        <v>140298</v>
      </c>
      <c r="D1634" s="183">
        <v>45014</v>
      </c>
      <c r="E1634" s="184">
        <v>21.640799999999999</v>
      </c>
      <c r="F1634" s="184">
        <v>45.933999999999997</v>
      </c>
      <c r="G1634" s="184">
        <v>5.4349999999999996</v>
      </c>
      <c r="H1634" s="184">
        <v>16.3767</v>
      </c>
      <c r="I1634" s="184">
        <v>14.293799999999999</v>
      </c>
      <c r="J1634" s="184">
        <v>17.029699999999998</v>
      </c>
      <c r="K1634" s="184">
        <v>7.2350000000000003</v>
      </c>
      <c r="L1634" s="184">
        <v>7.0768000000000004</v>
      </c>
      <c r="M1634" s="184">
        <v>7.5643000000000002</v>
      </c>
      <c r="N1634" s="184">
        <v>4.5818000000000003</v>
      </c>
      <c r="O1634" s="184">
        <v>6.5042</v>
      </c>
      <c r="P1634" s="184">
        <v>8.2294</v>
      </c>
      <c r="Q1634" s="184">
        <v>8.8274000000000008</v>
      </c>
      <c r="R1634" s="184">
        <v>5.0906000000000002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1188</v>
      </c>
      <c r="C1635" s="180">
        <v>140297</v>
      </c>
      <c r="D1635" s="183">
        <v>45014</v>
      </c>
      <c r="E1635" s="184">
        <v>20.645800000000001</v>
      </c>
      <c r="F1635" s="184">
        <v>45.314799999999998</v>
      </c>
      <c r="G1635" s="184">
        <v>4.7411000000000003</v>
      </c>
      <c r="H1635" s="184">
        <v>15.6999</v>
      </c>
      <c r="I1635" s="184">
        <v>13.607799999999999</v>
      </c>
      <c r="J1635" s="184">
        <v>16.346399999999999</v>
      </c>
      <c r="K1635" s="184">
        <v>6.5449999999999999</v>
      </c>
      <c r="L1635" s="184">
        <v>6.3867000000000003</v>
      </c>
      <c r="M1635" s="184">
        <v>6.8662999999999998</v>
      </c>
      <c r="N1635" s="184">
        <v>3.895</v>
      </c>
      <c r="O1635" s="184">
        <v>5.8445</v>
      </c>
      <c r="P1635" s="184">
        <v>7.6280999999999999</v>
      </c>
      <c r="Q1635" s="184">
        <v>8.2675000000000001</v>
      </c>
      <c r="R1635" s="184">
        <v>4.3766999999999996</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1189</v>
      </c>
      <c r="C1636" s="180">
        <v>100493</v>
      </c>
      <c r="D1636" s="183">
        <v>45014</v>
      </c>
      <c r="E1636" s="184">
        <v>50.514800000000001</v>
      </c>
      <c r="F1636" s="184">
        <v>29.866199999999999</v>
      </c>
      <c r="G1636" s="184">
        <v>5.2061000000000002</v>
      </c>
      <c r="H1636" s="184">
        <v>9.9749999999999996</v>
      </c>
      <c r="I1636" s="184">
        <v>9.3597000000000001</v>
      </c>
      <c r="J1636" s="184">
        <v>10.861599999999999</v>
      </c>
      <c r="K1636" s="184">
        <v>5.6733000000000002</v>
      </c>
      <c r="L1636" s="184">
        <v>6.2268999999999997</v>
      </c>
      <c r="M1636" s="184">
        <v>5.8742000000000001</v>
      </c>
      <c r="N1636" s="184">
        <v>3.3725999999999998</v>
      </c>
      <c r="O1636" s="184">
        <v>3.4561999999999999</v>
      </c>
      <c r="P1636" s="184">
        <v>5.3144</v>
      </c>
      <c r="Q1636" s="184">
        <v>7.8928000000000003</v>
      </c>
      <c r="R1636" s="184">
        <v>3.6827999999999999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1190</v>
      </c>
      <c r="C1637" s="180">
        <v>118498</v>
      </c>
      <c r="D1637" s="183">
        <v>45014</v>
      </c>
      <c r="E1637" s="184">
        <v>54.711500000000001</v>
      </c>
      <c r="F1637" s="184">
        <v>30.4468</v>
      </c>
      <c r="G1637" s="184">
        <v>5.7552000000000003</v>
      </c>
      <c r="H1637" s="184">
        <v>10.514900000000001</v>
      </c>
      <c r="I1637" s="184">
        <v>9.9062999999999999</v>
      </c>
      <c r="J1637" s="184">
        <v>11.4093</v>
      </c>
      <c r="K1637" s="184">
        <v>6.1837999999999997</v>
      </c>
      <c r="L1637" s="184">
        <v>6.7042999999999999</v>
      </c>
      <c r="M1637" s="184">
        <v>6.3411999999999997</v>
      </c>
      <c r="N1637" s="184">
        <v>3.8342000000000001</v>
      </c>
      <c r="O1637" s="184">
        <v>3.9302000000000001</v>
      </c>
      <c r="P1637" s="184">
        <v>5.9131999999999998</v>
      </c>
      <c r="Q1637" s="184">
        <v>7.2054999999999998</v>
      </c>
      <c r="R1637" s="184">
        <v>4.1467999999999998</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1191</v>
      </c>
      <c r="C1638" s="180">
        <v>101083</v>
      </c>
      <c r="D1638" s="183">
        <v>45014</v>
      </c>
      <c r="E1638" s="184">
        <v>46.427999999999997</v>
      </c>
      <c r="F1638" s="184">
        <v>55.272300000000001</v>
      </c>
      <c r="G1638" s="184">
        <v>9.2569999999999997</v>
      </c>
      <c r="H1638" s="184">
        <v>15.5501</v>
      </c>
      <c r="I1638" s="184">
        <v>13.450699999999999</v>
      </c>
      <c r="J1638" s="184">
        <v>14.9666</v>
      </c>
      <c r="K1638" s="184">
        <v>7.0528000000000004</v>
      </c>
      <c r="L1638" s="184">
        <v>7.2939999999999996</v>
      </c>
      <c r="M1638" s="184">
        <v>6.8662999999999998</v>
      </c>
      <c r="N1638" s="184">
        <v>3.5781999999999998</v>
      </c>
      <c r="O1638" s="184">
        <v>4.3525</v>
      </c>
      <c r="P1638" s="184">
        <v>5.7904</v>
      </c>
      <c r="Q1638" s="184">
        <v>7.3349000000000002</v>
      </c>
      <c r="R1638" s="184">
        <v>3.5156000000000001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1192</v>
      </c>
      <c r="C1639" s="180">
        <v>119116</v>
      </c>
      <c r="D1639" s="183">
        <v>45014</v>
      </c>
      <c r="E1639" s="184">
        <v>48.399099999999997</v>
      </c>
      <c r="F1639" s="184">
        <v>55.741</v>
      </c>
      <c r="G1639" s="184">
        <v>9.6960999999999995</v>
      </c>
      <c r="H1639" s="184">
        <v>15.9872</v>
      </c>
      <c r="I1639" s="184">
        <v>13.885199999999999</v>
      </c>
      <c r="J1639" s="184">
        <v>15.4017</v>
      </c>
      <c r="K1639" s="184">
        <v>7.4930000000000003</v>
      </c>
      <c r="L1639" s="184">
        <v>7.7382999999999997</v>
      </c>
      <c r="M1639" s="184">
        <v>7.3167</v>
      </c>
      <c r="N1639" s="184">
        <v>4.0183</v>
      </c>
      <c r="O1639" s="184">
        <v>4.8109000000000002</v>
      </c>
      <c r="P1639" s="184">
        <v>6.2274000000000003</v>
      </c>
      <c r="Q1639" s="184">
        <v>7.6041999999999996</v>
      </c>
      <c r="R1639" s="184">
        <v>3.9668000000000001</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1973</v>
      </c>
      <c r="C1640" s="180">
        <v>151014</v>
      </c>
      <c r="D1640" s="183">
        <v>45014</v>
      </c>
      <c r="E1640" s="184">
        <v>63.319000000000003</v>
      </c>
      <c r="F1640" s="184">
        <v>54.671199999999999</v>
      </c>
      <c r="G1640" s="184">
        <v>15.759399999999999</v>
      </c>
      <c r="H1640" s="184">
        <v>21.537800000000001</v>
      </c>
      <c r="I1640" s="184">
        <v>17.179400000000001</v>
      </c>
      <c r="J1640" s="184">
        <v>18.34</v>
      </c>
      <c r="K1640" s="184">
        <v>7.7558999999999996</v>
      </c>
      <c r="L1640" s="184">
        <v>7.1436000000000002</v>
      </c>
      <c r="M1640" s="184">
        <v>7.2431000000000001</v>
      </c>
      <c r="N1640" s="184">
        <v>5.5164</v>
      </c>
      <c r="O1640" s="184">
        <v>5.1913</v>
      </c>
      <c r="P1640" s="184">
        <v>6.9253999999999998</v>
      </c>
      <c r="Q1640" s="184">
        <v>8.8293999999999997</v>
      </c>
      <c r="R1640" s="184">
        <v>4.2576000000000001</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1974</v>
      </c>
      <c r="C1641" s="180">
        <v>151013</v>
      </c>
      <c r="D1641" s="183">
        <v>45014</v>
      </c>
      <c r="E1641" s="184">
        <v>56.753100000000003</v>
      </c>
      <c r="F1641" s="184">
        <v>53.393999999999998</v>
      </c>
      <c r="G1641" s="184">
        <v>14.5381</v>
      </c>
      <c r="H1641" s="184">
        <v>20.308599999999998</v>
      </c>
      <c r="I1641" s="184">
        <v>15.9503</v>
      </c>
      <c r="J1641" s="184">
        <v>17.101600000000001</v>
      </c>
      <c r="K1641" s="184">
        <v>6.5151000000000003</v>
      </c>
      <c r="L1641" s="184">
        <v>5.8952999999999998</v>
      </c>
      <c r="M1641" s="184">
        <v>5.9771000000000001</v>
      </c>
      <c r="N1641" s="184">
        <v>4.2526999999999999</v>
      </c>
      <c r="O1641" s="184">
        <v>3.9422999999999999</v>
      </c>
      <c r="P1641" s="184">
        <v>5.6205999999999996</v>
      </c>
      <c r="Q1641" s="184">
        <v>7.8357000000000001</v>
      </c>
      <c r="R1641" s="184">
        <v>3.0114000000000001</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1193</v>
      </c>
      <c r="C1642" s="180">
        <v>100369</v>
      </c>
      <c r="D1642" s="183">
        <v>45014</v>
      </c>
      <c r="E1642" s="184">
        <v>85.329499999999996</v>
      </c>
      <c r="F1642" s="184">
        <v>64.404799999999994</v>
      </c>
      <c r="G1642" s="184">
        <v>25.066600000000001</v>
      </c>
      <c r="H1642" s="184">
        <v>17.810300000000002</v>
      </c>
      <c r="I1642" s="184">
        <v>11.909000000000001</v>
      </c>
      <c r="J1642" s="184">
        <v>11.996</v>
      </c>
      <c r="K1642" s="184">
        <v>7.2637</v>
      </c>
      <c r="L1642" s="184">
        <v>6.6200999999999999</v>
      </c>
      <c r="M1642" s="184">
        <v>9.4631000000000007</v>
      </c>
      <c r="N1642" s="184">
        <v>5.9391999999999996</v>
      </c>
      <c r="O1642" s="184">
        <v>5.9729000000000001</v>
      </c>
      <c r="P1642" s="184">
        <v>7.391</v>
      </c>
      <c r="Q1642" s="184">
        <v>9.4994999999999994</v>
      </c>
      <c r="R1642" s="184">
        <v>4.8023999999999996</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1194</v>
      </c>
      <c r="C1643" s="180">
        <v>120590</v>
      </c>
      <c r="D1643" s="183">
        <v>45014</v>
      </c>
      <c r="E1643" s="184">
        <v>90.86</v>
      </c>
      <c r="F1643" s="184">
        <v>64.952500000000001</v>
      </c>
      <c r="G1643" s="184">
        <v>25.6066</v>
      </c>
      <c r="H1643" s="184">
        <v>18.346599999999999</v>
      </c>
      <c r="I1643" s="184">
        <v>12.4406</v>
      </c>
      <c r="J1643" s="184">
        <v>12.531000000000001</v>
      </c>
      <c r="K1643" s="184">
        <v>7.8036000000000003</v>
      </c>
      <c r="L1643" s="184">
        <v>7.1891999999999996</v>
      </c>
      <c r="M1643" s="184">
        <v>10.064299999999999</v>
      </c>
      <c r="N1643" s="184">
        <v>6.5396999999999998</v>
      </c>
      <c r="O1643" s="184">
        <v>6.5777000000000001</v>
      </c>
      <c r="P1643" s="184">
        <v>7.9718999999999998</v>
      </c>
      <c r="Q1643" s="184">
        <v>8.6123999999999992</v>
      </c>
      <c r="R1643" s="184">
        <v>5.4177</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1195</v>
      </c>
      <c r="C1644" s="180">
        <v>118030</v>
      </c>
      <c r="D1644" s="183"/>
      <c r="E1644" s="184"/>
      <c r="F1644" s="184"/>
      <c r="G1644" s="184"/>
      <c r="H1644" s="184"/>
      <c r="I1644" s="184"/>
      <c r="J1644" s="184"/>
      <c r="K1644" s="184"/>
      <c r="L1644" s="184"/>
      <c r="M1644" s="184"/>
      <c r="N1644" s="184"/>
      <c r="O1644" s="184"/>
      <c r="P1644" s="184"/>
      <c r="Q1644" s="184"/>
      <c r="R1644" s="184"/>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1196</v>
      </c>
      <c r="C1645" s="180">
        <v>118341</v>
      </c>
      <c r="D1645" s="183"/>
      <c r="E1645" s="184"/>
      <c r="F1645" s="184"/>
      <c r="G1645" s="184"/>
      <c r="H1645" s="184"/>
      <c r="I1645" s="184"/>
      <c r="J1645" s="184"/>
      <c r="K1645" s="184"/>
      <c r="L1645" s="184"/>
      <c r="M1645" s="184"/>
      <c r="N1645" s="184"/>
      <c r="O1645" s="184"/>
      <c r="P1645" s="184"/>
      <c r="Q1645" s="184"/>
      <c r="R1645" s="184"/>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1197</v>
      </c>
      <c r="C1646" s="180">
        <v>107477</v>
      </c>
      <c r="D1646" s="183">
        <v>45014</v>
      </c>
      <c r="E1646" s="184">
        <v>2368.4270000000001</v>
      </c>
      <c r="F1646" s="184">
        <v>54.1175</v>
      </c>
      <c r="G1646" s="184">
        <v>12.487</v>
      </c>
      <c r="H1646" s="184">
        <v>17.245999999999999</v>
      </c>
      <c r="I1646" s="184">
        <v>13.824199999999999</v>
      </c>
      <c r="J1646" s="184">
        <v>15.070600000000001</v>
      </c>
      <c r="K1646" s="184">
        <v>5.9362000000000004</v>
      </c>
      <c r="L1646" s="184">
        <v>6.0362</v>
      </c>
      <c r="M1646" s="184">
        <v>5.4469000000000003</v>
      </c>
      <c r="N1646" s="184">
        <v>4.4701000000000004</v>
      </c>
      <c r="O1646" s="184">
        <v>3.319</v>
      </c>
      <c r="P1646" s="184">
        <v>5.6009000000000002</v>
      </c>
      <c r="Q1646" s="184">
        <v>5.8593000000000002</v>
      </c>
      <c r="R1646" s="184">
        <v>2.8511000000000002</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1198</v>
      </c>
      <c r="C1647" s="180">
        <v>120520</v>
      </c>
      <c r="D1647" s="183">
        <v>45014</v>
      </c>
      <c r="E1647" s="184">
        <v>2575.0758000000001</v>
      </c>
      <c r="F1647" s="184">
        <v>54.8889</v>
      </c>
      <c r="G1647" s="184">
        <v>13.2583</v>
      </c>
      <c r="H1647" s="184">
        <v>18.018999999999998</v>
      </c>
      <c r="I1647" s="184">
        <v>14.5983</v>
      </c>
      <c r="J1647" s="184">
        <v>15.849600000000001</v>
      </c>
      <c r="K1647" s="184">
        <v>6.7180999999999997</v>
      </c>
      <c r="L1647" s="184">
        <v>6.8307000000000002</v>
      </c>
      <c r="M1647" s="184">
        <v>6.2504999999999997</v>
      </c>
      <c r="N1647" s="184">
        <v>5.2775999999999996</v>
      </c>
      <c r="O1647" s="184">
        <v>4.1323999999999996</v>
      </c>
      <c r="P1647" s="184">
        <v>6.4241999999999999</v>
      </c>
      <c r="Q1647" s="184">
        <v>7.3513000000000002</v>
      </c>
      <c r="R1647" s="184">
        <v>3.6461000000000001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1686</v>
      </c>
      <c r="C1648" s="180">
        <v>119759</v>
      </c>
      <c r="D1648" s="183">
        <v>45014</v>
      </c>
      <c r="E1648" s="184">
        <v>90.537899999999993</v>
      </c>
      <c r="F1648" s="184">
        <v>56.163899999999998</v>
      </c>
      <c r="G1648" s="184">
        <v>17.619599999999998</v>
      </c>
      <c r="H1648" s="184">
        <v>17.899100000000001</v>
      </c>
      <c r="I1648" s="184">
        <v>14.501300000000001</v>
      </c>
      <c r="J1648" s="184">
        <v>16.308</v>
      </c>
      <c r="K1648" s="184">
        <v>8.1803000000000008</v>
      </c>
      <c r="L1648" s="184">
        <v>7.9467999999999996</v>
      </c>
      <c r="M1648" s="184">
        <v>9.6054999999999993</v>
      </c>
      <c r="N1648" s="184">
        <v>5.4560000000000004</v>
      </c>
      <c r="O1648" s="184">
        <v>6.125</v>
      </c>
      <c r="P1648" s="184">
        <v>8.0920000000000005</v>
      </c>
      <c r="Q1648" s="184">
        <v>8.3241999999999994</v>
      </c>
      <c r="R1648" s="184">
        <v>4.9980000000000002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1199</v>
      </c>
      <c r="C1649" s="180">
        <v>119757</v>
      </c>
      <c r="D1649" s="183">
        <v>45014</v>
      </c>
      <c r="E1649" s="184">
        <v>92.713899999999995</v>
      </c>
      <c r="F1649" s="184">
        <v>56.146900000000002</v>
      </c>
      <c r="G1649" s="184">
        <v>17.616499999999998</v>
      </c>
      <c r="H1649" s="184">
        <v>17.893999999999998</v>
      </c>
      <c r="I1649" s="184">
        <v>14.500299999999999</v>
      </c>
      <c r="J1649" s="184">
        <v>16.307600000000001</v>
      </c>
      <c r="K1649" s="184">
        <v>8.1843000000000004</v>
      </c>
      <c r="L1649" s="184">
        <v>7.9489000000000001</v>
      </c>
      <c r="M1649" s="184">
        <v>9.6068999999999996</v>
      </c>
      <c r="N1649" s="184">
        <v>5.4569999999999999</v>
      </c>
      <c r="O1649" s="184">
        <v>6.1212</v>
      </c>
      <c r="P1649" s="184">
        <v>8.0935000000000006</v>
      </c>
      <c r="Q1649" s="184">
        <v>8.3552</v>
      </c>
      <c r="R1649" s="184">
        <v>4.9919000000000002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1200</v>
      </c>
      <c r="C1650" s="180">
        <v>100265</v>
      </c>
      <c r="D1650" s="183">
        <v>45014</v>
      </c>
      <c r="E1650" s="184">
        <v>81.647999999999996</v>
      </c>
      <c r="F1650" s="184">
        <v>55.113799999999998</v>
      </c>
      <c r="G1650" s="184">
        <v>16.551100000000002</v>
      </c>
      <c r="H1650" s="184">
        <v>16.831499999999998</v>
      </c>
      <c r="I1650" s="184">
        <v>13.4322</v>
      </c>
      <c r="J1650" s="184">
        <v>15.2257</v>
      </c>
      <c r="K1650" s="184">
        <v>7.0861000000000001</v>
      </c>
      <c r="L1650" s="184">
        <v>6.8266</v>
      </c>
      <c r="M1650" s="184">
        <v>8.4528999999999996</v>
      </c>
      <c r="N1650" s="184">
        <v>4.3285</v>
      </c>
      <c r="O1650" s="184">
        <v>5.0259999999999998</v>
      </c>
      <c r="P1650" s="184">
        <v>6.9816000000000003</v>
      </c>
      <c r="Q1650" s="184">
        <v>9.0399999999999991</v>
      </c>
      <c r="R1650" s="184">
        <v>3.8988999999999998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1201</v>
      </c>
      <c r="C1651" s="180">
        <v>120282</v>
      </c>
      <c r="D1651" s="183">
        <v>45014</v>
      </c>
      <c r="E1651" s="184">
        <v>54.911099999999998</v>
      </c>
      <c r="F1651" s="184">
        <v>38.860399999999998</v>
      </c>
      <c r="G1651" s="184">
        <v>10.7842</v>
      </c>
      <c r="H1651" s="184">
        <v>18.395</v>
      </c>
      <c r="I1651" s="184">
        <v>13.314399999999999</v>
      </c>
      <c r="J1651" s="184">
        <v>17.0214</v>
      </c>
      <c r="K1651" s="184">
        <v>6.2515999999999998</v>
      </c>
      <c r="L1651" s="184">
        <v>5.9958</v>
      </c>
      <c r="M1651" s="184">
        <v>5.2622999999999998</v>
      </c>
      <c r="N1651" s="184">
        <v>3.6732999999999998</v>
      </c>
      <c r="O1651" s="184">
        <v>4.6783000000000001</v>
      </c>
      <c r="P1651" s="184">
        <v>7.51</v>
      </c>
      <c r="Q1651" s="184">
        <v>7.5111999999999997</v>
      </c>
      <c r="R1651" s="184">
        <v>3.4859</v>
      </c>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1202</v>
      </c>
      <c r="C1652" s="180">
        <v>100317</v>
      </c>
      <c r="D1652" s="183">
        <v>45014</v>
      </c>
      <c r="E1652" s="184">
        <v>50.661799999999999</v>
      </c>
      <c r="F1652" s="184">
        <v>38.080199999999998</v>
      </c>
      <c r="G1652" s="184">
        <v>10.0571</v>
      </c>
      <c r="H1652" s="184">
        <v>17.665500000000002</v>
      </c>
      <c r="I1652" s="184">
        <v>12.5862</v>
      </c>
      <c r="J1652" s="184">
        <v>16.376100000000001</v>
      </c>
      <c r="K1652" s="184">
        <v>5.5454999999999997</v>
      </c>
      <c r="L1652" s="184">
        <v>5.2652000000000001</v>
      </c>
      <c r="M1652" s="184">
        <v>4.5208000000000004</v>
      </c>
      <c r="N1652" s="184">
        <v>2.9321999999999999</v>
      </c>
      <c r="O1652" s="184">
        <v>3.9108000000000001</v>
      </c>
      <c r="P1652" s="184">
        <v>6.6914999999999996</v>
      </c>
      <c r="Q1652" s="184">
        <v>7.1976000000000004</v>
      </c>
      <c r="R1652" s="184">
        <v>2.7450000000000001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1687</v>
      </c>
      <c r="C1653" s="180"/>
      <c r="D1653" s="183"/>
      <c r="E1653" s="184"/>
      <c r="F1653" s="184"/>
      <c r="G1653" s="184"/>
      <c r="H1653" s="184"/>
      <c r="I1653" s="184"/>
      <c r="J1653" s="184"/>
      <c r="K1653" s="184"/>
      <c r="L1653" s="184"/>
      <c r="M1653" s="184"/>
      <c r="N1653" s="184"/>
      <c r="O1653" s="184"/>
      <c r="P1653" s="184"/>
      <c r="Q1653" s="184"/>
      <c r="R1653" s="184"/>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1203</v>
      </c>
      <c r="C1654" s="180">
        <v>109720</v>
      </c>
      <c r="D1654" s="183">
        <v>45014</v>
      </c>
      <c r="E1654" s="184">
        <v>32.098399999999998</v>
      </c>
      <c r="F1654" s="184">
        <v>51.3566</v>
      </c>
      <c r="G1654" s="184">
        <v>15.200900000000001</v>
      </c>
      <c r="H1654" s="184">
        <v>20.718299999999999</v>
      </c>
      <c r="I1654" s="184">
        <v>16.5275</v>
      </c>
      <c r="J1654" s="184">
        <v>16.518000000000001</v>
      </c>
      <c r="K1654" s="184">
        <v>6.3913000000000002</v>
      </c>
      <c r="L1654" s="184">
        <v>6.6345000000000001</v>
      </c>
      <c r="M1654" s="184">
        <v>7.4640000000000004</v>
      </c>
      <c r="N1654" s="184">
        <v>3.8910999999999998</v>
      </c>
      <c r="O1654" s="184">
        <v>4.2857000000000003</v>
      </c>
      <c r="P1654" s="184">
        <v>7.0850999999999997</v>
      </c>
      <c r="Q1654" s="184">
        <v>8.3106000000000009</v>
      </c>
      <c r="R1654" s="184">
        <v>3.5196999999999998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1688</v>
      </c>
      <c r="C1655" s="180">
        <v>118672</v>
      </c>
      <c r="D1655" s="183">
        <v>45014</v>
      </c>
      <c r="E1655" s="184">
        <v>35.556199999999997</v>
      </c>
      <c r="F1655" s="184">
        <v>52.326000000000001</v>
      </c>
      <c r="G1655" s="184">
        <v>16.1524</v>
      </c>
      <c r="H1655" s="184">
        <v>21.659800000000001</v>
      </c>
      <c r="I1655" s="184">
        <v>17.472200000000001</v>
      </c>
      <c r="J1655" s="184">
        <v>17.471</v>
      </c>
      <c r="K1655" s="184">
        <v>7.3472999999999997</v>
      </c>
      <c r="L1655" s="184">
        <v>7.6075999999999997</v>
      </c>
      <c r="M1655" s="184">
        <v>8.4664999999999999</v>
      </c>
      <c r="N1655" s="184">
        <v>4.8818000000000001</v>
      </c>
      <c r="O1655" s="184">
        <v>5.2914000000000003</v>
      </c>
      <c r="P1655" s="184">
        <v>8.0974000000000004</v>
      </c>
      <c r="Q1655" s="184">
        <v>9.2380999999999993</v>
      </c>
      <c r="R1655" s="184">
        <v>4.5133000000000001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1204</v>
      </c>
      <c r="C1656" s="180">
        <v>118673</v>
      </c>
      <c r="D1656" s="183">
        <v>45014</v>
      </c>
      <c r="E1656" s="184">
        <v>35.652299999999997</v>
      </c>
      <c r="F1656" s="184">
        <v>52.390099999999997</v>
      </c>
      <c r="G1656" s="184">
        <v>16.149899999999999</v>
      </c>
      <c r="H1656" s="184">
        <v>21.665700000000001</v>
      </c>
      <c r="I1656" s="184">
        <v>17.476700000000001</v>
      </c>
      <c r="J1656" s="184">
        <v>17.474</v>
      </c>
      <c r="K1656" s="184">
        <v>7.3472</v>
      </c>
      <c r="L1656" s="184">
        <v>7.6082000000000001</v>
      </c>
      <c r="M1656" s="184">
        <v>8.4667999999999992</v>
      </c>
      <c r="N1656" s="184">
        <v>4.8818999999999999</v>
      </c>
      <c r="O1656" s="184">
        <v>5.2919</v>
      </c>
      <c r="P1656" s="184">
        <v>8.0982000000000003</v>
      </c>
      <c r="Q1656" s="184">
        <v>9.4733000000000001</v>
      </c>
      <c r="R1656" s="184">
        <v>4.5133000000000001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1205</v>
      </c>
      <c r="C1657" s="180">
        <v>138470</v>
      </c>
      <c r="D1657" s="183">
        <v>45014</v>
      </c>
      <c r="E1657" s="184">
        <v>25.453099999999999</v>
      </c>
      <c r="F1657" s="184">
        <v>41.49</v>
      </c>
      <c r="G1657" s="184">
        <v>7.7519</v>
      </c>
      <c r="H1657" s="184">
        <v>15.269399999999999</v>
      </c>
      <c r="I1657" s="184">
        <v>13.3324</v>
      </c>
      <c r="J1657" s="184">
        <v>14.303000000000001</v>
      </c>
      <c r="K1657" s="184">
        <v>6.1398999999999999</v>
      </c>
      <c r="L1657" s="184">
        <v>5.5854999999999997</v>
      </c>
      <c r="M1657" s="184">
        <v>5.3083999999999998</v>
      </c>
      <c r="N1657" s="184">
        <v>3.5264000000000002</v>
      </c>
      <c r="O1657" s="184">
        <v>4.0225999999999997</v>
      </c>
      <c r="P1657" s="184">
        <v>6.0143000000000004</v>
      </c>
      <c r="Q1657" s="184">
        <v>6.6898</v>
      </c>
      <c r="R1657" s="184">
        <v>3.4171</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1206</v>
      </c>
      <c r="C1658" s="180">
        <v>138472</v>
      </c>
      <c r="D1658" s="183">
        <v>45014</v>
      </c>
      <c r="E1658" s="184">
        <v>26.923999999999999</v>
      </c>
      <c r="F1658" s="184">
        <v>42.4818</v>
      </c>
      <c r="G1658" s="184">
        <v>8.7952999999999992</v>
      </c>
      <c r="H1658" s="184">
        <v>16.343299999999999</v>
      </c>
      <c r="I1658" s="184">
        <v>14.3714</v>
      </c>
      <c r="J1658" s="184">
        <v>15.364100000000001</v>
      </c>
      <c r="K1658" s="184">
        <v>7.2163000000000004</v>
      </c>
      <c r="L1658" s="184">
        <v>6.6609999999999996</v>
      </c>
      <c r="M1658" s="184">
        <v>6.3845000000000001</v>
      </c>
      <c r="N1658" s="184">
        <v>4.5835999999999997</v>
      </c>
      <c r="O1658" s="184">
        <v>5.1334</v>
      </c>
      <c r="P1658" s="184">
        <v>6.9298999999999999</v>
      </c>
      <c r="Q1658" s="184">
        <v>7.6265999999999998</v>
      </c>
      <c r="R1658" s="184">
        <v>4.5335999999999999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1207</v>
      </c>
      <c r="C1659" s="180">
        <v>119707</v>
      </c>
      <c r="D1659" s="183">
        <v>45014</v>
      </c>
      <c r="E1659" s="184">
        <v>57.734400000000001</v>
      </c>
      <c r="F1659" s="184">
        <v>47.857399999999998</v>
      </c>
      <c r="G1659" s="184">
        <v>14.277799999999999</v>
      </c>
      <c r="H1659" s="184">
        <v>21.301600000000001</v>
      </c>
      <c r="I1659" s="184">
        <v>19.260899999999999</v>
      </c>
      <c r="J1659" s="184">
        <v>20.1221</v>
      </c>
      <c r="K1659" s="184">
        <v>7.2210999999999999</v>
      </c>
      <c r="L1659" s="184">
        <v>7.9611000000000001</v>
      </c>
      <c r="M1659" s="184">
        <v>8.0061</v>
      </c>
      <c r="N1659" s="184">
        <v>6.2074999999999996</v>
      </c>
      <c r="O1659" s="184">
        <v>5.9932999999999996</v>
      </c>
      <c r="P1659" s="184">
        <v>8.1782000000000004</v>
      </c>
      <c r="Q1659" s="184">
        <v>9.3461999999999996</v>
      </c>
      <c r="R1659" s="184">
        <v>5.0670999999999999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1208</v>
      </c>
      <c r="C1660" s="180">
        <v>101001</v>
      </c>
      <c r="D1660" s="183">
        <v>45014</v>
      </c>
      <c r="E1660" s="184">
        <v>55.106499999999997</v>
      </c>
      <c r="F1660" s="184">
        <v>47.353400000000001</v>
      </c>
      <c r="G1660" s="184">
        <v>13.7897</v>
      </c>
      <c r="H1660" s="184">
        <v>20.818000000000001</v>
      </c>
      <c r="I1660" s="184">
        <v>18.794</v>
      </c>
      <c r="J1660" s="184">
        <v>19.642600000000002</v>
      </c>
      <c r="K1660" s="184">
        <v>6.7358000000000002</v>
      </c>
      <c r="L1660" s="184">
        <v>7.4637000000000002</v>
      </c>
      <c r="M1660" s="184">
        <v>7.4988000000000001</v>
      </c>
      <c r="N1660" s="184">
        <v>5.7</v>
      </c>
      <c r="O1660" s="184">
        <v>5.4885000000000002</v>
      </c>
      <c r="P1660" s="184">
        <v>7.6454000000000004</v>
      </c>
      <c r="Q1660" s="184">
        <v>7.9623999999999997</v>
      </c>
      <c r="R1660" s="184">
        <v>4.5648</v>
      </c>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1209</v>
      </c>
      <c r="C1661" s="180">
        <v>119953</v>
      </c>
      <c r="D1661" s="183">
        <v>45014</v>
      </c>
      <c r="E1661" s="184">
        <v>71.861000000000004</v>
      </c>
      <c r="F1661" s="184">
        <v>47.807499999999997</v>
      </c>
      <c r="G1661" s="184">
        <v>16.646999999999998</v>
      </c>
      <c r="H1661" s="184">
        <v>21.933</v>
      </c>
      <c r="I1661" s="184">
        <v>18.285699999999999</v>
      </c>
      <c r="J1661" s="184">
        <v>17.8447</v>
      </c>
      <c r="K1661" s="184">
        <v>9.0218000000000007</v>
      </c>
      <c r="L1661" s="184">
        <v>6.7129000000000003</v>
      </c>
      <c r="M1661" s="184">
        <v>7.5743999999999998</v>
      </c>
      <c r="N1661" s="184">
        <v>5.6989000000000001</v>
      </c>
      <c r="O1661" s="184">
        <v>4.6517999999999997</v>
      </c>
      <c r="P1661" s="184">
        <v>6.6075999999999997</v>
      </c>
      <c r="Q1661" s="184">
        <v>8.0471000000000004</v>
      </c>
      <c r="R1661" s="184">
        <v>4.3512000000000004</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1210</v>
      </c>
      <c r="C1662" s="180">
        <v>101042</v>
      </c>
      <c r="D1662" s="183">
        <v>45014</v>
      </c>
      <c r="E1662" s="184">
        <v>65.713099999999997</v>
      </c>
      <c r="F1662" s="184">
        <v>46.939799999999998</v>
      </c>
      <c r="G1662" s="184">
        <v>15.7753</v>
      </c>
      <c r="H1662" s="184">
        <v>21.0578</v>
      </c>
      <c r="I1662" s="184">
        <v>17.4298</v>
      </c>
      <c r="J1662" s="184">
        <v>16.998999999999999</v>
      </c>
      <c r="K1662" s="184">
        <v>8.1683000000000003</v>
      </c>
      <c r="L1662" s="184">
        <v>5.8494999999999999</v>
      </c>
      <c r="M1662" s="184">
        <v>6.6908000000000003</v>
      </c>
      <c r="N1662" s="184">
        <v>4.7999000000000001</v>
      </c>
      <c r="O1662" s="184">
        <v>3.7863000000000002</v>
      </c>
      <c r="P1662" s="184">
        <v>5.7049000000000003</v>
      </c>
      <c r="Q1662" s="184">
        <v>8.3115000000000006</v>
      </c>
      <c r="R1662" s="184">
        <v>3.4628999999999999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1211</v>
      </c>
      <c r="C1663" s="180">
        <v>120792</v>
      </c>
      <c r="D1663" s="183">
        <v>45014</v>
      </c>
      <c r="E1663" s="184">
        <v>54.382300000000001</v>
      </c>
      <c r="F1663" s="184">
        <v>55.859900000000003</v>
      </c>
      <c r="G1663" s="184">
        <v>12.7342</v>
      </c>
      <c r="H1663" s="184">
        <v>16.883600000000001</v>
      </c>
      <c r="I1663" s="184">
        <v>14.006500000000001</v>
      </c>
      <c r="J1663" s="184">
        <v>14.7682</v>
      </c>
      <c r="K1663" s="184">
        <v>6.8501000000000003</v>
      </c>
      <c r="L1663" s="184">
        <v>6.9579000000000004</v>
      </c>
      <c r="M1663" s="184">
        <v>7.4665999999999997</v>
      </c>
      <c r="N1663" s="184">
        <v>5.3883999999999999</v>
      </c>
      <c r="O1663" s="184">
        <v>4.8263999999999996</v>
      </c>
      <c r="P1663" s="184">
        <v>7.0453000000000001</v>
      </c>
      <c r="Q1663" s="184">
        <v>8.3855000000000004</v>
      </c>
      <c r="R1663" s="184">
        <v>4.0218999999999996</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1212</v>
      </c>
      <c r="C1664" s="180">
        <v>102510</v>
      </c>
      <c r="D1664" s="183">
        <v>45014</v>
      </c>
      <c r="E1664" s="184">
        <v>52.839399999999998</v>
      </c>
      <c r="F1664" s="184">
        <v>55.553400000000003</v>
      </c>
      <c r="G1664" s="184">
        <v>12.4551</v>
      </c>
      <c r="H1664" s="184">
        <v>16.604199999999999</v>
      </c>
      <c r="I1664" s="184">
        <v>13.734500000000001</v>
      </c>
      <c r="J1664" s="184">
        <v>14.4925</v>
      </c>
      <c r="K1664" s="184">
        <v>6.5750999999999999</v>
      </c>
      <c r="L1664" s="184">
        <v>6.6787000000000001</v>
      </c>
      <c r="M1664" s="184">
        <v>7.1817000000000002</v>
      </c>
      <c r="N1664" s="184">
        <v>5.1017999999999999</v>
      </c>
      <c r="O1664" s="184">
        <v>4.5308000000000002</v>
      </c>
      <c r="P1664" s="184">
        <v>6.7446999999999999</v>
      </c>
      <c r="Q1664" s="184">
        <v>8.1698000000000004</v>
      </c>
      <c r="R1664" s="184">
        <v>3.7343999999999999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5" t="s">
        <v>27</v>
      </c>
      <c r="B1665" s="180"/>
      <c r="C1665" s="180"/>
      <c r="D1665" s="180"/>
      <c r="E1665" s="180"/>
      <c r="F1665" s="186">
        <v>51.139104444444449</v>
      </c>
      <c r="G1665" s="186">
        <v>12.580173333333333</v>
      </c>
      <c r="H1665" s="186">
        <v>18.233224444444446</v>
      </c>
      <c r="I1665" s="186">
        <v>15.129368888888891</v>
      </c>
      <c r="J1665" s="186">
        <v>16.385288888888891</v>
      </c>
      <c r="K1665" s="186">
        <v>7.211153333333332</v>
      </c>
      <c r="L1665" s="186">
        <v>7.1132266666666677</v>
      </c>
      <c r="M1665" s="186">
        <v>7.2237177777777788</v>
      </c>
      <c r="N1665" s="186">
        <v>4.3678222222222223</v>
      </c>
      <c r="O1665" s="186">
        <v>4.9666439024390252</v>
      </c>
      <c r="P1665" s="186">
        <v>7.0609170731707325</v>
      </c>
      <c r="Q1665" s="186">
        <v>7.7737466666666668</v>
      </c>
      <c r="R1665" s="186">
        <v>4.1024466666666655</v>
      </c>
    </row>
    <row r="1666" spans="1:34" x14ac:dyDescent="0.3">
      <c r="A1666" s="185" t="s">
        <v>407</v>
      </c>
      <c r="B1666" s="180"/>
      <c r="C1666" s="180"/>
      <c r="D1666" s="180"/>
      <c r="E1666" s="180"/>
      <c r="F1666" s="186">
        <v>51.041200000000003</v>
      </c>
      <c r="G1666" s="186">
        <v>12.7342</v>
      </c>
      <c r="H1666" s="186">
        <v>17.839200000000002</v>
      </c>
      <c r="I1666" s="186">
        <v>14.731299999999999</v>
      </c>
      <c r="J1666" s="186">
        <v>16.518000000000001</v>
      </c>
      <c r="K1666" s="186">
        <v>7.2210999999999999</v>
      </c>
      <c r="L1666" s="186">
        <v>7.1436000000000002</v>
      </c>
      <c r="M1666" s="186">
        <v>7.2807000000000004</v>
      </c>
      <c r="N1666" s="186">
        <v>4.2526999999999999</v>
      </c>
      <c r="O1666" s="186">
        <v>5.0149999999999997</v>
      </c>
      <c r="P1666" s="186">
        <v>7.0648</v>
      </c>
      <c r="Q1666" s="186">
        <v>8.1460000000000008</v>
      </c>
      <c r="R1666" s="186">
        <v>4.1289999999999996</v>
      </c>
      <c r="S1666" s="105"/>
      <c r="T1666" s="105"/>
      <c r="U1666" s="105"/>
      <c r="V1666" s="105"/>
      <c r="W1666" s="105"/>
      <c r="X1666" s="105"/>
      <c r="Y1666" s="105"/>
      <c r="Z1666" s="105"/>
      <c r="AA1666" s="105"/>
      <c r="AB1666" s="105"/>
      <c r="AC1666" s="105"/>
      <c r="AD1666" s="105"/>
      <c r="AE1666" s="105"/>
      <c r="AF1666" s="105"/>
      <c r="AG1666" s="105"/>
      <c r="AH1666" s="105"/>
    </row>
    <row r="1667" spans="1:34" x14ac:dyDescent="0.3">
      <c r="D1667" s="106"/>
      <c r="E1667" s="107"/>
      <c r="F1667" s="107"/>
      <c r="G1667" s="107"/>
      <c r="H1667" s="107"/>
      <c r="I1667" s="107"/>
      <c r="J1667" s="107"/>
      <c r="K1667" s="107"/>
      <c r="L1667" s="107"/>
      <c r="M1667" s="107"/>
      <c r="N1667" s="107"/>
      <c r="O1667" s="107"/>
      <c r="P1667" s="107"/>
      <c r="Q1667" s="107"/>
      <c r="R1667" s="107"/>
      <c r="T1667" s="106"/>
      <c r="U1667" s="107"/>
      <c r="V1667" s="107"/>
      <c r="W1667" s="107"/>
      <c r="X1667" s="107"/>
      <c r="Y1667" s="107"/>
      <c r="Z1667" s="107"/>
      <c r="AA1667" s="107"/>
      <c r="AB1667" s="107"/>
      <c r="AC1667" s="107"/>
      <c r="AD1667" s="107"/>
      <c r="AE1667" s="107"/>
      <c r="AF1667" s="107"/>
      <c r="AG1667" s="107"/>
      <c r="AH1667" s="107"/>
    </row>
    <row r="1668" spans="1:34" x14ac:dyDescent="0.3">
      <c r="A1668" s="182" t="s">
        <v>1213</v>
      </c>
      <c r="B1668" s="182"/>
      <c r="C1668" s="182"/>
      <c r="D1668" s="182"/>
      <c r="E1668" s="182"/>
      <c r="F1668" s="182"/>
      <c r="G1668" s="182"/>
      <c r="H1668" s="182"/>
      <c r="I1668" s="182"/>
      <c r="J1668" s="182"/>
      <c r="K1668" s="182"/>
      <c r="L1668" s="182"/>
      <c r="M1668" s="182"/>
      <c r="N1668" s="182"/>
      <c r="O1668" s="182"/>
      <c r="P1668" s="182"/>
      <c r="Q1668" s="182"/>
      <c r="R1668" s="182"/>
      <c r="T1668" s="106"/>
      <c r="U1668" s="107"/>
      <c r="V1668" s="107"/>
      <c r="W1668" s="107"/>
      <c r="X1668" s="107"/>
      <c r="Y1668" s="107"/>
      <c r="Z1668" s="107"/>
      <c r="AA1668" s="107"/>
      <c r="AB1668" s="107"/>
      <c r="AC1668" s="107"/>
      <c r="AD1668" s="107"/>
      <c r="AE1668" s="107"/>
      <c r="AF1668" s="107"/>
      <c r="AG1668" s="107"/>
      <c r="AH1668" s="107"/>
    </row>
    <row r="1669" spans="1:34" x14ac:dyDescent="0.3">
      <c r="A1669" s="180" t="s">
        <v>1214</v>
      </c>
      <c r="B1669" s="180" t="s">
        <v>1215</v>
      </c>
      <c r="C1669" s="180">
        <v>101844</v>
      </c>
      <c r="D1669" s="183">
        <v>45014</v>
      </c>
      <c r="E1669" s="184">
        <v>40.0627</v>
      </c>
      <c r="F1669" s="184">
        <v>29.177600000000002</v>
      </c>
      <c r="G1669" s="184">
        <v>8.3002000000000002</v>
      </c>
      <c r="H1669" s="184">
        <v>10.204000000000001</v>
      </c>
      <c r="I1669" s="184">
        <v>9.5622000000000007</v>
      </c>
      <c r="J1669" s="184">
        <v>9.6075999999999997</v>
      </c>
      <c r="K1669" s="184">
        <v>6.1317000000000004</v>
      </c>
      <c r="L1669" s="184">
        <v>6.2732999999999999</v>
      </c>
      <c r="M1669" s="184">
        <v>6.569</v>
      </c>
      <c r="N1669" s="184">
        <v>4.7100999999999997</v>
      </c>
      <c r="O1669" s="184">
        <v>6.5332999999999997</v>
      </c>
      <c r="P1669" s="184">
        <v>6.7813999999999997</v>
      </c>
      <c r="Q1669" s="184">
        <v>7.2225999999999999</v>
      </c>
      <c r="R1669" s="184">
        <v>4.7619999999999996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80" t="s">
        <v>1214</v>
      </c>
      <c r="B1670" s="180" t="s">
        <v>1216</v>
      </c>
      <c r="C1670" s="180">
        <v>119498</v>
      </c>
      <c r="D1670" s="183">
        <v>45014</v>
      </c>
      <c r="E1670" s="184">
        <v>42.723799999999997</v>
      </c>
      <c r="F1670" s="184">
        <v>29.840299999999999</v>
      </c>
      <c r="G1670" s="184">
        <v>8.9985999999999997</v>
      </c>
      <c r="H1670" s="184">
        <v>10.907999999999999</v>
      </c>
      <c r="I1670" s="184">
        <v>10.273899999999999</v>
      </c>
      <c r="J1670" s="184">
        <v>10.3241</v>
      </c>
      <c r="K1670" s="184">
        <v>6.8564999999999996</v>
      </c>
      <c r="L1670" s="184">
        <v>7.0111999999999997</v>
      </c>
      <c r="M1670" s="184">
        <v>7.3204000000000002</v>
      </c>
      <c r="N1670" s="184">
        <v>5.4608999999999996</v>
      </c>
      <c r="O1670" s="184">
        <v>7.2798999999999996</v>
      </c>
      <c r="P1670" s="184">
        <v>7.5270999999999999</v>
      </c>
      <c r="Q1670" s="184">
        <v>8.6846999999999994</v>
      </c>
      <c r="R1670" s="184">
        <v>5.4908000000000001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80" t="s">
        <v>1214</v>
      </c>
      <c r="B1671" s="180" t="s">
        <v>1217</v>
      </c>
      <c r="C1671" s="180">
        <v>120510</v>
      </c>
      <c r="D1671" s="183">
        <v>45014</v>
      </c>
      <c r="E1671" s="184">
        <v>27.994</v>
      </c>
      <c r="F1671" s="184">
        <v>36.936300000000003</v>
      </c>
      <c r="G1671" s="184">
        <v>8.8770000000000007</v>
      </c>
      <c r="H1671" s="184">
        <v>11.1425</v>
      </c>
      <c r="I1671" s="184">
        <v>9.9189000000000007</v>
      </c>
      <c r="J1671" s="184">
        <v>10.879200000000001</v>
      </c>
      <c r="K1671" s="184">
        <v>6.9162999999999997</v>
      </c>
      <c r="L1671" s="184">
        <v>7.0289999999999999</v>
      </c>
      <c r="M1671" s="184">
        <v>6.7495000000000003</v>
      </c>
      <c r="N1671" s="184">
        <v>5.0038</v>
      </c>
      <c r="O1671" s="184">
        <v>6.2560000000000002</v>
      </c>
      <c r="P1671" s="184">
        <v>7.3356000000000003</v>
      </c>
      <c r="Q1671" s="184">
        <v>8.1686999999999994</v>
      </c>
      <c r="R1671" s="184">
        <v>5.0427</v>
      </c>
      <c r="T1671" s="106"/>
      <c r="U1671" s="107"/>
      <c r="V1671" s="107"/>
      <c r="W1671" s="107"/>
      <c r="X1671" s="107"/>
      <c r="Y1671" s="107"/>
      <c r="Z1671" s="107"/>
      <c r="AA1671" s="107"/>
      <c r="AB1671" s="107"/>
      <c r="AC1671" s="107"/>
      <c r="AD1671" s="107"/>
      <c r="AE1671" s="107"/>
      <c r="AF1671" s="107"/>
      <c r="AG1671" s="107"/>
      <c r="AH1671" s="107"/>
    </row>
    <row r="1672" spans="1:34" x14ac:dyDescent="0.3">
      <c r="A1672" s="180" t="s">
        <v>1214</v>
      </c>
      <c r="B1672" s="180" t="s">
        <v>1218</v>
      </c>
      <c r="C1672" s="180">
        <v>112354</v>
      </c>
      <c r="D1672" s="183">
        <v>45014</v>
      </c>
      <c r="E1672" s="184">
        <v>25.98</v>
      </c>
      <c r="F1672" s="184">
        <v>36.423900000000003</v>
      </c>
      <c r="G1672" s="184">
        <v>8.2703000000000007</v>
      </c>
      <c r="H1672" s="184">
        <v>10.5261</v>
      </c>
      <c r="I1672" s="184">
        <v>9.3056000000000001</v>
      </c>
      <c r="J1672" s="184">
        <v>10.2516</v>
      </c>
      <c r="K1672" s="184">
        <v>6.2515999999999998</v>
      </c>
      <c r="L1672" s="184">
        <v>6.3383000000000003</v>
      </c>
      <c r="M1672" s="184">
        <v>6.0430999999999999</v>
      </c>
      <c r="N1672" s="184">
        <v>4.3005000000000004</v>
      </c>
      <c r="O1672" s="184">
        <v>5.5369000000000002</v>
      </c>
      <c r="P1672" s="184">
        <v>6.6218000000000004</v>
      </c>
      <c r="Q1672" s="184">
        <v>7.5073999999999996</v>
      </c>
      <c r="R1672" s="184">
        <v>4.3384</v>
      </c>
      <c r="T1672" s="106"/>
      <c r="U1672" s="107"/>
      <c r="V1672" s="107"/>
      <c r="W1672" s="107"/>
      <c r="X1672" s="107"/>
      <c r="Y1672" s="107"/>
      <c r="Z1672" s="107"/>
      <c r="AA1672" s="107"/>
      <c r="AB1672" s="107"/>
      <c r="AC1672" s="107"/>
      <c r="AD1672" s="107"/>
      <c r="AE1672" s="107"/>
      <c r="AF1672" s="107"/>
      <c r="AG1672" s="107"/>
      <c r="AH1672" s="107"/>
    </row>
    <row r="1673" spans="1:34" x14ac:dyDescent="0.3">
      <c r="A1673" s="180" t="s">
        <v>1214</v>
      </c>
      <c r="B1673" s="180" t="s">
        <v>2072</v>
      </c>
      <c r="C1673" s="180">
        <v>118407</v>
      </c>
      <c r="D1673" s="183">
        <v>45014</v>
      </c>
      <c r="E1673" s="184">
        <v>51.0105</v>
      </c>
      <c r="F1673" s="184">
        <v>37.389400000000002</v>
      </c>
      <c r="G1673" s="184">
        <v>6.6176000000000004</v>
      </c>
      <c r="H1673" s="184">
        <v>12.1068</v>
      </c>
      <c r="I1673" s="184">
        <v>11.7105</v>
      </c>
      <c r="J1673" s="184">
        <v>13.6151</v>
      </c>
      <c r="K1673" s="184">
        <v>7.2607999999999997</v>
      </c>
      <c r="L1673" s="184">
        <v>7.5483000000000002</v>
      </c>
      <c r="M1673" s="184">
        <v>6.7000999999999999</v>
      </c>
      <c r="N1673" s="184">
        <v>4.2041000000000004</v>
      </c>
      <c r="O1673" s="184">
        <v>5.6296999999999997</v>
      </c>
      <c r="P1673" s="184">
        <v>6.8952</v>
      </c>
      <c r="Q1673" s="184">
        <v>7.8274999999999997</v>
      </c>
      <c r="R1673" s="184">
        <v>4.3928000000000003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80" t="s">
        <v>1214</v>
      </c>
      <c r="B1674" s="180" t="s">
        <v>2073</v>
      </c>
      <c r="C1674" s="180">
        <v>108768</v>
      </c>
      <c r="D1674" s="183">
        <v>45014</v>
      </c>
      <c r="E1674" s="184">
        <v>48.154400000000003</v>
      </c>
      <c r="F1674" s="184">
        <v>36.950899999999997</v>
      </c>
      <c r="G1674" s="184">
        <v>6.1448</v>
      </c>
      <c r="H1674" s="184">
        <v>11.636100000000001</v>
      </c>
      <c r="I1674" s="184">
        <v>11.2338</v>
      </c>
      <c r="J1674" s="184">
        <v>13.1363</v>
      </c>
      <c r="K1674" s="184">
        <v>6.7774000000000001</v>
      </c>
      <c r="L1674" s="184">
        <v>7.0556999999999999</v>
      </c>
      <c r="M1674" s="184">
        <v>6.2019000000000002</v>
      </c>
      <c r="N1674" s="184">
        <v>3.7094999999999998</v>
      </c>
      <c r="O1674" s="184">
        <v>5.1108000000000002</v>
      </c>
      <c r="P1674" s="184">
        <v>6.3684000000000003</v>
      </c>
      <c r="Q1674" s="184">
        <v>7.3023999999999996</v>
      </c>
      <c r="R1674" s="184">
        <v>3.891</v>
      </c>
      <c r="T1674" s="106"/>
      <c r="U1674" s="107"/>
      <c r="V1674" s="107"/>
      <c r="W1674" s="107"/>
      <c r="X1674" s="107"/>
      <c r="Y1674" s="107"/>
      <c r="Z1674" s="107"/>
      <c r="AA1674" s="107"/>
      <c r="AB1674" s="107"/>
      <c r="AC1674" s="107"/>
      <c r="AD1674" s="107"/>
      <c r="AE1674" s="107"/>
      <c r="AF1674" s="107"/>
      <c r="AG1674" s="107"/>
      <c r="AH1674" s="107"/>
    </row>
    <row r="1675" spans="1:34" x14ac:dyDescent="0.3">
      <c r="A1675" s="180" t="s">
        <v>1214</v>
      </c>
      <c r="B1675" s="180" t="s">
        <v>1907</v>
      </c>
      <c r="C1675" s="180">
        <v>119382</v>
      </c>
      <c r="D1675" s="183">
        <v>45014</v>
      </c>
      <c r="E1675" s="184">
        <v>24.2212</v>
      </c>
      <c r="F1675" s="184">
        <v>30.465699999999998</v>
      </c>
      <c r="G1675" s="184">
        <v>5.8516000000000004</v>
      </c>
      <c r="H1675" s="184">
        <v>9.4379000000000008</v>
      </c>
      <c r="I1675" s="184">
        <v>8.9756</v>
      </c>
      <c r="J1675" s="184">
        <v>9.7559000000000005</v>
      </c>
      <c r="K1675" s="184">
        <v>6.2896000000000001</v>
      </c>
      <c r="L1675" s="184">
        <v>21.277100000000001</v>
      </c>
      <c r="M1675" s="184">
        <v>15.7438</v>
      </c>
      <c r="N1675" s="184">
        <v>28.474</v>
      </c>
      <c r="O1675" s="184">
        <v>8.4812999999999992</v>
      </c>
      <c r="P1675" s="184">
        <v>4.0037000000000003</v>
      </c>
      <c r="Q1675" s="184">
        <v>6.6380999999999997</v>
      </c>
      <c r="R1675" s="184">
        <v>15.329700000000001</v>
      </c>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1908</v>
      </c>
      <c r="C1676" s="180">
        <v>111585</v>
      </c>
      <c r="D1676" s="183">
        <v>45014</v>
      </c>
      <c r="E1676" s="184">
        <v>22.544499999999999</v>
      </c>
      <c r="F1676" s="184">
        <v>30.300799999999999</v>
      </c>
      <c r="G1676" s="184">
        <v>5.6710000000000003</v>
      </c>
      <c r="H1676" s="184">
        <v>9.2674000000000003</v>
      </c>
      <c r="I1676" s="184">
        <v>8.8186999999999998</v>
      </c>
      <c r="J1676" s="184">
        <v>9.6026000000000007</v>
      </c>
      <c r="K1676" s="184">
        <v>5.9467999999999996</v>
      </c>
      <c r="L1676" s="184">
        <v>20.776800000000001</v>
      </c>
      <c r="M1676" s="184">
        <v>15.242000000000001</v>
      </c>
      <c r="N1676" s="184">
        <v>27.962900000000001</v>
      </c>
      <c r="O1676" s="184">
        <v>8.0271000000000008</v>
      </c>
      <c r="P1676" s="184">
        <v>3.5112999999999999</v>
      </c>
      <c r="Q1676" s="184">
        <v>5.8556999999999997</v>
      </c>
      <c r="R1676" s="184">
        <v>14.9251</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1858</v>
      </c>
      <c r="C1677" s="180">
        <v>119400</v>
      </c>
      <c r="D1677" s="183">
        <v>45014</v>
      </c>
      <c r="E1677" s="184">
        <v>26.359500000000001</v>
      </c>
      <c r="F1677" s="184">
        <v>50.056199999999997</v>
      </c>
      <c r="G1677" s="184">
        <v>13.2896</v>
      </c>
      <c r="H1677" s="184">
        <v>14.8994</v>
      </c>
      <c r="I1677" s="184">
        <v>12.9816</v>
      </c>
      <c r="J1677" s="184">
        <v>12.616199999999999</v>
      </c>
      <c r="K1677" s="184">
        <v>7.2827999999999999</v>
      </c>
      <c r="L1677" s="184">
        <v>7.1336000000000004</v>
      </c>
      <c r="M1677" s="184">
        <v>6.9398</v>
      </c>
      <c r="N1677" s="184">
        <v>4.4015000000000004</v>
      </c>
      <c r="O1677" s="184">
        <v>5.1860999999999997</v>
      </c>
      <c r="P1677" s="184">
        <v>6.7046999999999999</v>
      </c>
      <c r="Q1677" s="184">
        <v>7.9950000000000001</v>
      </c>
      <c r="R1677" s="184">
        <v>4.6291000000000002</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1876</v>
      </c>
      <c r="C1678" s="180">
        <v>113036</v>
      </c>
      <c r="D1678" s="183">
        <v>45014</v>
      </c>
      <c r="E1678" s="184">
        <v>24.657699999999998</v>
      </c>
      <c r="F1678" s="184">
        <v>49.211199999999998</v>
      </c>
      <c r="G1678" s="184">
        <v>12.574299999999999</v>
      </c>
      <c r="H1678" s="184">
        <v>14.1991</v>
      </c>
      <c r="I1678" s="184">
        <v>12.291</v>
      </c>
      <c r="J1678" s="184">
        <v>11.928599999999999</v>
      </c>
      <c r="K1678" s="184">
        <v>6.5956999999999999</v>
      </c>
      <c r="L1678" s="184">
        <v>6.4358000000000004</v>
      </c>
      <c r="M1678" s="184">
        <v>6.2286999999999999</v>
      </c>
      <c r="N1678" s="184">
        <v>3.6966000000000001</v>
      </c>
      <c r="O1678" s="184">
        <v>4.4413999999999998</v>
      </c>
      <c r="P1678" s="184">
        <v>5.9635999999999996</v>
      </c>
      <c r="Q1678" s="184">
        <v>7.3330000000000002</v>
      </c>
      <c r="R1678" s="184">
        <v>3.9047000000000001</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1219</v>
      </c>
      <c r="C1679" s="180">
        <v>117953</v>
      </c>
      <c r="D1679" s="183"/>
      <c r="E1679" s="184"/>
      <c r="F1679" s="184"/>
      <c r="G1679" s="184"/>
      <c r="H1679" s="184"/>
      <c r="I1679" s="184"/>
      <c r="J1679" s="184"/>
      <c r="K1679" s="184"/>
      <c r="L1679" s="184"/>
      <c r="M1679" s="184"/>
      <c r="N1679" s="184"/>
      <c r="O1679" s="184"/>
      <c r="P1679" s="184"/>
      <c r="Q1679" s="184"/>
      <c r="R1679" s="184"/>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1220</v>
      </c>
      <c r="C1680" s="180">
        <v>120131</v>
      </c>
      <c r="D1680" s="183"/>
      <c r="E1680" s="184"/>
      <c r="F1680" s="184"/>
      <c r="G1680" s="184"/>
      <c r="H1680" s="184"/>
      <c r="I1680" s="184"/>
      <c r="J1680" s="184"/>
      <c r="K1680" s="184"/>
      <c r="L1680" s="184"/>
      <c r="M1680" s="184"/>
      <c r="N1680" s="184"/>
      <c r="O1680" s="184"/>
      <c r="P1680" s="184"/>
      <c r="Q1680" s="184"/>
      <c r="R1680" s="184"/>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1221</v>
      </c>
      <c r="C1681" s="180">
        <v>118320</v>
      </c>
      <c r="D1681" s="183">
        <v>45014</v>
      </c>
      <c r="E1681" s="184">
        <v>23.355699999999999</v>
      </c>
      <c r="F1681" s="184">
        <v>30.030200000000001</v>
      </c>
      <c r="G1681" s="184">
        <v>7.0392999999999999</v>
      </c>
      <c r="H1681" s="184">
        <v>9.5530000000000008</v>
      </c>
      <c r="I1681" s="184">
        <v>8.7024000000000008</v>
      </c>
      <c r="J1681" s="184">
        <v>9.6003000000000007</v>
      </c>
      <c r="K1681" s="184">
        <v>6.3167999999999997</v>
      </c>
      <c r="L1681" s="184">
        <v>6.5993000000000004</v>
      </c>
      <c r="M1681" s="184">
        <v>5.9375</v>
      </c>
      <c r="N1681" s="184">
        <v>4.2065000000000001</v>
      </c>
      <c r="O1681" s="184">
        <v>5.3532000000000002</v>
      </c>
      <c r="P1681" s="184">
        <v>6.4093</v>
      </c>
      <c r="Q1681" s="184">
        <v>7.1684999999999999</v>
      </c>
      <c r="R1681" s="184">
        <v>4.1044999999999998</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1222</v>
      </c>
      <c r="C1682" s="180">
        <v>115077</v>
      </c>
      <c r="D1682" s="183">
        <v>45014</v>
      </c>
      <c r="E1682" s="184">
        <v>21.701499999999999</v>
      </c>
      <c r="F1682" s="184">
        <v>29.4572</v>
      </c>
      <c r="G1682" s="184">
        <v>6.4642999999999997</v>
      </c>
      <c r="H1682" s="184">
        <v>8.9948999999999995</v>
      </c>
      <c r="I1682" s="184">
        <v>8.1465999999999994</v>
      </c>
      <c r="J1682" s="184">
        <v>9.0365000000000002</v>
      </c>
      <c r="K1682" s="184">
        <v>5.7099000000000002</v>
      </c>
      <c r="L1682" s="184">
        <v>5.9592000000000001</v>
      </c>
      <c r="M1682" s="184">
        <v>5.2949000000000002</v>
      </c>
      <c r="N1682" s="184">
        <v>3.5756999999999999</v>
      </c>
      <c r="O1682" s="184">
        <v>4.7055999999999996</v>
      </c>
      <c r="P1682" s="184">
        <v>5.7114000000000003</v>
      </c>
      <c r="Q1682" s="184">
        <v>6.7076000000000002</v>
      </c>
      <c r="R1682" s="184">
        <v>3.4704000000000002</v>
      </c>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1223</v>
      </c>
      <c r="C1683" s="180">
        <v>119226</v>
      </c>
      <c r="D1683" s="183">
        <v>45014</v>
      </c>
      <c r="E1683" s="184">
        <v>42.238999999999997</v>
      </c>
      <c r="F1683" s="184">
        <v>35.463799999999999</v>
      </c>
      <c r="G1683" s="184">
        <v>7.3871000000000002</v>
      </c>
      <c r="H1683" s="184">
        <v>11.3483</v>
      </c>
      <c r="I1683" s="184">
        <v>10.230600000000001</v>
      </c>
      <c r="J1683" s="184">
        <v>10.9467</v>
      </c>
      <c r="K1683" s="184">
        <v>6.5307000000000004</v>
      </c>
      <c r="L1683" s="184">
        <v>6.6589999999999998</v>
      </c>
      <c r="M1683" s="184">
        <v>5.9950000000000001</v>
      </c>
      <c r="N1683" s="184">
        <v>4.2598000000000003</v>
      </c>
      <c r="O1683" s="184">
        <v>5.6166999999999998</v>
      </c>
      <c r="P1683" s="184">
        <v>6.6757</v>
      </c>
      <c r="Q1683" s="184">
        <v>7.8030999999999997</v>
      </c>
      <c r="R1683" s="184">
        <v>4.32</v>
      </c>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1224</v>
      </c>
      <c r="C1684" s="180">
        <v>101304</v>
      </c>
      <c r="D1684" s="183">
        <v>45014</v>
      </c>
      <c r="E1684" s="184">
        <v>39.417099999999998</v>
      </c>
      <c r="F1684" s="184">
        <v>34.943399999999997</v>
      </c>
      <c r="G1684" s="184">
        <v>6.8216999999999999</v>
      </c>
      <c r="H1684" s="184">
        <v>10.7669</v>
      </c>
      <c r="I1684" s="184">
        <v>9.6326999999999998</v>
      </c>
      <c r="J1684" s="184">
        <v>10.337199999999999</v>
      </c>
      <c r="K1684" s="184">
        <v>5.8902999999999999</v>
      </c>
      <c r="L1684" s="184">
        <v>6.0179</v>
      </c>
      <c r="M1684" s="184">
        <v>5.3464</v>
      </c>
      <c r="N1684" s="184">
        <v>3.6206999999999998</v>
      </c>
      <c r="O1684" s="184">
        <v>4.9598000000000004</v>
      </c>
      <c r="P1684" s="184">
        <v>5.9638999999999998</v>
      </c>
      <c r="Q1684" s="184">
        <v>6.8973000000000004</v>
      </c>
      <c r="R1684" s="184">
        <v>3.6753999999999998</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1225</v>
      </c>
      <c r="C1685" s="180">
        <v>140251</v>
      </c>
      <c r="D1685" s="183"/>
      <c r="E1685" s="184"/>
      <c r="F1685" s="184"/>
      <c r="G1685" s="184"/>
      <c r="H1685" s="184"/>
      <c r="I1685" s="184"/>
      <c r="J1685" s="184"/>
      <c r="K1685" s="184"/>
      <c r="L1685" s="184"/>
      <c r="M1685" s="184"/>
      <c r="N1685" s="184"/>
      <c r="O1685" s="184"/>
      <c r="P1685" s="184"/>
      <c r="Q1685" s="184"/>
      <c r="R1685" s="184"/>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1226</v>
      </c>
      <c r="C1686" s="180">
        <v>140244</v>
      </c>
      <c r="D1686" s="183"/>
      <c r="E1686" s="184"/>
      <c r="F1686" s="184"/>
      <c r="G1686" s="184"/>
      <c r="H1686" s="184"/>
      <c r="I1686" s="184"/>
      <c r="J1686" s="184"/>
      <c r="K1686" s="184"/>
      <c r="L1686" s="184"/>
      <c r="M1686" s="184"/>
      <c r="N1686" s="184"/>
      <c r="O1686" s="184"/>
      <c r="P1686" s="184"/>
      <c r="Q1686" s="184"/>
      <c r="R1686" s="184"/>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1227</v>
      </c>
      <c r="C1687" s="180">
        <v>148002</v>
      </c>
      <c r="D1687" s="183"/>
      <c r="E1687" s="184"/>
      <c r="F1687" s="184"/>
      <c r="G1687" s="184"/>
      <c r="H1687" s="184"/>
      <c r="I1687" s="184"/>
      <c r="J1687" s="184"/>
      <c r="K1687" s="184"/>
      <c r="L1687" s="184"/>
      <c r="M1687" s="184"/>
      <c r="N1687" s="184"/>
      <c r="O1687" s="184"/>
      <c r="P1687" s="184"/>
      <c r="Q1687" s="184"/>
      <c r="R1687" s="184"/>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1228</v>
      </c>
      <c r="C1688" s="180">
        <v>148010</v>
      </c>
      <c r="D1688" s="183">
        <v>45014</v>
      </c>
      <c r="E1688" s="184">
        <v>93.305599999999998</v>
      </c>
      <c r="F1688" s="184">
        <v>14.048999999999999</v>
      </c>
      <c r="G1688" s="184">
        <v>14.0786</v>
      </c>
      <c r="H1688" s="184">
        <v>14.0968</v>
      </c>
      <c r="I1688" s="184">
        <v>14.1282</v>
      </c>
      <c r="J1688" s="184">
        <v>14.2118</v>
      </c>
      <c r="K1688" s="184">
        <v>14.5572</v>
      </c>
      <c r="L1688" s="184">
        <v>15.1053</v>
      </c>
      <c r="M1688" s="184">
        <v>4.4966999999999997</v>
      </c>
      <c r="N1688" s="184">
        <v>6.2667000000000002</v>
      </c>
      <c r="O1688" s="184"/>
      <c r="P1688" s="184"/>
      <c r="Q1688" s="184">
        <v>6.6416000000000004</v>
      </c>
      <c r="R1688" s="184"/>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1229</v>
      </c>
      <c r="C1689" s="180">
        <v>148015</v>
      </c>
      <c r="D1689" s="183">
        <v>45014</v>
      </c>
      <c r="E1689" s="184">
        <v>98.543099999999995</v>
      </c>
      <c r="F1689" s="184">
        <v>14.0434</v>
      </c>
      <c r="G1689" s="184">
        <v>14.0799</v>
      </c>
      <c r="H1689" s="184">
        <v>14.0953</v>
      </c>
      <c r="I1689" s="184">
        <v>14.130100000000001</v>
      </c>
      <c r="J1689" s="184">
        <v>14.210699999999999</v>
      </c>
      <c r="K1689" s="184">
        <v>14.5573</v>
      </c>
      <c r="L1689" s="184">
        <v>15.105399999999999</v>
      </c>
      <c r="M1689" s="184">
        <v>4.4965999999999999</v>
      </c>
      <c r="N1689" s="184">
        <v>6.2667000000000002</v>
      </c>
      <c r="O1689" s="184"/>
      <c r="P1689" s="184"/>
      <c r="Q1689" s="184">
        <v>6.6416000000000004</v>
      </c>
      <c r="R1689" s="184"/>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1230</v>
      </c>
      <c r="C1690" s="180">
        <v>148318</v>
      </c>
      <c r="D1690" s="183"/>
      <c r="E1690" s="184"/>
      <c r="F1690" s="184"/>
      <c r="G1690" s="184"/>
      <c r="H1690" s="184"/>
      <c r="I1690" s="184"/>
      <c r="J1690" s="184"/>
      <c r="K1690" s="184"/>
      <c r="L1690" s="184"/>
      <c r="M1690" s="184"/>
      <c r="N1690" s="184"/>
      <c r="O1690" s="184"/>
      <c r="P1690" s="184"/>
      <c r="Q1690" s="184"/>
      <c r="R1690" s="184"/>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1231</v>
      </c>
      <c r="C1691" s="180">
        <v>148313</v>
      </c>
      <c r="D1691" s="183"/>
      <c r="E1691" s="184"/>
      <c r="F1691" s="184"/>
      <c r="G1691" s="184"/>
      <c r="H1691" s="184"/>
      <c r="I1691" s="184"/>
      <c r="J1691" s="184"/>
      <c r="K1691" s="184"/>
      <c r="L1691" s="184"/>
      <c r="M1691" s="184"/>
      <c r="N1691" s="184"/>
      <c r="O1691" s="184"/>
      <c r="P1691" s="184"/>
      <c r="Q1691" s="184"/>
      <c r="R1691" s="184"/>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1232</v>
      </c>
      <c r="C1692" s="180">
        <v>101232</v>
      </c>
      <c r="D1692" s="183">
        <v>45014</v>
      </c>
      <c r="E1692" s="184">
        <v>4956.39417670683</v>
      </c>
      <c r="F1692" s="184">
        <v>3.9228000000000001</v>
      </c>
      <c r="G1692" s="184">
        <v>5.8704000000000001</v>
      </c>
      <c r="H1692" s="184">
        <v>10.212999999999999</v>
      </c>
      <c r="I1692" s="184">
        <v>8.8665000000000003</v>
      </c>
      <c r="J1692" s="184">
        <v>10.898899999999999</v>
      </c>
      <c r="K1692" s="184">
        <v>10.382099999999999</v>
      </c>
      <c r="L1692" s="184">
        <v>9.7312999999999992</v>
      </c>
      <c r="M1692" s="184">
        <v>6.7995000000000001</v>
      </c>
      <c r="N1692" s="184">
        <v>4.8926999999999996</v>
      </c>
      <c r="O1692" s="184">
        <v>8.9398</v>
      </c>
      <c r="P1692" s="184">
        <v>6.1005000000000003</v>
      </c>
      <c r="Q1692" s="184">
        <v>7.8543000000000003</v>
      </c>
      <c r="R1692" s="184">
        <v>11.2674</v>
      </c>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1233</v>
      </c>
      <c r="C1693" s="180">
        <v>118565</v>
      </c>
      <c r="D1693" s="183">
        <v>45014</v>
      </c>
      <c r="E1693" s="184">
        <v>4955.0324000000001</v>
      </c>
      <c r="F1693" s="184">
        <v>3.9222000000000001</v>
      </c>
      <c r="G1693" s="184">
        <v>5.8703000000000003</v>
      </c>
      <c r="H1693" s="184">
        <v>10.212999999999999</v>
      </c>
      <c r="I1693" s="184">
        <v>8.8665000000000003</v>
      </c>
      <c r="J1693" s="184">
        <v>10.898899999999999</v>
      </c>
      <c r="K1693" s="184">
        <v>10.382099999999999</v>
      </c>
      <c r="L1693" s="184">
        <v>9.7312999999999992</v>
      </c>
      <c r="M1693" s="184">
        <v>6.7995000000000001</v>
      </c>
      <c r="N1693" s="184">
        <v>4.8926999999999996</v>
      </c>
      <c r="O1693" s="184">
        <v>7.0641999999999996</v>
      </c>
      <c r="P1693" s="184">
        <v>5.3174999999999999</v>
      </c>
      <c r="Q1693" s="184">
        <v>7.7637</v>
      </c>
      <c r="R1693" s="184">
        <v>8.0503999999999998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1234</v>
      </c>
      <c r="C1694" s="180">
        <v>113047</v>
      </c>
      <c r="D1694" s="183">
        <v>45014</v>
      </c>
      <c r="E1694" s="184">
        <v>26.791599999999999</v>
      </c>
      <c r="F1694" s="184">
        <v>29.723800000000001</v>
      </c>
      <c r="G1694" s="184">
        <v>6.9273999999999996</v>
      </c>
      <c r="H1694" s="184">
        <v>10.5144</v>
      </c>
      <c r="I1694" s="184">
        <v>9.1206999999999994</v>
      </c>
      <c r="J1694" s="184">
        <v>9.266</v>
      </c>
      <c r="K1694" s="184">
        <v>6.2325999999999997</v>
      </c>
      <c r="L1694" s="184">
        <v>6.5658000000000003</v>
      </c>
      <c r="M1694" s="184">
        <v>6.2747000000000002</v>
      </c>
      <c r="N1694" s="184">
        <v>4.3643999999999998</v>
      </c>
      <c r="O1694" s="184">
        <v>5.8636999999999997</v>
      </c>
      <c r="P1694" s="184">
        <v>6.9109999999999996</v>
      </c>
      <c r="Q1694" s="184">
        <v>8.0248000000000008</v>
      </c>
      <c r="R1694" s="184">
        <v>4.4678000000000004</v>
      </c>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1235</v>
      </c>
      <c r="C1695" s="180">
        <v>119016</v>
      </c>
      <c r="D1695" s="183">
        <v>45014</v>
      </c>
      <c r="E1695" s="184">
        <v>27.461400000000001</v>
      </c>
      <c r="F1695" s="184">
        <v>30.196400000000001</v>
      </c>
      <c r="G1695" s="184">
        <v>7.3708999999999998</v>
      </c>
      <c r="H1695" s="184">
        <v>10.958399999999999</v>
      </c>
      <c r="I1695" s="184">
        <v>9.5668000000000006</v>
      </c>
      <c r="J1695" s="184">
        <v>9.7128999999999994</v>
      </c>
      <c r="K1695" s="184">
        <v>6.6999000000000004</v>
      </c>
      <c r="L1695" s="184">
        <v>7.0388000000000002</v>
      </c>
      <c r="M1695" s="184">
        <v>6.7542999999999997</v>
      </c>
      <c r="N1695" s="184">
        <v>4.8277000000000001</v>
      </c>
      <c r="O1695" s="184">
        <v>6.3506999999999998</v>
      </c>
      <c r="P1695" s="184">
        <v>7.274</v>
      </c>
      <c r="Q1695" s="184">
        <v>8.0303000000000004</v>
      </c>
      <c r="R1695" s="184">
        <v>4.9592999999999998</v>
      </c>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1975</v>
      </c>
      <c r="C1696" s="180">
        <v>101599</v>
      </c>
      <c r="D1696" s="183"/>
      <c r="E1696" s="184"/>
      <c r="F1696" s="184"/>
      <c r="G1696" s="184"/>
      <c r="H1696" s="184"/>
      <c r="I1696" s="184"/>
      <c r="J1696" s="184"/>
      <c r="K1696" s="184"/>
      <c r="L1696" s="184"/>
      <c r="M1696" s="184"/>
      <c r="N1696" s="184"/>
      <c r="O1696" s="184"/>
      <c r="P1696" s="184"/>
      <c r="Q1696" s="184"/>
      <c r="R1696" s="184"/>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1236</v>
      </c>
      <c r="C1697" s="180">
        <v>151067</v>
      </c>
      <c r="D1697" s="183">
        <v>45014</v>
      </c>
      <c r="E1697" s="184">
        <v>23.481999999999999</v>
      </c>
      <c r="F1697" s="184">
        <v>38.433700000000002</v>
      </c>
      <c r="G1697" s="184">
        <v>7.3441000000000001</v>
      </c>
      <c r="H1697" s="184">
        <v>10.8872</v>
      </c>
      <c r="I1697" s="184">
        <v>10.456099999999999</v>
      </c>
      <c r="J1697" s="184">
        <v>10.964600000000001</v>
      </c>
      <c r="K1697" s="184">
        <v>6.6101999999999999</v>
      </c>
      <c r="L1697" s="184">
        <v>6.657</v>
      </c>
      <c r="M1697" s="184">
        <v>6.1691000000000003</v>
      </c>
      <c r="N1697" s="184">
        <v>3.9422000000000001</v>
      </c>
      <c r="O1697" s="184">
        <v>5.3305999999999996</v>
      </c>
      <c r="P1697" s="184">
        <v>6.6718999999999999</v>
      </c>
      <c r="Q1697" s="184">
        <v>7.6742999999999997</v>
      </c>
      <c r="R1697" s="184">
        <v>4.1440000000000001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1976</v>
      </c>
      <c r="C1698" s="180">
        <v>120062</v>
      </c>
      <c r="D1698" s="183"/>
      <c r="E1698" s="184"/>
      <c r="F1698" s="184"/>
      <c r="G1698" s="184"/>
      <c r="H1698" s="184"/>
      <c r="I1698" s="184"/>
      <c r="J1698" s="184"/>
      <c r="K1698" s="184"/>
      <c r="L1698" s="184"/>
      <c r="M1698" s="184"/>
      <c r="N1698" s="184"/>
      <c r="O1698" s="184"/>
      <c r="P1698" s="184"/>
      <c r="Q1698" s="184"/>
      <c r="R1698" s="184"/>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1977</v>
      </c>
      <c r="C1699" s="180">
        <v>151065</v>
      </c>
      <c r="D1699" s="183">
        <v>45014</v>
      </c>
      <c r="E1699" s="184">
        <v>22.388000000000002</v>
      </c>
      <c r="F1699" s="184">
        <v>38.026400000000002</v>
      </c>
      <c r="G1699" s="184">
        <v>6.8864999999999998</v>
      </c>
      <c r="H1699" s="184">
        <v>10.4171</v>
      </c>
      <c r="I1699" s="184">
        <v>9.9831000000000003</v>
      </c>
      <c r="J1699" s="184">
        <v>10.481400000000001</v>
      </c>
      <c r="K1699" s="184">
        <v>6.1233000000000004</v>
      </c>
      <c r="L1699" s="184">
        <v>6.1618000000000004</v>
      </c>
      <c r="M1699" s="184">
        <v>5.6685999999999996</v>
      </c>
      <c r="N1699" s="184">
        <v>3.4445999999999999</v>
      </c>
      <c r="O1699" s="184">
        <v>4.8207000000000004</v>
      </c>
      <c r="P1699" s="184">
        <v>6.15</v>
      </c>
      <c r="Q1699" s="184">
        <v>7.4196999999999997</v>
      </c>
      <c r="R1699" s="184">
        <v>3.6454</v>
      </c>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1237</v>
      </c>
      <c r="C1700" s="180">
        <v>101758</v>
      </c>
      <c r="D1700" s="183">
        <v>45014</v>
      </c>
      <c r="E1700" s="184">
        <v>50.474400000000003</v>
      </c>
      <c r="F1700" s="184">
        <v>30.542000000000002</v>
      </c>
      <c r="G1700" s="184">
        <v>10.732699999999999</v>
      </c>
      <c r="H1700" s="184">
        <v>9.7197999999999993</v>
      </c>
      <c r="I1700" s="184">
        <v>7.6826999999999996</v>
      </c>
      <c r="J1700" s="184">
        <v>9.1249000000000002</v>
      </c>
      <c r="K1700" s="184">
        <v>6.4592999999999998</v>
      </c>
      <c r="L1700" s="184">
        <v>6.7709999999999999</v>
      </c>
      <c r="M1700" s="184">
        <v>7.6005000000000003</v>
      </c>
      <c r="N1700" s="184">
        <v>5.7171000000000003</v>
      </c>
      <c r="O1700" s="184">
        <v>6.2384000000000004</v>
      </c>
      <c r="P1700" s="184">
        <v>6.8692000000000002</v>
      </c>
      <c r="Q1700" s="184">
        <v>7.8437999999999999</v>
      </c>
      <c r="R1700" s="184">
        <v>4.9459</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1238</v>
      </c>
      <c r="C1701" s="180">
        <v>120754</v>
      </c>
      <c r="D1701" s="183">
        <v>45014</v>
      </c>
      <c r="E1701" s="184">
        <v>54.307099999999998</v>
      </c>
      <c r="F1701" s="184">
        <v>31.279599999999999</v>
      </c>
      <c r="G1701" s="184">
        <v>11.416700000000001</v>
      </c>
      <c r="H1701" s="184">
        <v>10.3992</v>
      </c>
      <c r="I1701" s="184">
        <v>8.3607999999999993</v>
      </c>
      <c r="J1701" s="184">
        <v>9.8050999999999995</v>
      </c>
      <c r="K1701" s="184">
        <v>7.1487999999999996</v>
      </c>
      <c r="L1701" s="184">
        <v>7.4993999999999996</v>
      </c>
      <c r="M1701" s="184">
        <v>8.3628</v>
      </c>
      <c r="N1701" s="184">
        <v>6.4897</v>
      </c>
      <c r="O1701" s="184">
        <v>7.0362999999999998</v>
      </c>
      <c r="P1701" s="184">
        <v>7.6882000000000001</v>
      </c>
      <c r="Q1701" s="184">
        <v>8.5488999999999997</v>
      </c>
      <c r="R1701" s="184">
        <v>5.7295999999999996</v>
      </c>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1239</v>
      </c>
      <c r="C1702" s="180">
        <v>115005</v>
      </c>
      <c r="D1702" s="183">
        <v>45014</v>
      </c>
      <c r="E1702" s="184">
        <v>23.319299999999998</v>
      </c>
      <c r="F1702" s="184">
        <v>21.456199999999999</v>
      </c>
      <c r="G1702" s="184">
        <v>3.8212000000000002</v>
      </c>
      <c r="H1702" s="184">
        <v>7.82</v>
      </c>
      <c r="I1702" s="184">
        <v>6.4333</v>
      </c>
      <c r="J1702" s="184">
        <v>8.2905999999999995</v>
      </c>
      <c r="K1702" s="184">
        <v>5.9558</v>
      </c>
      <c r="L1702" s="184">
        <v>6.3501000000000003</v>
      </c>
      <c r="M1702" s="184">
        <v>6.1984000000000004</v>
      </c>
      <c r="N1702" s="184">
        <v>3.7616999999999998</v>
      </c>
      <c r="O1702" s="184">
        <v>8.1720000000000006</v>
      </c>
      <c r="P1702" s="184">
        <v>6.1409000000000002</v>
      </c>
      <c r="Q1702" s="184">
        <v>7.2952000000000004</v>
      </c>
      <c r="R1702" s="184">
        <v>8.1719000000000008</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1240</v>
      </c>
      <c r="C1703" s="180">
        <v>118349</v>
      </c>
      <c r="D1703" s="183">
        <v>45014</v>
      </c>
      <c r="E1703" s="184">
        <v>25.192499999999999</v>
      </c>
      <c r="F1703" s="184">
        <v>21.890699999999999</v>
      </c>
      <c r="G1703" s="184">
        <v>4.2621000000000002</v>
      </c>
      <c r="H1703" s="184">
        <v>8.2916000000000007</v>
      </c>
      <c r="I1703" s="184">
        <v>6.9001999999999999</v>
      </c>
      <c r="J1703" s="184">
        <v>8.7637</v>
      </c>
      <c r="K1703" s="184">
        <v>6.4367999999999999</v>
      </c>
      <c r="L1703" s="184">
        <v>6.8368000000000002</v>
      </c>
      <c r="M1703" s="184">
        <v>6.6917999999999997</v>
      </c>
      <c r="N1703" s="184">
        <v>4.2515999999999998</v>
      </c>
      <c r="O1703" s="184">
        <v>8.6887000000000008</v>
      </c>
      <c r="P1703" s="184">
        <v>6.8300999999999998</v>
      </c>
      <c r="Q1703" s="184">
        <v>7.7313000000000001</v>
      </c>
      <c r="R1703" s="184">
        <v>8.6745999999999999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1241</v>
      </c>
      <c r="C1704" s="180">
        <v>123704</v>
      </c>
      <c r="D1704" s="183">
        <v>45014</v>
      </c>
      <c r="E1704" s="184">
        <v>2013.0278000000001</v>
      </c>
      <c r="F1704" s="184">
        <v>20.627600000000001</v>
      </c>
      <c r="G1704" s="184">
        <v>6.4047000000000001</v>
      </c>
      <c r="H1704" s="184">
        <v>7.7740999999999998</v>
      </c>
      <c r="I1704" s="184">
        <v>9.1415000000000006</v>
      </c>
      <c r="J1704" s="184">
        <v>11.277799999999999</v>
      </c>
      <c r="K1704" s="184">
        <v>7.4767999999999999</v>
      </c>
      <c r="L1704" s="184">
        <v>7.4211</v>
      </c>
      <c r="M1704" s="184">
        <v>6.9991000000000003</v>
      </c>
      <c r="N1704" s="184">
        <v>4.5339</v>
      </c>
      <c r="O1704" s="184">
        <v>4.9932999999999996</v>
      </c>
      <c r="P1704" s="184">
        <v>5.8654000000000002</v>
      </c>
      <c r="Q1704" s="184">
        <v>7.5838000000000001</v>
      </c>
      <c r="R1704" s="184">
        <v>4.3216999999999999</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1768</v>
      </c>
      <c r="C1705" s="180">
        <v>123708</v>
      </c>
      <c r="D1705" s="183">
        <v>45014</v>
      </c>
      <c r="E1705" s="184">
        <v>1796.5445</v>
      </c>
      <c r="F1705" s="184">
        <v>19.518599999999999</v>
      </c>
      <c r="G1705" s="184">
        <v>5.2942999999999998</v>
      </c>
      <c r="H1705" s="184">
        <v>6.6623999999999999</v>
      </c>
      <c r="I1705" s="184">
        <v>8.0280000000000005</v>
      </c>
      <c r="J1705" s="184">
        <v>10.158200000000001</v>
      </c>
      <c r="K1705" s="184">
        <v>6.3479000000000001</v>
      </c>
      <c r="L1705" s="184">
        <v>6.2725</v>
      </c>
      <c r="M1705" s="184">
        <v>5.7763</v>
      </c>
      <c r="N1705" s="184">
        <v>3.2865000000000002</v>
      </c>
      <c r="O1705" s="184">
        <v>3.6619999999999999</v>
      </c>
      <c r="P1705" s="184">
        <v>4.6017999999999999</v>
      </c>
      <c r="Q1705" s="184">
        <v>6.3300999999999998</v>
      </c>
      <c r="R1705" s="184">
        <v>3.0247999999999999</v>
      </c>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1242</v>
      </c>
      <c r="C1706" s="180">
        <v>105185</v>
      </c>
      <c r="D1706" s="183">
        <v>45014</v>
      </c>
      <c r="E1706" s="184">
        <v>3018.0077000000001</v>
      </c>
      <c r="F1706" s="184">
        <v>27.5336</v>
      </c>
      <c r="G1706" s="184">
        <v>4.9623999999999997</v>
      </c>
      <c r="H1706" s="184">
        <v>8.7652000000000001</v>
      </c>
      <c r="I1706" s="184">
        <v>8.8808000000000007</v>
      </c>
      <c r="J1706" s="184">
        <v>10.479200000000001</v>
      </c>
      <c r="K1706" s="184">
        <v>5.7805</v>
      </c>
      <c r="L1706" s="184">
        <v>5.8021000000000003</v>
      </c>
      <c r="M1706" s="184">
        <v>5.1481000000000003</v>
      </c>
      <c r="N1706" s="184">
        <v>3.1758000000000002</v>
      </c>
      <c r="O1706" s="184">
        <v>4.6144999999999996</v>
      </c>
      <c r="P1706" s="184">
        <v>5.7862</v>
      </c>
      <c r="Q1706" s="184">
        <v>7.1361999999999997</v>
      </c>
      <c r="R1706" s="184">
        <v>3.4401000000000002</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1243</v>
      </c>
      <c r="C1707" s="180">
        <v>120560</v>
      </c>
      <c r="D1707" s="183">
        <v>45014</v>
      </c>
      <c r="E1707" s="184">
        <v>3291.4474</v>
      </c>
      <c r="F1707" s="184">
        <v>28.385300000000001</v>
      </c>
      <c r="G1707" s="184">
        <v>5.8139000000000003</v>
      </c>
      <c r="H1707" s="184">
        <v>9.6179000000000006</v>
      </c>
      <c r="I1707" s="184">
        <v>9.7347999999999999</v>
      </c>
      <c r="J1707" s="184">
        <v>11.337300000000001</v>
      </c>
      <c r="K1707" s="184">
        <v>6.6443000000000003</v>
      </c>
      <c r="L1707" s="184">
        <v>6.6791999999999998</v>
      </c>
      <c r="M1707" s="184">
        <v>6.0345000000000004</v>
      </c>
      <c r="N1707" s="184">
        <v>4.0574000000000003</v>
      </c>
      <c r="O1707" s="184">
        <v>5.5076999999999998</v>
      </c>
      <c r="P1707" s="184">
        <v>6.6886999999999999</v>
      </c>
      <c r="Q1707" s="184">
        <v>7.5458999999999996</v>
      </c>
      <c r="R1707" s="184">
        <v>4.3238000000000003</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1244</v>
      </c>
      <c r="C1708" s="180">
        <v>101521</v>
      </c>
      <c r="D1708" s="183"/>
      <c r="E1708" s="184"/>
      <c r="F1708" s="184"/>
      <c r="G1708" s="184"/>
      <c r="H1708" s="184"/>
      <c r="I1708" s="184"/>
      <c r="J1708" s="184"/>
      <c r="K1708" s="184"/>
      <c r="L1708" s="184"/>
      <c r="M1708" s="184"/>
      <c r="N1708" s="184"/>
      <c r="O1708" s="184"/>
      <c r="P1708" s="184"/>
      <c r="Q1708" s="184"/>
      <c r="R1708" s="184"/>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1245</v>
      </c>
      <c r="C1709" s="180">
        <v>120471</v>
      </c>
      <c r="D1709" s="183"/>
      <c r="E1709" s="184"/>
      <c r="F1709" s="184"/>
      <c r="G1709" s="184"/>
      <c r="H1709" s="184"/>
      <c r="I1709" s="184"/>
      <c r="J1709" s="184"/>
      <c r="K1709" s="184"/>
      <c r="L1709" s="184"/>
      <c r="M1709" s="184"/>
      <c r="N1709" s="184"/>
      <c r="O1709" s="184"/>
      <c r="P1709" s="184"/>
      <c r="Q1709" s="184"/>
      <c r="R1709" s="184"/>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1246</v>
      </c>
      <c r="C1710" s="180">
        <v>101373</v>
      </c>
      <c r="D1710" s="183">
        <v>45014</v>
      </c>
      <c r="E1710" s="184">
        <v>44.070799999999998</v>
      </c>
      <c r="F1710" s="184">
        <v>40.461599999999997</v>
      </c>
      <c r="G1710" s="184">
        <v>7.9428999999999998</v>
      </c>
      <c r="H1710" s="184">
        <v>9.1286000000000005</v>
      </c>
      <c r="I1710" s="184">
        <v>8.0048999999999992</v>
      </c>
      <c r="J1710" s="184">
        <v>9.4608000000000008</v>
      </c>
      <c r="K1710" s="184">
        <v>5.1516999999999999</v>
      </c>
      <c r="L1710" s="184">
        <v>5.9545000000000003</v>
      </c>
      <c r="M1710" s="184">
        <v>5.8708999999999998</v>
      </c>
      <c r="N1710" s="184">
        <v>3.5783</v>
      </c>
      <c r="O1710" s="184">
        <v>5.1336000000000004</v>
      </c>
      <c r="P1710" s="184">
        <v>6.3249000000000004</v>
      </c>
      <c r="Q1710" s="184">
        <v>7.3471000000000002</v>
      </c>
      <c r="R1710" s="184">
        <v>3.9167999999999998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1247</v>
      </c>
      <c r="C1711" s="180">
        <v>119739</v>
      </c>
      <c r="D1711" s="183">
        <v>45014</v>
      </c>
      <c r="E1711" s="184">
        <v>47.672199999999997</v>
      </c>
      <c r="F1711" s="184">
        <v>41.314999999999998</v>
      </c>
      <c r="G1711" s="184">
        <v>8.7542000000000009</v>
      </c>
      <c r="H1711" s="184">
        <v>9.9463000000000008</v>
      </c>
      <c r="I1711" s="184">
        <v>8.8181999999999992</v>
      </c>
      <c r="J1711" s="184">
        <v>10.2742</v>
      </c>
      <c r="K1711" s="184">
        <v>5.9737</v>
      </c>
      <c r="L1711" s="184">
        <v>6.7919</v>
      </c>
      <c r="M1711" s="184">
        <v>6.7218</v>
      </c>
      <c r="N1711" s="184">
        <v>4.4253999999999998</v>
      </c>
      <c r="O1711" s="184">
        <v>5.9947999999999997</v>
      </c>
      <c r="P1711" s="184">
        <v>7.2009999999999996</v>
      </c>
      <c r="Q1711" s="184">
        <v>8.0122</v>
      </c>
      <c r="R1711" s="184">
        <v>4.7706</v>
      </c>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1248</v>
      </c>
      <c r="C1712" s="180">
        <v>145954</v>
      </c>
      <c r="D1712" s="183">
        <v>45014</v>
      </c>
      <c r="E1712" s="184">
        <v>12.9674</v>
      </c>
      <c r="F1712" s="184">
        <v>44.527299999999997</v>
      </c>
      <c r="G1712" s="184">
        <v>10.1472</v>
      </c>
      <c r="H1712" s="184">
        <v>12.3125</v>
      </c>
      <c r="I1712" s="184">
        <v>11.7135</v>
      </c>
      <c r="J1712" s="184">
        <v>11.993399999999999</v>
      </c>
      <c r="K1712" s="184">
        <v>6.9733999999999998</v>
      </c>
      <c r="L1712" s="184">
        <v>6.7435</v>
      </c>
      <c r="M1712" s="184">
        <v>5.9973000000000001</v>
      </c>
      <c r="N1712" s="184">
        <v>3.9613</v>
      </c>
      <c r="O1712" s="184">
        <v>5.2111999999999998</v>
      </c>
      <c r="P1712" s="184"/>
      <c r="Q1712" s="184">
        <v>6.4518000000000004</v>
      </c>
      <c r="R1712" s="184">
        <v>4.0693000000000001</v>
      </c>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1249</v>
      </c>
      <c r="C1713" s="180">
        <v>145952</v>
      </c>
      <c r="D1713" s="183">
        <v>45014</v>
      </c>
      <c r="E1713" s="184">
        <v>12.412699999999999</v>
      </c>
      <c r="F1713" s="184">
        <v>43.571899999999999</v>
      </c>
      <c r="G1713" s="184">
        <v>9.1271000000000004</v>
      </c>
      <c r="H1713" s="184">
        <v>11.2753</v>
      </c>
      <c r="I1713" s="184">
        <v>10.6714</v>
      </c>
      <c r="J1713" s="184">
        <v>10.985200000000001</v>
      </c>
      <c r="K1713" s="184">
        <v>5.9204999999999997</v>
      </c>
      <c r="L1713" s="184">
        <v>5.6654999999999998</v>
      </c>
      <c r="M1713" s="184">
        <v>4.9066000000000001</v>
      </c>
      <c r="N1713" s="184">
        <v>2.8759000000000001</v>
      </c>
      <c r="O1713" s="184">
        <v>4.1101999999999999</v>
      </c>
      <c r="P1713" s="184"/>
      <c r="Q1713" s="184">
        <v>5.3379000000000003</v>
      </c>
      <c r="R1713" s="184">
        <v>2.9821</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2010</v>
      </c>
      <c r="C1714" s="180">
        <v>148729</v>
      </c>
      <c r="D1714" s="183">
        <v>45014</v>
      </c>
      <c r="E1714" s="184">
        <v>11.0375</v>
      </c>
      <c r="F1714" s="184">
        <v>28.130400000000002</v>
      </c>
      <c r="G1714" s="184">
        <v>7.0174000000000003</v>
      </c>
      <c r="H1714" s="184">
        <v>10.3575</v>
      </c>
      <c r="I1714" s="184">
        <v>10.553800000000001</v>
      </c>
      <c r="J1714" s="184">
        <v>11.356400000000001</v>
      </c>
      <c r="K1714" s="184">
        <v>6.9969999999999999</v>
      </c>
      <c r="L1714" s="184">
        <v>7.1177000000000001</v>
      </c>
      <c r="M1714" s="184">
        <v>6.6342999999999996</v>
      </c>
      <c r="N1714" s="184">
        <v>4.5673000000000004</v>
      </c>
      <c r="O1714" s="184"/>
      <c r="P1714" s="184"/>
      <c r="Q1714" s="184">
        <v>4.8289999999999997</v>
      </c>
      <c r="R1714" s="184">
        <v>4.7558999999999996</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2011</v>
      </c>
      <c r="C1715" s="180">
        <v>148727</v>
      </c>
      <c r="D1715" s="183">
        <v>45014</v>
      </c>
      <c r="E1715" s="184">
        <v>10.817500000000001</v>
      </c>
      <c r="F1715" s="184">
        <v>27.013300000000001</v>
      </c>
      <c r="G1715" s="184">
        <v>6.0110000000000001</v>
      </c>
      <c r="H1715" s="184">
        <v>9.3401999999999994</v>
      </c>
      <c r="I1715" s="184">
        <v>9.5791000000000004</v>
      </c>
      <c r="J1715" s="184">
        <v>10.370100000000001</v>
      </c>
      <c r="K1715" s="184">
        <v>6.0113000000000003</v>
      </c>
      <c r="L1715" s="184">
        <v>6.1135999999999999</v>
      </c>
      <c r="M1715" s="184">
        <v>5.6191000000000004</v>
      </c>
      <c r="N1715" s="184">
        <v>3.5573999999999999</v>
      </c>
      <c r="O1715" s="184"/>
      <c r="P1715" s="184"/>
      <c r="Q1715" s="184">
        <v>3.8254999999999999</v>
      </c>
      <c r="R1715" s="184">
        <v>3.7521</v>
      </c>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1250</v>
      </c>
      <c r="C1716" s="180">
        <v>142641</v>
      </c>
      <c r="D1716" s="183">
        <v>45014</v>
      </c>
      <c r="E1716" s="184">
        <v>13.898</v>
      </c>
      <c r="F1716" s="184">
        <v>32.594900000000003</v>
      </c>
      <c r="G1716" s="184">
        <v>9.3088999999999995</v>
      </c>
      <c r="H1716" s="184">
        <v>11.024100000000001</v>
      </c>
      <c r="I1716" s="184">
        <v>9.2245000000000008</v>
      </c>
      <c r="J1716" s="184">
        <v>9.9768000000000008</v>
      </c>
      <c r="K1716" s="184">
        <v>6.7099000000000002</v>
      </c>
      <c r="L1716" s="184">
        <v>6.7944000000000004</v>
      </c>
      <c r="M1716" s="184">
        <v>6.3864000000000001</v>
      </c>
      <c r="N1716" s="184">
        <v>4.6489000000000003</v>
      </c>
      <c r="O1716" s="184">
        <v>5.5312999999999999</v>
      </c>
      <c r="P1716" s="184">
        <v>6.6577999999999999</v>
      </c>
      <c r="Q1716" s="184">
        <v>6.7511999999999999</v>
      </c>
      <c r="R1716" s="184">
        <v>4.6505000000000001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1760</v>
      </c>
      <c r="C1717" s="180">
        <v>142642</v>
      </c>
      <c r="D1717" s="183">
        <v>45014</v>
      </c>
      <c r="E1717" s="184">
        <v>13.351699999999999</v>
      </c>
      <c r="F1717" s="184">
        <v>32.012700000000002</v>
      </c>
      <c r="G1717" s="184">
        <v>8.4844000000000008</v>
      </c>
      <c r="H1717" s="184">
        <v>10.2059</v>
      </c>
      <c r="I1717" s="184">
        <v>8.3842999999999996</v>
      </c>
      <c r="J1717" s="184">
        <v>9.1247000000000007</v>
      </c>
      <c r="K1717" s="184">
        <v>5.8544999999999998</v>
      </c>
      <c r="L1717" s="184">
        <v>5.9283000000000001</v>
      </c>
      <c r="M1717" s="184">
        <v>5.5212000000000003</v>
      </c>
      <c r="N1717" s="184">
        <v>3.7904</v>
      </c>
      <c r="O1717" s="184">
        <v>4.6554000000000002</v>
      </c>
      <c r="P1717" s="184">
        <v>5.8125999999999998</v>
      </c>
      <c r="Q1717" s="184">
        <v>5.9048999999999996</v>
      </c>
      <c r="R1717" s="184">
        <v>3.7917000000000001</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1251</v>
      </c>
      <c r="C1718" s="180">
        <v>101665</v>
      </c>
      <c r="D1718" s="183">
        <v>45014</v>
      </c>
      <c r="E1718" s="184">
        <v>44.317900000000002</v>
      </c>
      <c r="F1718" s="184">
        <v>41.391399999999997</v>
      </c>
      <c r="G1718" s="184">
        <v>8.3277999999999999</v>
      </c>
      <c r="H1718" s="184">
        <v>11.569900000000001</v>
      </c>
      <c r="I1718" s="184">
        <v>10.1104</v>
      </c>
      <c r="J1718" s="184">
        <v>9.6758000000000006</v>
      </c>
      <c r="K1718" s="184">
        <v>5.6543999999999999</v>
      </c>
      <c r="L1718" s="184">
        <v>6.1801000000000004</v>
      </c>
      <c r="M1718" s="184">
        <v>5.8114999999999997</v>
      </c>
      <c r="N1718" s="184">
        <v>3.6111</v>
      </c>
      <c r="O1718" s="184">
        <v>5.4842000000000004</v>
      </c>
      <c r="P1718" s="184">
        <v>6.3037000000000001</v>
      </c>
      <c r="Q1718" s="184">
        <v>7.6134000000000004</v>
      </c>
      <c r="R1718" s="184">
        <v>4.3189000000000002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1252</v>
      </c>
      <c r="C1719" s="180">
        <v>118796</v>
      </c>
      <c r="D1719" s="183">
        <v>45014</v>
      </c>
      <c r="E1719" s="184">
        <v>47.527900000000002</v>
      </c>
      <c r="F1719" s="184">
        <v>42.210299999999997</v>
      </c>
      <c r="G1719" s="184">
        <v>9.1349</v>
      </c>
      <c r="H1719" s="184">
        <v>12.388299999999999</v>
      </c>
      <c r="I1719" s="184">
        <v>10.9344</v>
      </c>
      <c r="J1719" s="184">
        <v>10.5022</v>
      </c>
      <c r="K1719" s="184">
        <v>6.4865000000000004</v>
      </c>
      <c r="L1719" s="184">
        <v>7.0270000000000001</v>
      </c>
      <c r="M1719" s="184">
        <v>6.6631999999999998</v>
      </c>
      <c r="N1719" s="184">
        <v>4.4539</v>
      </c>
      <c r="O1719" s="184">
        <v>6.3437000000000001</v>
      </c>
      <c r="P1719" s="184">
        <v>7.1321000000000003</v>
      </c>
      <c r="Q1719" s="184">
        <v>8.0927000000000007</v>
      </c>
      <c r="R1719" s="184">
        <v>5.1626000000000003</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1815</v>
      </c>
      <c r="C1720" s="180">
        <v>138256</v>
      </c>
      <c r="D1720" s="183">
        <v>45014</v>
      </c>
      <c r="E1720" s="184">
        <v>38.129199999999997</v>
      </c>
      <c r="F1720" s="184">
        <v>25.001899999999999</v>
      </c>
      <c r="G1720" s="184">
        <v>4.7320000000000002</v>
      </c>
      <c r="H1720" s="184">
        <v>8.7278000000000002</v>
      </c>
      <c r="I1720" s="184">
        <v>7.7150999999999996</v>
      </c>
      <c r="J1720" s="184">
        <v>8.6012000000000004</v>
      </c>
      <c r="K1720" s="184">
        <v>5.5593000000000004</v>
      </c>
      <c r="L1720" s="184">
        <v>5.7782</v>
      </c>
      <c r="M1720" s="184">
        <v>5.5370999999999997</v>
      </c>
      <c r="N1720" s="184">
        <v>4.0079000000000002</v>
      </c>
      <c r="O1720" s="184">
        <v>4.8160999999999996</v>
      </c>
      <c r="P1720" s="184">
        <v>3.6922999999999999</v>
      </c>
      <c r="Q1720" s="184">
        <v>6.8569000000000004</v>
      </c>
      <c r="R1720" s="184">
        <v>3.8651</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1816</v>
      </c>
      <c r="C1721" s="180">
        <v>138270</v>
      </c>
      <c r="D1721" s="183">
        <v>45014</v>
      </c>
      <c r="E1721" s="184">
        <v>41.435299999999998</v>
      </c>
      <c r="F1721" s="184">
        <v>25.563700000000001</v>
      </c>
      <c r="G1721" s="184">
        <v>5.4480000000000004</v>
      </c>
      <c r="H1721" s="184">
        <v>9.4672000000000001</v>
      </c>
      <c r="I1721" s="184">
        <v>8.4524000000000008</v>
      </c>
      <c r="J1721" s="184">
        <v>9.3486999999999991</v>
      </c>
      <c r="K1721" s="184">
        <v>6.3007999999999997</v>
      </c>
      <c r="L1721" s="184">
        <v>6.4535</v>
      </c>
      <c r="M1721" s="184">
        <v>6.1745000000000001</v>
      </c>
      <c r="N1721" s="184">
        <v>4.6772</v>
      </c>
      <c r="O1721" s="184">
        <v>5.5926999999999998</v>
      </c>
      <c r="P1721" s="184">
        <v>4.5068000000000001</v>
      </c>
      <c r="Q1721" s="184">
        <v>7.0769000000000002</v>
      </c>
      <c r="R1721" s="184">
        <v>4.6136999999999997</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1253</v>
      </c>
      <c r="C1722" s="180">
        <v>119816</v>
      </c>
      <c r="D1722" s="183">
        <v>45014</v>
      </c>
      <c r="E1722" s="184">
        <v>28.478400000000001</v>
      </c>
      <c r="F1722" s="184">
        <v>42.087400000000002</v>
      </c>
      <c r="G1722" s="184">
        <v>9.3939000000000004</v>
      </c>
      <c r="H1722" s="184">
        <v>12.0313</v>
      </c>
      <c r="I1722" s="184">
        <v>10.976900000000001</v>
      </c>
      <c r="J1722" s="184">
        <v>10.7286</v>
      </c>
      <c r="K1722" s="184">
        <v>6.5951000000000004</v>
      </c>
      <c r="L1722" s="184">
        <v>7.0532000000000004</v>
      </c>
      <c r="M1722" s="184">
        <v>6.3266</v>
      </c>
      <c r="N1722" s="184">
        <v>4.6673</v>
      </c>
      <c r="O1722" s="184">
        <v>5.6898999999999997</v>
      </c>
      <c r="P1722" s="184">
        <v>6.7866999999999997</v>
      </c>
      <c r="Q1722" s="184">
        <v>7.7854000000000001</v>
      </c>
      <c r="R1722" s="184">
        <v>4.6227999999999998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1254</v>
      </c>
      <c r="C1723" s="180">
        <v>106231</v>
      </c>
      <c r="D1723" s="183">
        <v>45014</v>
      </c>
      <c r="E1723" s="184">
        <v>27.105799999999999</v>
      </c>
      <c r="F1723" s="184">
        <v>41.656700000000001</v>
      </c>
      <c r="G1723" s="184">
        <v>8.8981999999999992</v>
      </c>
      <c r="H1723" s="184">
        <v>11.542299999999999</v>
      </c>
      <c r="I1723" s="184">
        <v>10.4876</v>
      </c>
      <c r="J1723" s="184">
        <v>10.2235</v>
      </c>
      <c r="K1723" s="184">
        <v>6.0883000000000003</v>
      </c>
      <c r="L1723" s="184">
        <v>6.5378999999999996</v>
      </c>
      <c r="M1723" s="184">
        <v>5.8055000000000003</v>
      </c>
      <c r="N1723" s="184">
        <v>4.1473000000000004</v>
      </c>
      <c r="O1723" s="184">
        <v>5.1627999999999998</v>
      </c>
      <c r="P1723" s="184">
        <v>6.2342000000000004</v>
      </c>
      <c r="Q1723" s="184">
        <v>6.5639000000000003</v>
      </c>
      <c r="R1723" s="184">
        <v>4.1017999999999999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1794</v>
      </c>
      <c r="C1724" s="180">
        <v>149585</v>
      </c>
      <c r="D1724" s="183">
        <v>45014</v>
      </c>
      <c r="E1724" s="184">
        <v>37.365200000000002</v>
      </c>
      <c r="F1724" s="184">
        <v>33.243000000000002</v>
      </c>
      <c r="G1724" s="184">
        <v>6.9226000000000001</v>
      </c>
      <c r="H1724" s="184">
        <v>10.684799999999999</v>
      </c>
      <c r="I1724" s="184">
        <v>10.7264</v>
      </c>
      <c r="J1724" s="184">
        <v>10.416499999999999</v>
      </c>
      <c r="K1724" s="184">
        <v>6.4314</v>
      </c>
      <c r="L1724" s="184">
        <v>6.4954999999999998</v>
      </c>
      <c r="M1724" s="184">
        <v>5.9105999999999996</v>
      </c>
      <c r="N1724" s="184">
        <v>4.2558999999999996</v>
      </c>
      <c r="O1724" s="184">
        <v>5.3533999999999997</v>
      </c>
      <c r="P1724" s="184">
        <v>4.1608999999999998</v>
      </c>
      <c r="Q1724" s="184">
        <v>6.8434999999999997</v>
      </c>
      <c r="R1724" s="184">
        <v>4.3475000000000001</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1795</v>
      </c>
      <c r="C1725" s="180">
        <v>149587</v>
      </c>
      <c r="D1725" s="183">
        <v>45014</v>
      </c>
      <c r="E1725" s="184">
        <v>39.947000000000003</v>
      </c>
      <c r="F1725" s="184">
        <v>33.8386</v>
      </c>
      <c r="G1725" s="184">
        <v>7.5366999999999997</v>
      </c>
      <c r="H1725" s="184">
        <v>11.3238</v>
      </c>
      <c r="I1725" s="184">
        <v>11.3729</v>
      </c>
      <c r="J1725" s="184">
        <v>11.073700000000001</v>
      </c>
      <c r="K1725" s="184">
        <v>7.0936000000000003</v>
      </c>
      <c r="L1725" s="184">
        <v>7.1702000000000004</v>
      </c>
      <c r="M1725" s="184">
        <v>6.593</v>
      </c>
      <c r="N1725" s="184">
        <v>4.9420000000000002</v>
      </c>
      <c r="O1725" s="184">
        <v>5.8929999999999998</v>
      </c>
      <c r="P1725" s="184">
        <v>4.7390999999999996</v>
      </c>
      <c r="Q1725" s="184">
        <v>6.8757999999999999</v>
      </c>
      <c r="R1725" s="184">
        <v>4.9268999999999998</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1255</v>
      </c>
      <c r="C1726" s="180">
        <v>101563</v>
      </c>
      <c r="D1726" s="183"/>
      <c r="E1726" s="184"/>
      <c r="F1726" s="184"/>
      <c r="G1726" s="184"/>
      <c r="H1726" s="184"/>
      <c r="I1726" s="184"/>
      <c r="J1726" s="184"/>
      <c r="K1726" s="184"/>
      <c r="L1726" s="184"/>
      <c r="M1726" s="184"/>
      <c r="N1726" s="184"/>
      <c r="O1726" s="184"/>
      <c r="P1726" s="184"/>
      <c r="Q1726" s="184"/>
      <c r="R1726" s="184"/>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1256</v>
      </c>
      <c r="C1727" s="180">
        <v>119664</v>
      </c>
      <c r="D1727" s="183"/>
      <c r="E1727" s="184"/>
      <c r="F1727" s="184"/>
      <c r="G1727" s="184"/>
      <c r="H1727" s="184"/>
      <c r="I1727" s="184"/>
      <c r="J1727" s="184"/>
      <c r="K1727" s="184"/>
      <c r="L1727" s="184"/>
      <c r="M1727" s="184"/>
      <c r="N1727" s="184"/>
      <c r="O1727" s="184"/>
      <c r="P1727" s="184"/>
      <c r="Q1727" s="184"/>
      <c r="R1727" s="184"/>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1257</v>
      </c>
      <c r="C1728" s="180">
        <v>101548</v>
      </c>
      <c r="D1728" s="183">
        <v>45014</v>
      </c>
      <c r="E1728" s="184">
        <v>40.783999999999999</v>
      </c>
      <c r="F1728" s="184">
        <v>38.613500000000002</v>
      </c>
      <c r="G1728" s="184">
        <v>7.5433000000000003</v>
      </c>
      <c r="H1728" s="184">
        <v>10.8772</v>
      </c>
      <c r="I1728" s="184">
        <v>10.1073</v>
      </c>
      <c r="J1728" s="184">
        <v>14.335699999999999</v>
      </c>
      <c r="K1728" s="184">
        <v>7.3017000000000003</v>
      </c>
      <c r="L1728" s="184">
        <v>6.6669999999999998</v>
      </c>
      <c r="M1728" s="184">
        <v>5.6917</v>
      </c>
      <c r="N1728" s="184">
        <v>3.9569999999999999</v>
      </c>
      <c r="O1728" s="184">
        <v>4.8998999999999997</v>
      </c>
      <c r="P1728" s="184">
        <v>4.7862999999999998</v>
      </c>
      <c r="Q1728" s="184">
        <v>7.0435999999999996</v>
      </c>
      <c r="R1728" s="184">
        <v>3.7639999999999998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1258</v>
      </c>
      <c r="C1729" s="180">
        <v>119949</v>
      </c>
      <c r="D1729" s="183">
        <v>45014</v>
      </c>
      <c r="E1729" s="184">
        <v>44.302700000000002</v>
      </c>
      <c r="F1729" s="184">
        <v>39.506399999999999</v>
      </c>
      <c r="G1729" s="184">
        <v>8.3802000000000003</v>
      </c>
      <c r="H1729" s="184">
        <v>11.7395</v>
      </c>
      <c r="I1729" s="184">
        <v>10.938499999999999</v>
      </c>
      <c r="J1729" s="184">
        <v>15.1957</v>
      </c>
      <c r="K1729" s="184">
        <v>8.1780000000000008</v>
      </c>
      <c r="L1729" s="184">
        <v>7.5533000000000001</v>
      </c>
      <c r="M1729" s="184">
        <v>6.5850999999999997</v>
      </c>
      <c r="N1729" s="184">
        <v>4.8493000000000004</v>
      </c>
      <c r="O1729" s="184">
        <v>5.8544999999999998</v>
      </c>
      <c r="P1729" s="184">
        <v>5.7332999999999998</v>
      </c>
      <c r="Q1729" s="184">
        <v>7.4805999999999999</v>
      </c>
      <c r="R1729" s="184">
        <v>4.6848000000000001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1259</v>
      </c>
      <c r="C1730" s="180">
        <v>120718</v>
      </c>
      <c r="D1730" s="183">
        <v>45014</v>
      </c>
      <c r="E1730" s="184">
        <v>28.105499999999999</v>
      </c>
      <c r="F1730" s="184">
        <v>26.642299999999999</v>
      </c>
      <c r="G1730" s="184">
        <v>6.5511999999999997</v>
      </c>
      <c r="H1730" s="184">
        <v>9.1904000000000003</v>
      </c>
      <c r="I1730" s="184">
        <v>9.0759000000000007</v>
      </c>
      <c r="J1730" s="184">
        <v>10.002599999999999</v>
      </c>
      <c r="K1730" s="184">
        <v>6.7153</v>
      </c>
      <c r="L1730" s="184">
        <v>6.9034000000000004</v>
      </c>
      <c r="M1730" s="184">
        <v>6.8028000000000004</v>
      </c>
      <c r="N1730" s="184">
        <v>5.1188000000000002</v>
      </c>
      <c r="O1730" s="184">
        <v>7.9836</v>
      </c>
      <c r="P1730" s="184">
        <v>5.3657000000000004</v>
      </c>
      <c r="Q1730" s="184">
        <v>7.3141999999999996</v>
      </c>
      <c r="R1730" s="184">
        <v>7.4324000000000003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1260</v>
      </c>
      <c r="C1731" s="180">
        <v>106624</v>
      </c>
      <c r="D1731" s="183">
        <v>45014</v>
      </c>
      <c r="E1731" s="184">
        <v>26.723700000000001</v>
      </c>
      <c r="F1731" s="184">
        <v>25.969200000000001</v>
      </c>
      <c r="G1731" s="184">
        <v>5.9325000000000001</v>
      </c>
      <c r="H1731" s="184">
        <v>8.5695999999999994</v>
      </c>
      <c r="I1731" s="184">
        <v>8.4466000000000001</v>
      </c>
      <c r="J1731" s="184">
        <v>9.3757999999999999</v>
      </c>
      <c r="K1731" s="184">
        <v>6.0827999999999998</v>
      </c>
      <c r="L1731" s="184">
        <v>6.26</v>
      </c>
      <c r="M1731" s="184">
        <v>6.1528</v>
      </c>
      <c r="N1731" s="184">
        <v>4.4722999999999997</v>
      </c>
      <c r="O1731" s="184">
        <v>7.3653000000000004</v>
      </c>
      <c r="P1731" s="184">
        <v>4.8113999999999999</v>
      </c>
      <c r="Q1731" s="184">
        <v>6.5309999999999997</v>
      </c>
      <c r="R1731" s="184">
        <v>6.7754000000000003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5" t="s">
        <v>27</v>
      </c>
      <c r="B1732" s="180"/>
      <c r="C1732" s="180"/>
      <c r="D1732" s="180"/>
      <c r="E1732" s="180"/>
      <c r="F1732" s="186">
        <v>31.510993999999997</v>
      </c>
      <c r="G1732" s="186">
        <v>7.7807579999999996</v>
      </c>
      <c r="H1732" s="186">
        <v>10.542766000000002</v>
      </c>
      <c r="I1732" s="186">
        <v>9.7671660000000013</v>
      </c>
      <c r="J1732" s="186">
        <v>10.690830000000004</v>
      </c>
      <c r="K1732" s="186">
        <v>6.9326199999999991</v>
      </c>
      <c r="L1732" s="186">
        <v>7.6606419999999993</v>
      </c>
      <c r="M1732" s="186">
        <v>6.5658920000000025</v>
      </c>
      <c r="N1732" s="186">
        <v>5.3264580000000015</v>
      </c>
      <c r="O1732" s="186">
        <v>5.9016521739130434</v>
      </c>
      <c r="P1732" s="186">
        <v>6.0367568181818179</v>
      </c>
      <c r="Q1732" s="186">
        <v>7.154291999999999</v>
      </c>
      <c r="R1732" s="186">
        <v>5.2655874999999996</v>
      </c>
    </row>
    <row r="1733" spans="1:34" x14ac:dyDescent="0.3">
      <c r="A1733" s="185" t="s">
        <v>407</v>
      </c>
      <c r="B1733" s="180"/>
      <c r="C1733" s="180"/>
      <c r="D1733" s="180"/>
      <c r="E1733" s="180"/>
      <c r="F1733" s="186">
        <v>30.910800000000002</v>
      </c>
      <c r="G1733" s="186">
        <v>7.3574999999999999</v>
      </c>
      <c r="H1733" s="186">
        <v>10.46575</v>
      </c>
      <c r="I1733" s="186">
        <v>9.5729500000000005</v>
      </c>
      <c r="J1733" s="186">
        <v>10.35365</v>
      </c>
      <c r="K1733" s="186">
        <v>6.4729000000000001</v>
      </c>
      <c r="L1733" s="186">
        <v>6.7113499999999995</v>
      </c>
      <c r="M1733" s="186">
        <v>6.2001500000000007</v>
      </c>
      <c r="N1733" s="186">
        <v>4.3324499999999997</v>
      </c>
      <c r="O1733" s="186">
        <v>5.5648</v>
      </c>
      <c r="P1733" s="186">
        <v>6.2689500000000002</v>
      </c>
      <c r="Q1733" s="186">
        <v>7.3082999999999991</v>
      </c>
      <c r="R1733" s="186">
        <v>4.4303000000000008</v>
      </c>
      <c r="S1733" s="105"/>
      <c r="T1733" s="105"/>
      <c r="U1733" s="105"/>
      <c r="V1733" s="105"/>
      <c r="W1733" s="105"/>
      <c r="X1733" s="105"/>
      <c r="Y1733" s="105"/>
      <c r="Z1733" s="105"/>
      <c r="AA1733" s="105"/>
      <c r="AB1733" s="105"/>
      <c r="AC1733" s="105"/>
      <c r="AD1733" s="105"/>
      <c r="AE1733" s="105"/>
      <c r="AF1733" s="105"/>
      <c r="AG1733" s="105"/>
      <c r="AH1733" s="105"/>
    </row>
    <row r="1734" spans="1:34" x14ac:dyDescent="0.3">
      <c r="D1734" s="106"/>
      <c r="E1734" s="107"/>
      <c r="F1734" s="107"/>
      <c r="G1734" s="107"/>
      <c r="H1734" s="107"/>
      <c r="I1734" s="107"/>
      <c r="J1734" s="107"/>
      <c r="K1734" s="107"/>
      <c r="L1734" s="107"/>
      <c r="M1734" s="107"/>
      <c r="N1734" s="107"/>
      <c r="O1734" s="107"/>
      <c r="P1734" s="107"/>
      <c r="Q1734" s="107"/>
      <c r="R1734" s="107"/>
      <c r="T1734" s="106"/>
      <c r="U1734" s="107"/>
      <c r="V1734" s="107"/>
      <c r="W1734" s="107"/>
      <c r="X1734" s="107"/>
      <c r="Y1734" s="107"/>
      <c r="Z1734" s="107"/>
      <c r="AA1734" s="107"/>
      <c r="AB1734" s="107"/>
      <c r="AC1734" s="107"/>
      <c r="AD1734" s="107"/>
      <c r="AE1734" s="107"/>
      <c r="AF1734" s="107"/>
      <c r="AG1734" s="107"/>
      <c r="AH1734" s="107"/>
    </row>
    <row r="1735" spans="1:34" x14ac:dyDescent="0.3">
      <c r="A1735" s="182" t="s">
        <v>1261</v>
      </c>
      <c r="B1735" s="182"/>
      <c r="C1735" s="182"/>
      <c r="D1735" s="182"/>
      <c r="E1735" s="182"/>
      <c r="F1735" s="182"/>
      <c r="G1735" s="182"/>
      <c r="H1735" s="182"/>
      <c r="I1735" s="182"/>
      <c r="J1735" s="182"/>
      <c r="K1735" s="182"/>
      <c r="L1735" s="182"/>
      <c r="M1735" s="182"/>
      <c r="N1735" s="182"/>
      <c r="O1735" s="182"/>
      <c r="P1735" s="182"/>
      <c r="Q1735" s="182"/>
      <c r="R1735" s="182"/>
      <c r="T1735" s="106"/>
      <c r="U1735" s="107"/>
      <c r="V1735" s="107"/>
      <c r="W1735" s="107"/>
      <c r="X1735" s="107"/>
      <c r="Y1735" s="107"/>
      <c r="Z1735" s="107"/>
      <c r="AA1735" s="107"/>
      <c r="AB1735" s="107"/>
      <c r="AC1735" s="107"/>
      <c r="AD1735" s="107"/>
      <c r="AE1735" s="107"/>
      <c r="AF1735" s="107"/>
      <c r="AG1735" s="107"/>
      <c r="AH1735" s="107"/>
    </row>
    <row r="1736" spans="1:34" x14ac:dyDescent="0.3">
      <c r="A1736" s="180" t="s">
        <v>1262</v>
      </c>
      <c r="B1736" s="180" t="s">
        <v>1263</v>
      </c>
      <c r="C1736" s="180">
        <v>105804</v>
      </c>
      <c r="D1736" s="183">
        <v>45014</v>
      </c>
      <c r="E1736" s="184">
        <v>48.7363</v>
      </c>
      <c r="F1736" s="184">
        <v>1.64</v>
      </c>
      <c r="G1736" s="184">
        <v>-0.28460000000000002</v>
      </c>
      <c r="H1736" s="184">
        <v>-1.298</v>
      </c>
      <c r="I1736" s="184">
        <v>-1.7891999999999999</v>
      </c>
      <c r="J1736" s="184">
        <v>-3.0360999999999998</v>
      </c>
      <c r="K1736" s="184">
        <v>-5.7882999999999996</v>
      </c>
      <c r="L1736" s="184">
        <v>-5.0617000000000001</v>
      </c>
      <c r="M1736" s="184">
        <v>5.2736000000000001</v>
      </c>
      <c r="N1736" s="184">
        <v>-4.4032</v>
      </c>
      <c r="O1736" s="184">
        <v>34.086799999999997</v>
      </c>
      <c r="P1736" s="184">
        <v>3.9655999999999998</v>
      </c>
      <c r="Q1736" s="184">
        <v>10.4339</v>
      </c>
      <c r="R1736" s="184">
        <v>7.9249000000000001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80" t="s">
        <v>1262</v>
      </c>
      <c r="B1737" s="180" t="s">
        <v>1264</v>
      </c>
      <c r="C1737" s="180">
        <v>119556</v>
      </c>
      <c r="D1737" s="183">
        <v>45014</v>
      </c>
      <c r="E1737" s="184">
        <v>54.054499999999997</v>
      </c>
      <c r="F1737" s="184">
        <v>1.6423000000000001</v>
      </c>
      <c r="G1737" s="184">
        <v>-0.2742</v>
      </c>
      <c r="H1737" s="184">
        <v>-1.282</v>
      </c>
      <c r="I1737" s="184">
        <v>-1.7541</v>
      </c>
      <c r="J1737" s="184">
        <v>-2.9624000000000001</v>
      </c>
      <c r="K1737" s="184">
        <v>-5.5452000000000004</v>
      </c>
      <c r="L1737" s="184">
        <v>-4.5746000000000002</v>
      </c>
      <c r="M1737" s="184">
        <v>6.1219999999999999</v>
      </c>
      <c r="N1737" s="184">
        <v>-3.3946000000000001</v>
      </c>
      <c r="O1737" s="184">
        <v>35.539700000000003</v>
      </c>
      <c r="P1737" s="184">
        <v>5.1306000000000003</v>
      </c>
      <c r="Q1737" s="184">
        <v>14.6953</v>
      </c>
      <c r="R1737" s="184">
        <v>9.0626999999999995</v>
      </c>
      <c r="T1737" s="106"/>
      <c r="U1737" s="107"/>
      <c r="V1737" s="107"/>
      <c r="W1737" s="107"/>
      <c r="X1737" s="107"/>
      <c r="Y1737" s="107"/>
      <c r="Z1737" s="107"/>
      <c r="AA1737" s="107"/>
      <c r="AB1737" s="107"/>
      <c r="AC1737" s="107"/>
      <c r="AD1737" s="107"/>
      <c r="AE1737" s="107"/>
      <c r="AF1737" s="107"/>
      <c r="AG1737" s="107"/>
      <c r="AH1737" s="107"/>
    </row>
    <row r="1738" spans="1:34" x14ac:dyDescent="0.3">
      <c r="A1738" s="180" t="s">
        <v>1262</v>
      </c>
      <c r="B1738" s="180" t="s">
        <v>1265</v>
      </c>
      <c r="C1738" s="180">
        <v>125354</v>
      </c>
      <c r="D1738" s="183">
        <v>45014</v>
      </c>
      <c r="E1738" s="184">
        <v>68.5</v>
      </c>
      <c r="F1738" s="184">
        <v>1.3914</v>
      </c>
      <c r="G1738" s="184">
        <v>0.35160000000000002</v>
      </c>
      <c r="H1738" s="184">
        <v>-0.83960000000000001</v>
      </c>
      <c r="I1738" s="184">
        <v>-0.73899999999999999</v>
      </c>
      <c r="J1738" s="184">
        <v>-1.9748000000000001</v>
      </c>
      <c r="K1738" s="184">
        <v>-3.8866000000000001</v>
      </c>
      <c r="L1738" s="184">
        <v>-2.1288999999999998</v>
      </c>
      <c r="M1738" s="184">
        <v>9.7228999999999992</v>
      </c>
      <c r="N1738" s="184">
        <v>1.3613</v>
      </c>
      <c r="O1738" s="184">
        <v>37.786700000000003</v>
      </c>
      <c r="P1738" s="184">
        <v>18.898700000000002</v>
      </c>
      <c r="Q1738" s="184">
        <v>22.893699999999999</v>
      </c>
      <c r="R1738" s="184">
        <v>20.849599999999999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80" t="s">
        <v>1262</v>
      </c>
      <c r="B1739" s="180" t="s">
        <v>1266</v>
      </c>
      <c r="C1739" s="180">
        <v>125350</v>
      </c>
      <c r="D1739" s="183">
        <v>45014</v>
      </c>
      <c r="E1739" s="184">
        <v>60.78</v>
      </c>
      <c r="F1739" s="184">
        <v>1.3845000000000001</v>
      </c>
      <c r="G1739" s="184">
        <v>0.3301</v>
      </c>
      <c r="H1739" s="184">
        <v>-0.86450000000000005</v>
      </c>
      <c r="I1739" s="184">
        <v>-0.78349999999999997</v>
      </c>
      <c r="J1739" s="184">
        <v>-2.0625</v>
      </c>
      <c r="K1739" s="184">
        <v>-4.1778000000000004</v>
      </c>
      <c r="L1739" s="184">
        <v>-2.7519999999999998</v>
      </c>
      <c r="M1739" s="184">
        <v>8.6326999999999998</v>
      </c>
      <c r="N1739" s="184">
        <v>-1.6500000000000001E-2</v>
      </c>
      <c r="O1739" s="184">
        <v>35.686199999999999</v>
      </c>
      <c r="P1739" s="184">
        <v>17.2195</v>
      </c>
      <c r="Q1739" s="184">
        <v>21.3294</v>
      </c>
      <c r="R1739" s="184">
        <v>19.0822</v>
      </c>
      <c r="T1739" s="106"/>
      <c r="U1739" s="107"/>
      <c r="V1739" s="107"/>
      <c r="W1739" s="107"/>
      <c r="X1739" s="107"/>
      <c r="Y1739" s="107"/>
      <c r="Z1739" s="107"/>
      <c r="AA1739" s="107"/>
      <c r="AB1739" s="107"/>
      <c r="AC1739" s="107"/>
      <c r="AD1739" s="107"/>
      <c r="AE1739" s="107"/>
      <c r="AF1739" s="107"/>
      <c r="AG1739" s="107"/>
      <c r="AH1739" s="107"/>
    </row>
    <row r="1740" spans="1:34" x14ac:dyDescent="0.3">
      <c r="A1740" s="180" t="s">
        <v>1262</v>
      </c>
      <c r="B1740" s="180" t="s">
        <v>2074</v>
      </c>
      <c r="C1740" s="180">
        <v>147946</v>
      </c>
      <c r="D1740" s="183">
        <v>45014</v>
      </c>
      <c r="E1740" s="184">
        <v>21.129000000000001</v>
      </c>
      <c r="F1740" s="184">
        <v>1.0184</v>
      </c>
      <c r="G1740" s="184">
        <v>-0.53659999999999997</v>
      </c>
      <c r="H1740" s="184">
        <v>-1.6387</v>
      </c>
      <c r="I1740" s="184">
        <v>-1.9490000000000001</v>
      </c>
      <c r="J1740" s="184">
        <v>-1.8807</v>
      </c>
      <c r="K1740" s="184">
        <v>-4.9569999999999999</v>
      </c>
      <c r="L1740" s="184">
        <v>-4.8285999999999998</v>
      </c>
      <c r="M1740" s="184">
        <v>6.1759000000000004</v>
      </c>
      <c r="N1740" s="184">
        <v>-2.4064999999999999</v>
      </c>
      <c r="O1740" s="184">
        <v>34.241599999999998</v>
      </c>
      <c r="P1740" s="184"/>
      <c r="Q1740" s="184">
        <v>27.386900000000001</v>
      </c>
      <c r="R1740" s="184">
        <v>14.037000000000001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80" t="s">
        <v>1262</v>
      </c>
      <c r="B1741" s="180" t="s">
        <v>2075</v>
      </c>
      <c r="C1741" s="180">
        <v>147944</v>
      </c>
      <c r="D1741" s="183">
        <v>45014</v>
      </c>
      <c r="E1741" s="184">
        <v>19.998000000000001</v>
      </c>
      <c r="F1741" s="184">
        <v>1.0153000000000001</v>
      </c>
      <c r="G1741" s="184">
        <v>-0.55689999999999995</v>
      </c>
      <c r="H1741" s="184">
        <v>-1.6669</v>
      </c>
      <c r="I1741" s="184">
        <v>-1.9994000000000001</v>
      </c>
      <c r="J1741" s="184">
        <v>-1.9898</v>
      </c>
      <c r="K1741" s="184">
        <v>-5.3079999999999998</v>
      </c>
      <c r="L1741" s="184">
        <v>-5.5674000000000001</v>
      </c>
      <c r="M1741" s="184">
        <v>4.9212999999999996</v>
      </c>
      <c r="N1741" s="184">
        <v>-3.9942000000000002</v>
      </c>
      <c r="O1741" s="184">
        <v>31.907499999999999</v>
      </c>
      <c r="P1741" s="184"/>
      <c r="Q1741" s="184">
        <v>25.139299999999999</v>
      </c>
      <c r="R1741" s="184">
        <v>12.1313</v>
      </c>
      <c r="T1741" s="106"/>
      <c r="U1741" s="107"/>
      <c r="V1741" s="107"/>
      <c r="W1741" s="107"/>
      <c r="X1741" s="107"/>
      <c r="Y1741" s="107"/>
      <c r="Z1741" s="107"/>
      <c r="AA1741" s="107"/>
      <c r="AB1741" s="107"/>
      <c r="AC1741" s="107"/>
      <c r="AD1741" s="107"/>
      <c r="AE1741" s="107"/>
      <c r="AF1741" s="107"/>
      <c r="AG1741" s="107"/>
      <c r="AH1741" s="107"/>
    </row>
    <row r="1742" spans="1:34" x14ac:dyDescent="0.3">
      <c r="A1742" s="180" t="s">
        <v>1262</v>
      </c>
      <c r="B1742" s="180" t="s">
        <v>1909</v>
      </c>
      <c r="C1742" s="180">
        <v>145678</v>
      </c>
      <c r="D1742" s="183">
        <v>45014</v>
      </c>
      <c r="E1742" s="184">
        <v>27.17</v>
      </c>
      <c r="F1742" s="184">
        <v>1.8748</v>
      </c>
      <c r="G1742" s="184">
        <v>0.18440000000000001</v>
      </c>
      <c r="H1742" s="184">
        <v>-0.91169999999999995</v>
      </c>
      <c r="I1742" s="184">
        <v>-0.62180000000000002</v>
      </c>
      <c r="J1742" s="184">
        <v>-1.4151</v>
      </c>
      <c r="K1742" s="184">
        <v>-5.0663999999999998</v>
      </c>
      <c r="L1742" s="184">
        <v>-4.7000999999999999</v>
      </c>
      <c r="M1742" s="184">
        <v>10.4472</v>
      </c>
      <c r="N1742" s="184">
        <v>-1.4509000000000001</v>
      </c>
      <c r="O1742" s="184">
        <v>43.8474</v>
      </c>
      <c r="P1742" s="184"/>
      <c r="Q1742" s="184">
        <v>26.328299999999999</v>
      </c>
      <c r="R1742" s="184">
        <v>20.190100000000001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1910</v>
      </c>
      <c r="C1743" s="180">
        <v>145677</v>
      </c>
      <c r="D1743" s="183">
        <v>45014</v>
      </c>
      <c r="E1743" s="184">
        <v>25.2</v>
      </c>
      <c r="F1743" s="184">
        <v>1.9005000000000001</v>
      </c>
      <c r="G1743" s="184">
        <v>0.159</v>
      </c>
      <c r="H1743" s="184">
        <v>-0.90439999999999998</v>
      </c>
      <c r="I1743" s="184">
        <v>-0.67010000000000003</v>
      </c>
      <c r="J1743" s="184">
        <v>-1.4855</v>
      </c>
      <c r="K1743" s="184">
        <v>-5.4054000000000002</v>
      </c>
      <c r="L1743" s="184">
        <v>-5.5472000000000001</v>
      </c>
      <c r="M1743" s="184">
        <v>8.9494000000000007</v>
      </c>
      <c r="N1743" s="184">
        <v>-3.1514000000000002</v>
      </c>
      <c r="O1743" s="184">
        <v>41.435299999999998</v>
      </c>
      <c r="P1743" s="184"/>
      <c r="Q1743" s="184">
        <v>24.124400000000001</v>
      </c>
      <c r="R1743" s="184">
        <v>18.240200000000002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1267</v>
      </c>
      <c r="C1744" s="180">
        <v>146130</v>
      </c>
      <c r="D1744" s="183">
        <v>45014</v>
      </c>
      <c r="E1744" s="184">
        <v>25.01</v>
      </c>
      <c r="F1744" s="184">
        <v>1.5427999999999999</v>
      </c>
      <c r="G1744" s="184">
        <v>0.44180000000000003</v>
      </c>
      <c r="H1744" s="184">
        <v>-0.59619999999999995</v>
      </c>
      <c r="I1744" s="184">
        <v>-0.1198</v>
      </c>
      <c r="J1744" s="184">
        <v>-0.754</v>
      </c>
      <c r="K1744" s="184">
        <v>-4.6875</v>
      </c>
      <c r="L1744" s="184">
        <v>-2.7227000000000001</v>
      </c>
      <c r="M1744" s="184">
        <v>8.5503</v>
      </c>
      <c r="N1744" s="184">
        <v>-0.98970000000000002</v>
      </c>
      <c r="O1744" s="184">
        <v>49.026800000000001</v>
      </c>
      <c r="P1744" s="184"/>
      <c r="Q1744" s="184">
        <v>24.934100000000001</v>
      </c>
      <c r="R1744" s="184">
        <v>26.0137</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1268</v>
      </c>
      <c r="C1745" s="180">
        <v>146127</v>
      </c>
      <c r="D1745" s="183">
        <v>45014</v>
      </c>
      <c r="E1745" s="184">
        <v>23.3</v>
      </c>
      <c r="F1745" s="184">
        <v>1.5692999999999999</v>
      </c>
      <c r="G1745" s="184">
        <v>0.43099999999999999</v>
      </c>
      <c r="H1745" s="184">
        <v>-0.59730000000000005</v>
      </c>
      <c r="I1745" s="184">
        <v>-0.1714</v>
      </c>
      <c r="J1745" s="184">
        <v>-0.85109999999999997</v>
      </c>
      <c r="K1745" s="184">
        <v>-5.0529999999999999</v>
      </c>
      <c r="L1745" s="184">
        <v>-3.4796999999999998</v>
      </c>
      <c r="M1745" s="184">
        <v>7.2744</v>
      </c>
      <c r="N1745" s="184">
        <v>-2.5920000000000001</v>
      </c>
      <c r="O1745" s="184">
        <v>46.532499999999999</v>
      </c>
      <c r="P1745" s="184"/>
      <c r="Q1745" s="184">
        <v>22.803699999999999</v>
      </c>
      <c r="R1745" s="184">
        <v>23.8644</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1269</v>
      </c>
      <c r="C1746" s="180">
        <v>119212</v>
      </c>
      <c r="D1746" s="183">
        <v>45014</v>
      </c>
      <c r="E1746" s="184">
        <v>115.709</v>
      </c>
      <c r="F1746" s="184">
        <v>1.1194999999999999</v>
      </c>
      <c r="G1746" s="184">
        <v>-0.87470000000000003</v>
      </c>
      <c r="H1746" s="184">
        <v>-1.8033999999999999</v>
      </c>
      <c r="I1746" s="184">
        <v>-1.8616999999999999</v>
      </c>
      <c r="J1746" s="184">
        <v>-2.0535999999999999</v>
      </c>
      <c r="K1746" s="184">
        <v>-4.5800999999999998</v>
      </c>
      <c r="L1746" s="184">
        <v>-3.3494999999999999</v>
      </c>
      <c r="M1746" s="184">
        <v>8.0170999999999992</v>
      </c>
      <c r="N1746" s="184">
        <v>-0.81859999999999999</v>
      </c>
      <c r="O1746" s="184">
        <v>41.6175</v>
      </c>
      <c r="P1746" s="184">
        <v>12.3187</v>
      </c>
      <c r="Q1746" s="184">
        <v>20.225999999999999</v>
      </c>
      <c r="R1746" s="184">
        <v>18.516999999999999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1270</v>
      </c>
      <c r="C1747" s="180">
        <v>105989</v>
      </c>
      <c r="D1747" s="183">
        <v>45014</v>
      </c>
      <c r="E1747" s="184">
        <v>107.46</v>
      </c>
      <c r="F1747" s="184">
        <v>1.1169</v>
      </c>
      <c r="G1747" s="184">
        <v>-0.88539999999999996</v>
      </c>
      <c r="H1747" s="184">
        <v>-1.8182</v>
      </c>
      <c r="I1747" s="184">
        <v>-1.8944000000000001</v>
      </c>
      <c r="J1747" s="184">
        <v>-2.1213000000000002</v>
      </c>
      <c r="K1747" s="184">
        <v>-4.7957000000000001</v>
      </c>
      <c r="L1747" s="184">
        <v>-3.7847</v>
      </c>
      <c r="M1747" s="184">
        <v>7.2862</v>
      </c>
      <c r="N1747" s="184">
        <v>-1.7158</v>
      </c>
      <c r="O1747" s="184">
        <v>40.354100000000003</v>
      </c>
      <c r="P1747" s="184">
        <v>11.3948</v>
      </c>
      <c r="Q1747" s="184">
        <v>16.216799999999999</v>
      </c>
      <c r="R1747" s="184">
        <v>17.463999999999999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1271</v>
      </c>
      <c r="C1748" s="180">
        <v>146196</v>
      </c>
      <c r="D1748" s="183">
        <v>45014</v>
      </c>
      <c r="E1748" s="184">
        <v>25.806000000000001</v>
      </c>
      <c r="F1748" s="184">
        <v>1.6505000000000001</v>
      </c>
      <c r="G1748" s="184">
        <v>0.42030000000000001</v>
      </c>
      <c r="H1748" s="184">
        <v>-0.63149999999999995</v>
      </c>
      <c r="I1748" s="184">
        <v>-0.66590000000000005</v>
      </c>
      <c r="J1748" s="184">
        <v>-1.3984000000000001</v>
      </c>
      <c r="K1748" s="184">
        <v>-3.9097</v>
      </c>
      <c r="L1748" s="184">
        <v>-1.8559000000000001</v>
      </c>
      <c r="M1748" s="184">
        <v>12.0733</v>
      </c>
      <c r="N1748" s="184">
        <v>2.4780000000000002</v>
      </c>
      <c r="O1748" s="184">
        <v>44.724499999999999</v>
      </c>
      <c r="P1748" s="184"/>
      <c r="Q1748" s="184">
        <v>25.734999999999999</v>
      </c>
      <c r="R1748" s="184">
        <v>19.87</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1272</v>
      </c>
      <c r="C1749" s="180">
        <v>146193</v>
      </c>
      <c r="D1749" s="183">
        <v>45014</v>
      </c>
      <c r="E1749" s="184">
        <v>24.148</v>
      </c>
      <c r="F1749" s="184">
        <v>1.6457999999999999</v>
      </c>
      <c r="G1749" s="184">
        <v>0.39910000000000001</v>
      </c>
      <c r="H1749" s="184">
        <v>-0.66639999999999999</v>
      </c>
      <c r="I1749" s="184">
        <v>-0.73170000000000002</v>
      </c>
      <c r="J1749" s="184">
        <v>-1.5291999999999999</v>
      </c>
      <c r="K1749" s="184">
        <v>-4.2999000000000001</v>
      </c>
      <c r="L1749" s="184">
        <v>-2.6604000000000001</v>
      </c>
      <c r="M1749" s="184">
        <v>10.6945</v>
      </c>
      <c r="N1749" s="184">
        <v>0.76780000000000004</v>
      </c>
      <c r="O1749" s="184">
        <v>42.375100000000003</v>
      </c>
      <c r="P1749" s="184"/>
      <c r="Q1749" s="184">
        <v>23.734100000000002</v>
      </c>
      <c r="R1749" s="184">
        <v>17.885300000000001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1273</v>
      </c>
      <c r="C1750" s="180">
        <v>103360</v>
      </c>
      <c r="D1750" s="183">
        <v>45014</v>
      </c>
      <c r="E1750" s="184">
        <v>95.245500000000007</v>
      </c>
      <c r="F1750" s="184">
        <v>1.5136000000000001</v>
      </c>
      <c r="G1750" s="184">
        <v>0.65059999999999996</v>
      </c>
      <c r="H1750" s="184">
        <v>-0.33210000000000001</v>
      </c>
      <c r="I1750" s="184">
        <v>-0.1487</v>
      </c>
      <c r="J1750" s="184">
        <v>-1.1488</v>
      </c>
      <c r="K1750" s="184">
        <v>-0.21970000000000001</v>
      </c>
      <c r="L1750" s="184">
        <v>4.2735000000000003</v>
      </c>
      <c r="M1750" s="184">
        <v>19.254799999999999</v>
      </c>
      <c r="N1750" s="184">
        <v>8.7367000000000008</v>
      </c>
      <c r="O1750" s="184">
        <v>41.363599999999998</v>
      </c>
      <c r="P1750" s="184">
        <v>10.088800000000001</v>
      </c>
      <c r="Q1750" s="184">
        <v>13.987</v>
      </c>
      <c r="R1750" s="184">
        <v>19.846900000000002</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1274</v>
      </c>
      <c r="C1751" s="180">
        <v>118525</v>
      </c>
      <c r="D1751" s="183">
        <v>45014</v>
      </c>
      <c r="E1751" s="184">
        <v>105.7169</v>
      </c>
      <c r="F1751" s="184">
        <v>1.5159</v>
      </c>
      <c r="G1751" s="184">
        <v>0.66200000000000003</v>
      </c>
      <c r="H1751" s="184">
        <v>-0.31640000000000001</v>
      </c>
      <c r="I1751" s="184">
        <v>-0.1172</v>
      </c>
      <c r="J1751" s="184">
        <v>-1.0841000000000001</v>
      </c>
      <c r="K1751" s="184">
        <v>-1.23E-2</v>
      </c>
      <c r="L1751" s="184">
        <v>4.7022000000000004</v>
      </c>
      <c r="M1751" s="184">
        <v>19.989799999999999</v>
      </c>
      <c r="N1751" s="184">
        <v>9.6327999999999996</v>
      </c>
      <c r="O1751" s="184">
        <v>42.550899999999999</v>
      </c>
      <c r="P1751" s="184">
        <v>11.1097</v>
      </c>
      <c r="Q1751" s="184">
        <v>19.393699999999999</v>
      </c>
      <c r="R1751" s="184">
        <v>20.846399999999999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1275</v>
      </c>
      <c r="C1752" s="180">
        <v>130503</v>
      </c>
      <c r="D1752" s="183">
        <v>45014</v>
      </c>
      <c r="E1752" s="184">
        <v>87.837999999999994</v>
      </c>
      <c r="F1752" s="184">
        <v>1.3792</v>
      </c>
      <c r="G1752" s="184">
        <v>-3.1899999999999998E-2</v>
      </c>
      <c r="H1752" s="184">
        <v>-1.1133999999999999</v>
      </c>
      <c r="I1752" s="184">
        <v>-0.74129999999999996</v>
      </c>
      <c r="J1752" s="184">
        <v>0.23849999999999999</v>
      </c>
      <c r="K1752" s="184">
        <v>-0.21920000000000001</v>
      </c>
      <c r="L1752" s="184">
        <v>6.0692000000000004</v>
      </c>
      <c r="M1752" s="184">
        <v>22.519600000000001</v>
      </c>
      <c r="N1752" s="184">
        <v>12.8399</v>
      </c>
      <c r="O1752" s="184">
        <v>46.216000000000001</v>
      </c>
      <c r="P1752" s="184">
        <v>13.4901</v>
      </c>
      <c r="Q1752" s="184">
        <v>18.1511</v>
      </c>
      <c r="R1752" s="184">
        <v>24.587499999999999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1276</v>
      </c>
      <c r="C1753" s="180">
        <v>130502</v>
      </c>
      <c r="D1753" s="183">
        <v>45014</v>
      </c>
      <c r="E1753" s="184">
        <v>78.849000000000004</v>
      </c>
      <c r="F1753" s="184">
        <v>1.377</v>
      </c>
      <c r="G1753" s="184">
        <v>-4.4400000000000002E-2</v>
      </c>
      <c r="H1753" s="184">
        <v>-1.131</v>
      </c>
      <c r="I1753" s="184">
        <v>-0.77639999999999998</v>
      </c>
      <c r="J1753" s="184">
        <v>0.16639999999999999</v>
      </c>
      <c r="K1753" s="184">
        <v>-0.46710000000000002</v>
      </c>
      <c r="L1753" s="184">
        <v>5.5429000000000004</v>
      </c>
      <c r="M1753" s="184">
        <v>21.605499999999999</v>
      </c>
      <c r="N1753" s="184">
        <v>11.7158</v>
      </c>
      <c r="O1753" s="184">
        <v>44.778599999999997</v>
      </c>
      <c r="P1753" s="184">
        <v>12.243399999999999</v>
      </c>
      <c r="Q1753" s="184">
        <v>14.764699999999999</v>
      </c>
      <c r="R1753" s="184">
        <v>23.357299999999999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1277</v>
      </c>
      <c r="C1754" s="180">
        <v>103006</v>
      </c>
      <c r="D1754" s="183"/>
      <c r="E1754" s="184"/>
      <c r="F1754" s="184"/>
      <c r="G1754" s="184"/>
      <c r="H1754" s="184"/>
      <c r="I1754" s="184"/>
      <c r="J1754" s="184"/>
      <c r="K1754" s="184"/>
      <c r="L1754" s="184"/>
      <c r="M1754" s="184"/>
      <c r="N1754" s="184"/>
      <c r="O1754" s="184"/>
      <c r="P1754" s="184"/>
      <c r="Q1754" s="184"/>
      <c r="R1754" s="184"/>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1278</v>
      </c>
      <c r="C1755" s="180">
        <v>120069</v>
      </c>
      <c r="D1755" s="183"/>
      <c r="E1755" s="184"/>
      <c r="F1755" s="184"/>
      <c r="G1755" s="184"/>
      <c r="H1755" s="184"/>
      <c r="I1755" s="184"/>
      <c r="J1755" s="184"/>
      <c r="K1755" s="184"/>
      <c r="L1755" s="184"/>
      <c r="M1755" s="184"/>
      <c r="N1755" s="184"/>
      <c r="O1755" s="184"/>
      <c r="P1755" s="184"/>
      <c r="Q1755" s="184"/>
      <c r="R1755" s="184"/>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1978</v>
      </c>
      <c r="C1756" s="180">
        <v>151130</v>
      </c>
      <c r="D1756" s="183">
        <v>45014</v>
      </c>
      <c r="E1756" s="184">
        <v>50.397500000000001</v>
      </c>
      <c r="F1756" s="184">
        <v>1.7342</v>
      </c>
      <c r="G1756" s="184">
        <v>0.25159999999999999</v>
      </c>
      <c r="H1756" s="184">
        <v>-0.91359999999999997</v>
      </c>
      <c r="I1756" s="184">
        <v>-1.0343</v>
      </c>
      <c r="J1756" s="184">
        <v>-0.84740000000000004</v>
      </c>
      <c r="K1756" s="184">
        <v>-0.52110000000000001</v>
      </c>
      <c r="L1756" s="184">
        <v>0.86760000000000004</v>
      </c>
      <c r="M1756" s="184">
        <v>13.841200000000001</v>
      </c>
      <c r="N1756" s="184">
        <v>5.1196000000000002</v>
      </c>
      <c r="O1756" s="184">
        <v>47.5608</v>
      </c>
      <c r="P1756" s="184">
        <v>12.813000000000001</v>
      </c>
      <c r="Q1756" s="184">
        <v>19.965499999999999</v>
      </c>
      <c r="R1756" s="184">
        <v>26.528500000000001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1979</v>
      </c>
      <c r="C1757" s="180">
        <v>151133</v>
      </c>
      <c r="D1757" s="183">
        <v>45014</v>
      </c>
      <c r="E1757" s="184">
        <v>46.434600000000003</v>
      </c>
      <c r="F1757" s="184">
        <v>1.7314000000000001</v>
      </c>
      <c r="G1757" s="184">
        <v>0.23769999999999999</v>
      </c>
      <c r="H1757" s="184">
        <v>-0.93320000000000003</v>
      </c>
      <c r="I1757" s="184">
        <v>-1.0725</v>
      </c>
      <c r="J1757" s="184">
        <v>-0.92730000000000001</v>
      </c>
      <c r="K1757" s="184">
        <v>-0.78159999999999996</v>
      </c>
      <c r="L1757" s="184">
        <v>0.3362</v>
      </c>
      <c r="M1757" s="184">
        <v>12.935600000000001</v>
      </c>
      <c r="N1757" s="184">
        <v>4.0038999999999998</v>
      </c>
      <c r="O1757" s="184">
        <v>45.985599999999998</v>
      </c>
      <c r="P1757" s="184">
        <v>11.6097</v>
      </c>
      <c r="Q1757" s="184">
        <v>18.864799999999999</v>
      </c>
      <c r="R1757" s="184">
        <v>25.182300000000001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1279</v>
      </c>
      <c r="C1758" s="180">
        <v>106823</v>
      </c>
      <c r="D1758" s="183">
        <v>45014</v>
      </c>
      <c r="E1758" s="184">
        <v>51.96</v>
      </c>
      <c r="F1758" s="184">
        <v>1.2471000000000001</v>
      </c>
      <c r="G1758" s="184">
        <v>-0.23039999999999999</v>
      </c>
      <c r="H1758" s="184">
        <v>-0.85860000000000003</v>
      </c>
      <c r="I1758" s="184">
        <v>-1.1604000000000001</v>
      </c>
      <c r="J1758" s="184">
        <v>-0.65010000000000001</v>
      </c>
      <c r="K1758" s="184">
        <v>-3.3481999999999998</v>
      </c>
      <c r="L1758" s="184">
        <v>-2.2940999999999998</v>
      </c>
      <c r="M1758" s="184">
        <v>7.5553999999999997</v>
      </c>
      <c r="N1758" s="184">
        <v>4.0449000000000002</v>
      </c>
      <c r="O1758" s="184">
        <v>42.796999999999997</v>
      </c>
      <c r="P1758" s="184">
        <v>13.292999999999999</v>
      </c>
      <c r="Q1758" s="184">
        <v>11.251899999999999</v>
      </c>
      <c r="R1758" s="184">
        <v>19.849900000000002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1280</v>
      </c>
      <c r="C1759" s="180">
        <v>120591</v>
      </c>
      <c r="D1759" s="183">
        <v>45014</v>
      </c>
      <c r="E1759" s="184">
        <v>56.9</v>
      </c>
      <c r="F1759" s="184">
        <v>1.2636000000000001</v>
      </c>
      <c r="G1759" s="184">
        <v>-0.21049999999999999</v>
      </c>
      <c r="H1759" s="184">
        <v>-0.83650000000000002</v>
      </c>
      <c r="I1759" s="184">
        <v>-1.1123000000000001</v>
      </c>
      <c r="J1759" s="184">
        <v>-0.55920000000000003</v>
      </c>
      <c r="K1759" s="184">
        <v>-3.0663999999999998</v>
      </c>
      <c r="L1759" s="184">
        <v>-1.6932</v>
      </c>
      <c r="M1759" s="184">
        <v>8.5464000000000002</v>
      </c>
      <c r="N1759" s="184">
        <v>5.3704000000000001</v>
      </c>
      <c r="O1759" s="184">
        <v>44.835099999999997</v>
      </c>
      <c r="P1759" s="184">
        <v>14.7318</v>
      </c>
      <c r="Q1759" s="184">
        <v>16.141999999999999</v>
      </c>
      <c r="R1759" s="184">
        <v>21.4727</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1281</v>
      </c>
      <c r="C1760" s="180">
        <v>141462</v>
      </c>
      <c r="D1760" s="183">
        <v>45014</v>
      </c>
      <c r="E1760" s="184">
        <v>17.22</v>
      </c>
      <c r="F1760" s="184">
        <v>1.2345999999999999</v>
      </c>
      <c r="G1760" s="184">
        <v>-0.63470000000000004</v>
      </c>
      <c r="H1760" s="184">
        <v>-1.8803000000000001</v>
      </c>
      <c r="I1760" s="184">
        <v>-2.4363000000000001</v>
      </c>
      <c r="J1760" s="184">
        <v>-2.7119</v>
      </c>
      <c r="K1760" s="184">
        <v>-4.7565999999999997</v>
      </c>
      <c r="L1760" s="184">
        <v>-5.7470999999999997</v>
      </c>
      <c r="M1760" s="184">
        <v>8.0978999999999992</v>
      </c>
      <c r="N1760" s="184">
        <v>-0.40489999999999998</v>
      </c>
      <c r="O1760" s="184">
        <v>38.7866</v>
      </c>
      <c r="P1760" s="184">
        <v>10.6844</v>
      </c>
      <c r="Q1760" s="184">
        <v>9.8724000000000007</v>
      </c>
      <c r="R1760" s="184">
        <v>19.209299999999999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1282</v>
      </c>
      <c r="C1761" s="180">
        <v>141475</v>
      </c>
      <c r="D1761" s="183">
        <v>45014</v>
      </c>
      <c r="E1761" s="184">
        <v>18.79</v>
      </c>
      <c r="F1761" s="184">
        <v>1.2392000000000001</v>
      </c>
      <c r="G1761" s="184">
        <v>-0.58199999999999996</v>
      </c>
      <c r="H1761" s="184">
        <v>-1.8286</v>
      </c>
      <c r="I1761" s="184">
        <v>-2.3389000000000002</v>
      </c>
      <c r="J1761" s="184">
        <v>-2.6425000000000001</v>
      </c>
      <c r="K1761" s="184">
        <v>-4.5224000000000002</v>
      </c>
      <c r="L1761" s="184">
        <v>-5.3400999999999996</v>
      </c>
      <c r="M1761" s="184">
        <v>8.8643999999999998</v>
      </c>
      <c r="N1761" s="184">
        <v>0.53500000000000003</v>
      </c>
      <c r="O1761" s="184">
        <v>40.171199999999999</v>
      </c>
      <c r="P1761" s="184">
        <v>12.137700000000001</v>
      </c>
      <c r="Q1761" s="184">
        <v>11.5457</v>
      </c>
      <c r="R1761" s="184">
        <v>20.3643</v>
      </c>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1283</v>
      </c>
      <c r="C1762" s="180">
        <v>145137</v>
      </c>
      <c r="D1762" s="183">
        <v>45014</v>
      </c>
      <c r="E1762" s="184">
        <v>22.41</v>
      </c>
      <c r="F1762" s="184">
        <v>2.0026999999999999</v>
      </c>
      <c r="G1762" s="184">
        <v>0.80969999999999998</v>
      </c>
      <c r="H1762" s="184">
        <v>-4.4600000000000001E-2</v>
      </c>
      <c r="I1762" s="184">
        <v>4.4600000000000001E-2</v>
      </c>
      <c r="J1762" s="184">
        <v>-1.6674</v>
      </c>
      <c r="K1762" s="184">
        <v>-2.5228000000000002</v>
      </c>
      <c r="L1762" s="184">
        <v>-0.22259999999999999</v>
      </c>
      <c r="M1762" s="184">
        <v>13.8141</v>
      </c>
      <c r="N1762" s="184">
        <v>3.2719</v>
      </c>
      <c r="O1762" s="184">
        <v>38.391300000000001</v>
      </c>
      <c r="P1762" s="184"/>
      <c r="Q1762" s="184">
        <v>20.060099999999998</v>
      </c>
      <c r="R1762" s="184">
        <v>19.424299999999999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1284</v>
      </c>
      <c r="C1763" s="180">
        <v>145139</v>
      </c>
      <c r="D1763" s="183">
        <v>45014</v>
      </c>
      <c r="E1763" s="184">
        <v>20.88</v>
      </c>
      <c r="F1763" s="184">
        <v>2.0028999999999999</v>
      </c>
      <c r="G1763" s="184">
        <v>0.7722</v>
      </c>
      <c r="H1763" s="184">
        <v>-9.5699999999999993E-2</v>
      </c>
      <c r="I1763" s="184">
        <v>0</v>
      </c>
      <c r="J1763" s="184">
        <v>-1.7874000000000001</v>
      </c>
      <c r="K1763" s="184">
        <v>-2.8837000000000002</v>
      </c>
      <c r="L1763" s="184">
        <v>-0.94879999999999998</v>
      </c>
      <c r="M1763" s="184">
        <v>12.5</v>
      </c>
      <c r="N1763" s="184">
        <v>1.7048000000000001</v>
      </c>
      <c r="O1763" s="184">
        <v>36.201000000000001</v>
      </c>
      <c r="P1763" s="184"/>
      <c r="Q1763" s="184">
        <v>18.151800000000001</v>
      </c>
      <c r="R1763" s="184">
        <v>17.552499999999998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1285</v>
      </c>
      <c r="C1764" s="180">
        <v>147919</v>
      </c>
      <c r="D1764" s="183">
        <v>45014</v>
      </c>
      <c r="E1764" s="184">
        <v>14.956300000000001</v>
      </c>
      <c r="F1764" s="184">
        <v>2.1766000000000001</v>
      </c>
      <c r="G1764" s="184">
        <v>0.53100000000000003</v>
      </c>
      <c r="H1764" s="184">
        <v>-0.70509999999999995</v>
      </c>
      <c r="I1764" s="184">
        <v>-0.38429999999999997</v>
      </c>
      <c r="J1764" s="184">
        <v>1.8700000000000001E-2</v>
      </c>
      <c r="K1764" s="184">
        <v>-1.4016</v>
      </c>
      <c r="L1764" s="184">
        <v>1.9266000000000001</v>
      </c>
      <c r="M1764" s="184">
        <v>15.309200000000001</v>
      </c>
      <c r="N1764" s="184">
        <v>6.0511999999999997</v>
      </c>
      <c r="O1764" s="184">
        <v>32.3491</v>
      </c>
      <c r="P1764" s="184"/>
      <c r="Q1764" s="184">
        <v>13.807700000000001</v>
      </c>
      <c r="R1764" s="184">
        <v>8.6748999999999992</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1286</v>
      </c>
      <c r="C1765" s="180">
        <v>147920</v>
      </c>
      <c r="D1765" s="183">
        <v>45014</v>
      </c>
      <c r="E1765" s="184">
        <v>13.9963</v>
      </c>
      <c r="F1765" s="184">
        <v>2.1724999999999999</v>
      </c>
      <c r="G1765" s="184">
        <v>0.50839999999999996</v>
      </c>
      <c r="H1765" s="184">
        <v>-0.73760000000000003</v>
      </c>
      <c r="I1765" s="184">
        <v>-0.4516</v>
      </c>
      <c r="J1765" s="184">
        <v>-0.11849999999999999</v>
      </c>
      <c r="K1765" s="184">
        <v>-1.8389</v>
      </c>
      <c r="L1765" s="184">
        <v>1.0066999999999999</v>
      </c>
      <c r="M1765" s="184">
        <v>13.662599999999999</v>
      </c>
      <c r="N1765" s="184">
        <v>3.996</v>
      </c>
      <c r="O1765" s="184">
        <v>29.561599999999999</v>
      </c>
      <c r="P1765" s="184"/>
      <c r="Q1765" s="184">
        <v>11.407500000000001</v>
      </c>
      <c r="R1765" s="184">
        <v>6.4218000000000002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1287</v>
      </c>
      <c r="C1766" s="180">
        <v>102875</v>
      </c>
      <c r="D1766" s="183">
        <v>45014</v>
      </c>
      <c r="E1766" s="184">
        <v>155.249</v>
      </c>
      <c r="F1766" s="184">
        <v>1.1223000000000001</v>
      </c>
      <c r="G1766" s="184">
        <v>-0.48199999999999998</v>
      </c>
      <c r="H1766" s="184">
        <v>-1.2581</v>
      </c>
      <c r="I1766" s="184">
        <v>-1.8653999999999999</v>
      </c>
      <c r="J1766" s="184">
        <v>-2.8010999999999999</v>
      </c>
      <c r="K1766" s="184">
        <v>-3.8134000000000001</v>
      </c>
      <c r="L1766" s="184">
        <v>-5.0807000000000002</v>
      </c>
      <c r="M1766" s="184">
        <v>4.9717000000000002</v>
      </c>
      <c r="N1766" s="184">
        <v>-3.4983</v>
      </c>
      <c r="O1766" s="184">
        <v>43.755899999999997</v>
      </c>
      <c r="P1766" s="184">
        <v>14.9664</v>
      </c>
      <c r="Q1766" s="184">
        <v>16.3584</v>
      </c>
      <c r="R1766" s="184">
        <v>15.0116</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1288</v>
      </c>
      <c r="C1767" s="180">
        <v>120164</v>
      </c>
      <c r="D1767" s="183">
        <v>45014</v>
      </c>
      <c r="E1767" s="184">
        <v>177.26599999999999</v>
      </c>
      <c r="F1767" s="184">
        <v>1.1254999999999999</v>
      </c>
      <c r="G1767" s="184">
        <v>-0.46600000000000003</v>
      </c>
      <c r="H1767" s="184">
        <v>-1.2363</v>
      </c>
      <c r="I1767" s="184">
        <v>-1.8216000000000001</v>
      </c>
      <c r="J1767" s="184">
        <v>-2.7111999999999998</v>
      </c>
      <c r="K1767" s="184">
        <v>-3.5129999999999999</v>
      </c>
      <c r="L1767" s="184">
        <v>-4.4706999999999999</v>
      </c>
      <c r="M1767" s="184">
        <v>6</v>
      </c>
      <c r="N1767" s="184">
        <v>-2.1947999999999999</v>
      </c>
      <c r="O1767" s="184">
        <v>45.806199999999997</v>
      </c>
      <c r="P1767" s="184">
        <v>16.549099999999999</v>
      </c>
      <c r="Q1767" s="184">
        <v>18.773299999999999</v>
      </c>
      <c r="R1767" s="184">
        <v>16.6356</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1289</v>
      </c>
      <c r="C1768" s="180">
        <v>113177</v>
      </c>
      <c r="D1768" s="183">
        <v>45014</v>
      </c>
      <c r="E1768" s="184">
        <v>89.687899999999999</v>
      </c>
      <c r="F1768" s="184">
        <v>1.4864999999999999</v>
      </c>
      <c r="G1768" s="184">
        <v>-0.15310000000000001</v>
      </c>
      <c r="H1768" s="184">
        <v>-1.3232999999999999</v>
      </c>
      <c r="I1768" s="184">
        <v>-1.0417000000000001</v>
      </c>
      <c r="J1768" s="184">
        <v>-1.0439000000000001</v>
      </c>
      <c r="K1768" s="184">
        <v>-2.9624000000000001</v>
      </c>
      <c r="L1768" s="184">
        <v>0.75129999999999997</v>
      </c>
      <c r="M1768" s="184">
        <v>14.5412</v>
      </c>
      <c r="N1768" s="184">
        <v>7.2690999999999999</v>
      </c>
      <c r="O1768" s="184">
        <v>49.0854</v>
      </c>
      <c r="P1768" s="184">
        <v>15.6335</v>
      </c>
      <c r="Q1768" s="184">
        <v>19.117999999999999</v>
      </c>
      <c r="R1768" s="184">
        <v>24.3703</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1290</v>
      </c>
      <c r="C1769" s="180">
        <v>118778</v>
      </c>
      <c r="D1769" s="183">
        <v>45014</v>
      </c>
      <c r="E1769" s="184">
        <v>98.696100000000001</v>
      </c>
      <c r="F1769" s="184">
        <v>1.4883</v>
      </c>
      <c r="G1769" s="184">
        <v>-0.14380000000000001</v>
      </c>
      <c r="H1769" s="184">
        <v>-1.3103</v>
      </c>
      <c r="I1769" s="184">
        <v>-1.0155000000000001</v>
      </c>
      <c r="J1769" s="184">
        <v>-0.98450000000000004</v>
      </c>
      <c r="K1769" s="184">
        <v>-2.7463000000000002</v>
      </c>
      <c r="L1769" s="184">
        <v>1.2170000000000001</v>
      </c>
      <c r="M1769" s="184">
        <v>15.336499999999999</v>
      </c>
      <c r="N1769" s="184">
        <v>8.2705000000000002</v>
      </c>
      <c r="O1769" s="184">
        <v>50.420699999999997</v>
      </c>
      <c r="P1769" s="184">
        <v>16.7197</v>
      </c>
      <c r="Q1769" s="184">
        <v>23.8934</v>
      </c>
      <c r="R1769" s="184">
        <v>25.497199999999999</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1291</v>
      </c>
      <c r="C1770" s="180">
        <v>147131</v>
      </c>
      <c r="D1770" s="183"/>
      <c r="E1770" s="184"/>
      <c r="F1770" s="184"/>
      <c r="G1770" s="184"/>
      <c r="H1770" s="184"/>
      <c r="I1770" s="184"/>
      <c r="J1770" s="184"/>
      <c r="K1770" s="184"/>
      <c r="L1770" s="184"/>
      <c r="M1770" s="184"/>
      <c r="N1770" s="184"/>
      <c r="O1770" s="184"/>
      <c r="P1770" s="184"/>
      <c r="Q1770" s="184"/>
      <c r="R1770" s="184"/>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1292</v>
      </c>
      <c r="C1771" s="180">
        <v>147129</v>
      </c>
      <c r="D1771" s="183"/>
      <c r="E1771" s="184"/>
      <c r="F1771" s="184"/>
      <c r="G1771" s="184"/>
      <c r="H1771" s="184"/>
      <c r="I1771" s="184"/>
      <c r="J1771" s="184"/>
      <c r="K1771" s="184"/>
      <c r="L1771" s="184"/>
      <c r="M1771" s="184"/>
      <c r="N1771" s="184"/>
      <c r="O1771" s="184"/>
      <c r="P1771" s="184"/>
      <c r="Q1771" s="184"/>
      <c r="R1771" s="184"/>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1293</v>
      </c>
      <c r="C1772" s="180">
        <v>100177</v>
      </c>
      <c r="D1772" s="183">
        <v>45014</v>
      </c>
      <c r="E1772" s="184">
        <v>152.730512673455</v>
      </c>
      <c r="F1772" s="184">
        <v>1.6940999999999999</v>
      </c>
      <c r="G1772" s="184">
        <v>3.0999999999999999E-3</v>
      </c>
      <c r="H1772" s="184">
        <v>-1.4376</v>
      </c>
      <c r="I1772" s="184">
        <v>-2.0348000000000002</v>
      </c>
      <c r="J1772" s="184">
        <v>-1.8803000000000001</v>
      </c>
      <c r="K1772" s="184">
        <v>-5.3311999999999999</v>
      </c>
      <c r="L1772" s="184">
        <v>3.9781</v>
      </c>
      <c r="M1772" s="184">
        <v>17.644300000000001</v>
      </c>
      <c r="N1772" s="184">
        <v>4.9619999999999997</v>
      </c>
      <c r="O1772" s="184">
        <v>66.010000000000005</v>
      </c>
      <c r="P1772" s="184">
        <v>21.657399999999999</v>
      </c>
      <c r="Q1772" s="184">
        <v>10.849600000000001</v>
      </c>
      <c r="R1772" s="184">
        <v>28.915199999999999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1294</v>
      </c>
      <c r="C1773" s="180">
        <v>120828</v>
      </c>
      <c r="D1773" s="183">
        <v>45014</v>
      </c>
      <c r="E1773" s="184">
        <v>144.35579999999999</v>
      </c>
      <c r="F1773" s="184">
        <v>1.6977</v>
      </c>
      <c r="G1773" s="184">
        <v>2.0400000000000001E-2</v>
      </c>
      <c r="H1773" s="184">
        <v>-1.4136</v>
      </c>
      <c r="I1773" s="184">
        <v>-1.9874000000000001</v>
      </c>
      <c r="J1773" s="184">
        <v>-1.7825</v>
      </c>
      <c r="K1773" s="184">
        <v>-5.0338000000000003</v>
      </c>
      <c r="L1773" s="184">
        <v>4.6463999999999999</v>
      </c>
      <c r="M1773" s="184">
        <v>18.907499999999999</v>
      </c>
      <c r="N1773" s="184">
        <v>6.4747000000000003</v>
      </c>
      <c r="O1773" s="184">
        <v>68.429199999999994</v>
      </c>
      <c r="P1773" s="184">
        <v>22.884399999999999</v>
      </c>
      <c r="Q1773" s="184">
        <v>15.1496</v>
      </c>
      <c r="R1773" s="184">
        <v>31.063600000000001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1295</v>
      </c>
      <c r="C1774" s="180">
        <v>125497</v>
      </c>
      <c r="D1774" s="183">
        <v>45014</v>
      </c>
      <c r="E1774" s="184">
        <v>120.0371</v>
      </c>
      <c r="F1774" s="184">
        <v>1.4634</v>
      </c>
      <c r="G1774" s="184">
        <v>-0.19739999999999999</v>
      </c>
      <c r="H1774" s="184">
        <v>-1.1354</v>
      </c>
      <c r="I1774" s="184">
        <v>-1.4963</v>
      </c>
      <c r="J1774" s="184">
        <v>-2.3056999999999999</v>
      </c>
      <c r="K1774" s="184">
        <v>-5.4983000000000004</v>
      </c>
      <c r="L1774" s="184">
        <v>-4.1254999999999997</v>
      </c>
      <c r="M1774" s="184">
        <v>11.631500000000001</v>
      </c>
      <c r="N1774" s="184">
        <v>6.3846999999999996</v>
      </c>
      <c r="O1774" s="184">
        <v>39.375700000000002</v>
      </c>
      <c r="P1774" s="184">
        <v>15.6015</v>
      </c>
      <c r="Q1774" s="184">
        <v>24.440799999999999</v>
      </c>
      <c r="R1774" s="184">
        <v>18.399899999999999</v>
      </c>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1296</v>
      </c>
      <c r="C1775" s="180">
        <v>125494</v>
      </c>
      <c r="D1775" s="183">
        <v>45014</v>
      </c>
      <c r="E1775" s="184">
        <v>107.196</v>
      </c>
      <c r="F1775" s="184">
        <v>1.4605999999999999</v>
      </c>
      <c r="G1775" s="184">
        <v>-0.21129999999999999</v>
      </c>
      <c r="H1775" s="184">
        <v>-1.1547000000000001</v>
      </c>
      <c r="I1775" s="184">
        <v>-1.5367</v>
      </c>
      <c r="J1775" s="184">
        <v>-2.3910999999999998</v>
      </c>
      <c r="K1775" s="184">
        <v>-5.7587000000000002</v>
      </c>
      <c r="L1775" s="184">
        <v>-4.6429999999999998</v>
      </c>
      <c r="M1775" s="184">
        <v>10.739100000000001</v>
      </c>
      <c r="N1775" s="184">
        <v>5.2671000000000001</v>
      </c>
      <c r="O1775" s="184">
        <v>37.884999999999998</v>
      </c>
      <c r="P1775" s="184">
        <v>14.290100000000001</v>
      </c>
      <c r="Q1775" s="184">
        <v>19.118200000000002</v>
      </c>
      <c r="R1775" s="184">
        <v>17.154199999999999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1297</v>
      </c>
      <c r="C1776" s="180">
        <v>100795</v>
      </c>
      <c r="D1776" s="183">
        <v>45014</v>
      </c>
      <c r="E1776" s="184">
        <v>143.5146</v>
      </c>
      <c r="F1776" s="184">
        <v>0.85329999999999995</v>
      </c>
      <c r="G1776" s="184">
        <v>-0.41720000000000002</v>
      </c>
      <c r="H1776" s="184">
        <v>-1.2466999999999999</v>
      </c>
      <c r="I1776" s="184">
        <v>-0.30120000000000002</v>
      </c>
      <c r="J1776" s="184">
        <v>-1.6163000000000001</v>
      </c>
      <c r="K1776" s="184">
        <v>-3.5156000000000001</v>
      </c>
      <c r="L1776" s="184">
        <v>-1.8566</v>
      </c>
      <c r="M1776" s="184">
        <v>10.711</v>
      </c>
      <c r="N1776" s="184">
        <v>0.22020000000000001</v>
      </c>
      <c r="O1776" s="184">
        <v>39.161700000000003</v>
      </c>
      <c r="P1776" s="184">
        <v>7.8079999999999998</v>
      </c>
      <c r="Q1776" s="184">
        <v>15.831099999999999</v>
      </c>
      <c r="R1776" s="184">
        <v>17.156300000000002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1298</v>
      </c>
      <c r="C1777" s="180">
        <v>119589</v>
      </c>
      <c r="D1777" s="183">
        <v>45014</v>
      </c>
      <c r="E1777" s="184">
        <v>154.899</v>
      </c>
      <c r="F1777" s="184">
        <v>0.85629999999999995</v>
      </c>
      <c r="G1777" s="184">
        <v>-0.40260000000000001</v>
      </c>
      <c r="H1777" s="184">
        <v>-1.2264999999999999</v>
      </c>
      <c r="I1777" s="184">
        <v>-0.26069999999999999</v>
      </c>
      <c r="J1777" s="184">
        <v>-1.5330999999999999</v>
      </c>
      <c r="K1777" s="184">
        <v>-3.2536</v>
      </c>
      <c r="L1777" s="184">
        <v>-1.3001</v>
      </c>
      <c r="M1777" s="184">
        <v>11.6853</v>
      </c>
      <c r="N1777" s="184">
        <v>1.421</v>
      </c>
      <c r="O1777" s="184">
        <v>40.6708</v>
      </c>
      <c r="P1777" s="184">
        <v>8.8856000000000002</v>
      </c>
      <c r="Q1777" s="184">
        <v>15.786300000000001</v>
      </c>
      <c r="R1777" s="184">
        <v>18.482399999999998</v>
      </c>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1299</v>
      </c>
      <c r="C1778" s="180">
        <v>145206</v>
      </c>
      <c r="D1778" s="183">
        <v>45014</v>
      </c>
      <c r="E1778" s="184">
        <v>25.275600000000001</v>
      </c>
      <c r="F1778" s="184">
        <v>1.6136999999999999</v>
      </c>
      <c r="G1778" s="184">
        <v>0.32390000000000002</v>
      </c>
      <c r="H1778" s="184">
        <v>-0.66690000000000005</v>
      </c>
      <c r="I1778" s="184">
        <v>0.50419999999999998</v>
      </c>
      <c r="J1778" s="184">
        <v>-1.54E-2</v>
      </c>
      <c r="K1778" s="184">
        <v>-1.0553999999999999</v>
      </c>
      <c r="L1778" s="184">
        <v>3.9001999999999999</v>
      </c>
      <c r="M1778" s="184">
        <v>20.678899999999999</v>
      </c>
      <c r="N1778" s="184">
        <v>18.333100000000002</v>
      </c>
      <c r="O1778" s="184">
        <v>47.297600000000003</v>
      </c>
      <c r="P1778" s="184"/>
      <c r="Q1778" s="184">
        <v>23.589400000000001</v>
      </c>
      <c r="R1778" s="184">
        <v>27.000599999999999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1300</v>
      </c>
      <c r="C1779" s="180">
        <v>145208</v>
      </c>
      <c r="D1779" s="183">
        <v>45014</v>
      </c>
      <c r="E1779" s="184">
        <v>23.254300000000001</v>
      </c>
      <c r="F1779" s="184">
        <v>1.6088</v>
      </c>
      <c r="G1779" s="184">
        <v>0.30020000000000002</v>
      </c>
      <c r="H1779" s="184">
        <v>-0.69989999999999997</v>
      </c>
      <c r="I1779" s="184">
        <v>0.44230000000000003</v>
      </c>
      <c r="J1779" s="184">
        <v>-0.15629999999999999</v>
      </c>
      <c r="K1779" s="184">
        <v>-1.5199</v>
      </c>
      <c r="L1779" s="184">
        <v>2.8965000000000001</v>
      </c>
      <c r="M1779" s="184">
        <v>18.909500000000001</v>
      </c>
      <c r="N1779" s="184">
        <v>16.069500000000001</v>
      </c>
      <c r="O1779" s="184">
        <v>44.607199999999999</v>
      </c>
      <c r="P1779" s="184"/>
      <c r="Q1779" s="184">
        <v>21.258800000000001</v>
      </c>
      <c r="R1779" s="184">
        <v>24.632400000000001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1301</v>
      </c>
      <c r="C1780" s="180">
        <v>129649</v>
      </c>
      <c r="D1780" s="183">
        <v>45014</v>
      </c>
      <c r="E1780" s="184">
        <v>29.64</v>
      </c>
      <c r="F1780" s="184">
        <v>1.4027000000000001</v>
      </c>
      <c r="G1780" s="184">
        <v>-0.47010000000000002</v>
      </c>
      <c r="H1780" s="184">
        <v>-1.6915</v>
      </c>
      <c r="I1780" s="184">
        <v>-1.2987</v>
      </c>
      <c r="J1780" s="184">
        <v>-3.3898000000000001</v>
      </c>
      <c r="K1780" s="184">
        <v>-4.8780000000000001</v>
      </c>
      <c r="L1780" s="184">
        <v>-10.1273</v>
      </c>
      <c r="M1780" s="184">
        <v>5.3678999999999997</v>
      </c>
      <c r="N1780" s="184">
        <v>-1.3315999999999999</v>
      </c>
      <c r="O1780" s="184">
        <v>38.735100000000003</v>
      </c>
      <c r="P1780" s="184">
        <v>12.606199999999999</v>
      </c>
      <c r="Q1780" s="184">
        <v>13.132999999999999</v>
      </c>
      <c r="R1780" s="184">
        <v>16.476800000000001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1302</v>
      </c>
      <c r="C1781" s="180">
        <v>129647</v>
      </c>
      <c r="D1781" s="183">
        <v>45014</v>
      </c>
      <c r="E1781" s="184">
        <v>27.58</v>
      </c>
      <c r="F1781" s="184">
        <v>1.3971</v>
      </c>
      <c r="G1781" s="184">
        <v>-0.46910000000000002</v>
      </c>
      <c r="H1781" s="184">
        <v>-1.7105999999999999</v>
      </c>
      <c r="I1781" s="184">
        <v>-1.3238000000000001</v>
      </c>
      <c r="J1781" s="184">
        <v>-3.4651999999999998</v>
      </c>
      <c r="K1781" s="184">
        <v>-5.1256000000000004</v>
      </c>
      <c r="L1781" s="184">
        <v>-10.5997</v>
      </c>
      <c r="M1781" s="184">
        <v>4.5488999999999997</v>
      </c>
      <c r="N1781" s="184">
        <v>-2.3371</v>
      </c>
      <c r="O1781" s="184">
        <v>37.546599999999998</v>
      </c>
      <c r="P1781" s="184">
        <v>11.7441</v>
      </c>
      <c r="Q1781" s="184">
        <v>12.2112</v>
      </c>
      <c r="R1781" s="184">
        <v>15.416</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1689</v>
      </c>
      <c r="C1782" s="180">
        <v>148618</v>
      </c>
      <c r="D1782" s="183">
        <v>45014</v>
      </c>
      <c r="E1782" s="184">
        <v>15.210699999999999</v>
      </c>
      <c r="F1782" s="184">
        <v>1.1007</v>
      </c>
      <c r="G1782" s="184">
        <v>-0.21909999999999999</v>
      </c>
      <c r="H1782" s="184">
        <v>-1.5444</v>
      </c>
      <c r="I1782" s="184">
        <v>-1.7968</v>
      </c>
      <c r="J1782" s="184">
        <v>-4.1169000000000002</v>
      </c>
      <c r="K1782" s="184">
        <v>-5.7664999999999997</v>
      </c>
      <c r="L1782" s="184">
        <v>-5.1246999999999998</v>
      </c>
      <c r="M1782" s="184">
        <v>6.9820000000000002</v>
      </c>
      <c r="N1782" s="184">
        <v>-1.6958</v>
      </c>
      <c r="O1782" s="184"/>
      <c r="P1782" s="184"/>
      <c r="Q1782" s="184">
        <v>20.335100000000001</v>
      </c>
      <c r="R1782" s="184">
        <v>18.0746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1690</v>
      </c>
      <c r="C1783" s="180">
        <v>148617</v>
      </c>
      <c r="D1783" s="183">
        <v>45014</v>
      </c>
      <c r="E1783" s="184">
        <v>14.5749</v>
      </c>
      <c r="F1783" s="184">
        <v>1.0959000000000001</v>
      </c>
      <c r="G1783" s="184">
        <v>-0.24229999999999999</v>
      </c>
      <c r="H1783" s="184">
        <v>-1.5754999999999999</v>
      </c>
      <c r="I1783" s="184">
        <v>-1.8597999999999999</v>
      </c>
      <c r="J1783" s="184">
        <v>-4.2428999999999997</v>
      </c>
      <c r="K1783" s="184">
        <v>-6.1524000000000001</v>
      </c>
      <c r="L1783" s="184">
        <v>-5.9168000000000003</v>
      </c>
      <c r="M1783" s="184">
        <v>5.6275000000000004</v>
      </c>
      <c r="N1783" s="184">
        <v>-3.3956</v>
      </c>
      <c r="O1783" s="184"/>
      <c r="P1783" s="184"/>
      <c r="Q1783" s="184">
        <v>18.0886</v>
      </c>
      <c r="R1783" s="184">
        <v>15.8849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5" t="s">
        <v>27</v>
      </c>
      <c r="B1784" s="180"/>
      <c r="C1784" s="180"/>
      <c r="D1784" s="180"/>
      <c r="E1784" s="180"/>
      <c r="F1784" s="186">
        <v>1.4674863636363638</v>
      </c>
      <c r="G1784" s="186">
        <v>-2.8004545454545452E-2</v>
      </c>
      <c r="H1784" s="186">
        <v>-1.0881090909090909</v>
      </c>
      <c r="I1784" s="186">
        <v>-1.0494204545454544</v>
      </c>
      <c r="J1784" s="186">
        <v>-1.6743568181818178</v>
      </c>
      <c r="K1784" s="186">
        <v>-3.6351431818181825</v>
      </c>
      <c r="L1784" s="186">
        <v>-1.8270454545454546</v>
      </c>
      <c r="M1784" s="186">
        <v>11.293638636363637</v>
      </c>
      <c r="N1784" s="186">
        <v>2.6479636363636367</v>
      </c>
      <c r="O1784" s="186">
        <v>42.368980952380952</v>
      </c>
      <c r="P1784" s="186">
        <v>13.231267857142855</v>
      </c>
      <c r="Q1784" s="186">
        <v>18.438218181818179</v>
      </c>
      <c r="R1784" s="186">
        <v>19.286877272727271</v>
      </c>
    </row>
    <row r="1785" spans="1:34" x14ac:dyDescent="0.3">
      <c r="A1785" s="185" t="s">
        <v>407</v>
      </c>
      <c r="B1785" s="180"/>
      <c r="C1785" s="180"/>
      <c r="D1785" s="180"/>
      <c r="E1785" s="180"/>
      <c r="F1785" s="186">
        <v>1.47495</v>
      </c>
      <c r="G1785" s="186">
        <v>-9.4100000000000003E-2</v>
      </c>
      <c r="H1785" s="186">
        <v>-1.1332</v>
      </c>
      <c r="I1785" s="186">
        <v>-1.038</v>
      </c>
      <c r="J1785" s="186">
        <v>-1.64185</v>
      </c>
      <c r="K1785" s="186">
        <v>-4.0437500000000002</v>
      </c>
      <c r="L1785" s="186">
        <v>-2.4772499999999997</v>
      </c>
      <c r="M1785" s="186">
        <v>10.57085</v>
      </c>
      <c r="N1785" s="186">
        <v>1.3911500000000001</v>
      </c>
      <c r="O1785" s="186">
        <v>41.526399999999995</v>
      </c>
      <c r="P1785" s="186">
        <v>12.7096</v>
      </c>
      <c r="Q1785" s="186">
        <v>18.819049999999997</v>
      </c>
      <c r="R1785" s="186">
        <v>19.14575</v>
      </c>
      <c r="S1785" s="105"/>
      <c r="T1785" s="105"/>
      <c r="U1785" s="105"/>
      <c r="V1785" s="105"/>
      <c r="W1785" s="105"/>
      <c r="X1785" s="105"/>
      <c r="Y1785" s="105"/>
      <c r="Z1785" s="105"/>
      <c r="AA1785" s="105"/>
      <c r="AB1785" s="105"/>
      <c r="AC1785" s="105"/>
      <c r="AD1785" s="105"/>
      <c r="AE1785" s="105"/>
      <c r="AF1785" s="105"/>
      <c r="AG1785" s="105"/>
      <c r="AH1785" s="105"/>
    </row>
    <row r="1786" spans="1:34" x14ac:dyDescent="0.3">
      <c r="D1786" s="106"/>
      <c r="E1786" s="107"/>
      <c r="F1786" s="107"/>
      <c r="G1786" s="107"/>
      <c r="H1786" s="107"/>
      <c r="I1786" s="107"/>
      <c r="J1786" s="107"/>
      <c r="K1786" s="107"/>
      <c r="L1786" s="107"/>
      <c r="M1786" s="107"/>
      <c r="N1786" s="107"/>
      <c r="O1786" s="107"/>
      <c r="P1786" s="107"/>
      <c r="Q1786" s="107"/>
      <c r="R1786" s="107"/>
      <c r="T1786" s="106"/>
      <c r="U1786" s="107"/>
      <c r="V1786" s="107"/>
      <c r="W1786" s="107"/>
      <c r="X1786" s="107"/>
      <c r="Y1786" s="107"/>
      <c r="Z1786" s="107"/>
      <c r="AA1786" s="107"/>
      <c r="AB1786" s="107"/>
      <c r="AC1786" s="107"/>
      <c r="AD1786" s="107"/>
      <c r="AE1786" s="107"/>
      <c r="AF1786" s="107"/>
      <c r="AG1786" s="107"/>
      <c r="AH1786" s="107"/>
    </row>
    <row r="1787" spans="1:34" x14ac:dyDescent="0.3">
      <c r="A1787" s="182" t="s">
        <v>386</v>
      </c>
      <c r="B1787" s="182"/>
      <c r="C1787" s="182"/>
      <c r="D1787" s="182"/>
      <c r="E1787" s="182"/>
      <c r="F1787" s="182"/>
      <c r="G1787" s="182"/>
      <c r="H1787" s="182"/>
      <c r="I1787" s="182"/>
      <c r="J1787" s="182"/>
      <c r="K1787" s="182"/>
      <c r="L1787" s="182"/>
      <c r="M1787" s="182"/>
      <c r="N1787" s="182"/>
      <c r="O1787" s="182"/>
      <c r="P1787" s="182"/>
      <c r="Q1787" s="182"/>
      <c r="R1787" s="182"/>
      <c r="T1787" s="106"/>
      <c r="U1787" s="107"/>
      <c r="V1787" s="107"/>
      <c r="W1787" s="107"/>
      <c r="X1787" s="107"/>
      <c r="Y1787" s="107"/>
      <c r="Z1787" s="107"/>
      <c r="AA1787" s="107"/>
      <c r="AB1787" s="107"/>
      <c r="AC1787" s="107"/>
      <c r="AD1787" s="107"/>
      <c r="AE1787" s="107"/>
      <c r="AF1787" s="107"/>
      <c r="AG1787" s="107"/>
      <c r="AH1787" s="107"/>
    </row>
    <row r="1788" spans="1:34" x14ac:dyDescent="0.3">
      <c r="A1788" s="180" t="s">
        <v>378</v>
      </c>
      <c r="B1788" s="180" t="s">
        <v>1691</v>
      </c>
      <c r="C1788" s="180">
        <v>148637</v>
      </c>
      <c r="D1788" s="183">
        <v>45014</v>
      </c>
      <c r="E1788" s="184">
        <v>11.79</v>
      </c>
      <c r="F1788" s="184">
        <v>1.1149</v>
      </c>
      <c r="G1788" s="184">
        <v>0.59730000000000005</v>
      </c>
      <c r="H1788" s="184">
        <v>-0.50629999999999997</v>
      </c>
      <c r="I1788" s="184">
        <v>0.34039999999999998</v>
      </c>
      <c r="J1788" s="184">
        <v>-1.8318000000000001</v>
      </c>
      <c r="K1788" s="184">
        <v>-5.0724999999999998</v>
      </c>
      <c r="L1788" s="184">
        <v>-3.5977000000000001</v>
      </c>
      <c r="M1788" s="184">
        <v>6.4078999999999997</v>
      </c>
      <c r="N1788" s="184">
        <v>-8.6753999999999998</v>
      </c>
      <c r="O1788" s="184"/>
      <c r="P1788" s="184"/>
      <c r="Q1788" s="184">
        <v>7.5571999999999999</v>
      </c>
      <c r="R1788" s="184">
        <v>6.2426000000000004</v>
      </c>
      <c r="T1788" s="106"/>
      <c r="U1788" s="107"/>
      <c r="V1788" s="107"/>
      <c r="W1788" s="107"/>
      <c r="X1788" s="107"/>
      <c r="Y1788" s="107"/>
      <c r="Z1788" s="107"/>
      <c r="AA1788" s="107"/>
      <c r="AB1788" s="107"/>
      <c r="AC1788" s="107"/>
      <c r="AD1788" s="107"/>
      <c r="AE1788" s="107"/>
      <c r="AF1788" s="107"/>
      <c r="AG1788" s="107"/>
      <c r="AH1788" s="107"/>
    </row>
    <row r="1789" spans="1:34" x14ac:dyDescent="0.3">
      <c r="A1789" s="180" t="s">
        <v>378</v>
      </c>
      <c r="B1789" s="180" t="s">
        <v>1692</v>
      </c>
      <c r="C1789" s="180">
        <v>148635</v>
      </c>
      <c r="D1789" s="183">
        <v>45014</v>
      </c>
      <c r="E1789" s="184">
        <v>11.33</v>
      </c>
      <c r="F1789" s="184">
        <v>1.0705</v>
      </c>
      <c r="G1789" s="184">
        <v>0.53239999999999998</v>
      </c>
      <c r="H1789" s="184">
        <v>-0.61399999999999999</v>
      </c>
      <c r="I1789" s="184">
        <v>0.26550000000000001</v>
      </c>
      <c r="J1789" s="184">
        <v>-1.9896</v>
      </c>
      <c r="K1789" s="184">
        <v>-5.5045999999999999</v>
      </c>
      <c r="L1789" s="184">
        <v>-4.3074000000000003</v>
      </c>
      <c r="M1789" s="184">
        <v>5.1996000000000002</v>
      </c>
      <c r="N1789" s="184">
        <v>-10.0794</v>
      </c>
      <c r="O1789" s="184"/>
      <c r="P1789" s="184"/>
      <c r="Q1789" s="184">
        <v>5.68</v>
      </c>
      <c r="R1789" s="184">
        <v>4.4070999999999998</v>
      </c>
      <c r="T1789" s="106"/>
      <c r="U1789" s="107"/>
      <c r="V1789" s="107"/>
      <c r="W1789" s="107"/>
      <c r="X1789" s="107"/>
      <c r="Y1789" s="107"/>
      <c r="Z1789" s="107"/>
      <c r="AA1789" s="107"/>
      <c r="AB1789" s="107"/>
      <c r="AC1789" s="107"/>
      <c r="AD1789" s="107"/>
      <c r="AE1789" s="107"/>
      <c r="AF1789" s="107"/>
      <c r="AG1789" s="107"/>
      <c r="AH1789" s="107"/>
    </row>
    <row r="1790" spans="1:34" x14ac:dyDescent="0.3">
      <c r="A1790" s="180" t="s">
        <v>378</v>
      </c>
      <c r="B1790" s="180" t="s">
        <v>377</v>
      </c>
      <c r="C1790" s="180">
        <v>147928</v>
      </c>
      <c r="D1790" s="183">
        <v>45014</v>
      </c>
      <c r="E1790" s="184">
        <v>14.87</v>
      </c>
      <c r="F1790" s="184">
        <v>0.6089</v>
      </c>
      <c r="G1790" s="184">
        <v>0.54090000000000005</v>
      </c>
      <c r="H1790" s="184">
        <v>-0.26829999999999998</v>
      </c>
      <c r="I1790" s="184">
        <v>1.0189999999999999</v>
      </c>
      <c r="J1790" s="184">
        <v>-4.9233000000000002</v>
      </c>
      <c r="K1790" s="184">
        <v>-3.3788</v>
      </c>
      <c r="L1790" s="184">
        <v>0.81359999999999999</v>
      </c>
      <c r="M1790" s="184">
        <v>6.5949999999999998</v>
      </c>
      <c r="N1790" s="184">
        <v>-5.6471999999999998</v>
      </c>
      <c r="O1790" s="184">
        <v>17.620899999999999</v>
      </c>
      <c r="P1790" s="184"/>
      <c r="Q1790" s="184">
        <v>13.5328</v>
      </c>
      <c r="R1790" s="184">
        <v>4.2789000000000001</v>
      </c>
      <c r="T1790" s="106"/>
      <c r="U1790" s="107"/>
      <c r="V1790" s="107"/>
      <c r="W1790" s="107"/>
      <c r="X1790" s="107"/>
      <c r="Y1790" s="107"/>
      <c r="Z1790" s="107"/>
      <c r="AA1790" s="107"/>
      <c r="AB1790" s="107"/>
      <c r="AC1790" s="107"/>
      <c r="AD1790" s="107"/>
      <c r="AE1790" s="107"/>
      <c r="AF1790" s="107"/>
      <c r="AG1790" s="107"/>
      <c r="AH1790" s="107"/>
    </row>
    <row r="1791" spans="1:34" x14ac:dyDescent="0.3">
      <c r="A1791" s="180" t="s">
        <v>378</v>
      </c>
      <c r="B1791" s="180" t="s">
        <v>379</v>
      </c>
      <c r="C1791" s="180">
        <v>147929</v>
      </c>
      <c r="D1791" s="183">
        <v>45014</v>
      </c>
      <c r="E1791" s="184">
        <v>14.17</v>
      </c>
      <c r="F1791" s="184">
        <v>0.56779999999999997</v>
      </c>
      <c r="G1791" s="184">
        <v>0.4965</v>
      </c>
      <c r="H1791" s="184">
        <v>-0.28149999999999997</v>
      </c>
      <c r="I1791" s="184">
        <v>0.92589999999999995</v>
      </c>
      <c r="J1791" s="184">
        <v>-5.0267999999999997</v>
      </c>
      <c r="K1791" s="184">
        <v>-3.7364000000000002</v>
      </c>
      <c r="L1791" s="184">
        <v>0.14130000000000001</v>
      </c>
      <c r="M1791" s="184">
        <v>5.5101000000000004</v>
      </c>
      <c r="N1791" s="184">
        <v>-6.9599000000000002</v>
      </c>
      <c r="O1791" s="184">
        <v>15.833399999999999</v>
      </c>
      <c r="P1791" s="184"/>
      <c r="Q1791" s="184">
        <v>11.795</v>
      </c>
      <c r="R1791" s="184">
        <v>2.7448999999999999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80" t="s">
        <v>378</v>
      </c>
      <c r="B1792" s="180" t="s">
        <v>1693</v>
      </c>
      <c r="C1792" s="180">
        <v>148517</v>
      </c>
      <c r="D1792" s="183">
        <v>45014</v>
      </c>
      <c r="E1792" s="184">
        <v>12.93</v>
      </c>
      <c r="F1792" s="184">
        <v>0.77939999999999998</v>
      </c>
      <c r="G1792" s="184">
        <v>0.2326</v>
      </c>
      <c r="H1792" s="184">
        <v>-0.6149</v>
      </c>
      <c r="I1792" s="184">
        <v>0.2326</v>
      </c>
      <c r="J1792" s="184">
        <v>-1.5232000000000001</v>
      </c>
      <c r="K1792" s="184">
        <v>-2.9279000000000002</v>
      </c>
      <c r="L1792" s="184">
        <v>7.7399999999999997E-2</v>
      </c>
      <c r="M1792" s="184">
        <v>8.4732000000000003</v>
      </c>
      <c r="N1792" s="184">
        <v>-0.53849999999999998</v>
      </c>
      <c r="O1792" s="184"/>
      <c r="P1792" s="184"/>
      <c r="Q1792" s="184">
        <v>10.9709</v>
      </c>
      <c r="R1792" s="184">
        <v>6.0557999999999996</v>
      </c>
      <c r="T1792" s="106"/>
      <c r="U1792" s="107"/>
      <c r="V1792" s="107"/>
      <c r="W1792" s="107"/>
      <c r="X1792" s="107"/>
      <c r="Y1792" s="107"/>
      <c r="Z1792" s="107"/>
      <c r="AA1792" s="107"/>
      <c r="AB1792" s="107"/>
      <c r="AC1792" s="107"/>
      <c r="AD1792" s="107"/>
      <c r="AE1792" s="107"/>
      <c r="AF1792" s="107"/>
      <c r="AG1792" s="107"/>
      <c r="AH1792" s="107"/>
    </row>
    <row r="1793" spans="1:34" x14ac:dyDescent="0.3">
      <c r="A1793" s="180" t="s">
        <v>378</v>
      </c>
      <c r="B1793" s="180" t="s">
        <v>1694</v>
      </c>
      <c r="C1793" s="180">
        <v>148516</v>
      </c>
      <c r="D1793" s="183">
        <v>45014</v>
      </c>
      <c r="E1793" s="184">
        <v>13.4</v>
      </c>
      <c r="F1793" s="184">
        <v>0.75190000000000001</v>
      </c>
      <c r="G1793" s="184">
        <v>0.22439999999999999</v>
      </c>
      <c r="H1793" s="184">
        <v>-0.59350000000000003</v>
      </c>
      <c r="I1793" s="184">
        <v>0.22439999999999999</v>
      </c>
      <c r="J1793" s="184">
        <v>-1.4705999999999999</v>
      </c>
      <c r="K1793" s="184">
        <v>-2.6162999999999998</v>
      </c>
      <c r="L1793" s="184">
        <v>0.67620000000000002</v>
      </c>
      <c r="M1793" s="184">
        <v>9.4771000000000001</v>
      </c>
      <c r="N1793" s="184">
        <v>0.75190000000000001</v>
      </c>
      <c r="O1793" s="184"/>
      <c r="P1793" s="184"/>
      <c r="Q1793" s="184">
        <v>12.5877</v>
      </c>
      <c r="R1793" s="184">
        <v>7.5396000000000001</v>
      </c>
      <c r="T1793" s="106"/>
      <c r="U1793" s="107"/>
      <c r="V1793" s="107"/>
      <c r="W1793" s="107"/>
      <c r="X1793" s="107"/>
      <c r="Y1793" s="107"/>
      <c r="Z1793" s="107"/>
      <c r="AA1793" s="107"/>
      <c r="AB1793" s="107"/>
      <c r="AC1793" s="107"/>
      <c r="AD1793" s="107"/>
      <c r="AE1793" s="107"/>
      <c r="AF1793" s="107"/>
      <c r="AG1793" s="107"/>
      <c r="AH1793" s="107"/>
    </row>
    <row r="1794" spans="1:34" x14ac:dyDescent="0.3">
      <c r="A1794" s="180" t="s">
        <v>378</v>
      </c>
      <c r="B1794" s="180" t="s">
        <v>1695</v>
      </c>
      <c r="C1794" s="180">
        <v>148751</v>
      </c>
      <c r="D1794" s="183">
        <v>45014</v>
      </c>
      <c r="E1794" s="184">
        <v>11.72</v>
      </c>
      <c r="F1794" s="184">
        <v>0.94750000000000001</v>
      </c>
      <c r="G1794" s="184">
        <v>0.51459999999999995</v>
      </c>
      <c r="H1794" s="184">
        <v>-0.25530000000000003</v>
      </c>
      <c r="I1794" s="184">
        <v>8.5400000000000004E-2</v>
      </c>
      <c r="J1794" s="184">
        <v>-2.0066999999999999</v>
      </c>
      <c r="K1794" s="184">
        <v>-4.9473000000000003</v>
      </c>
      <c r="L1794" s="184">
        <v>-2.3332999999999999</v>
      </c>
      <c r="M1794" s="184">
        <v>5.9675000000000002</v>
      </c>
      <c r="N1794" s="184">
        <v>-8.6516000000000002</v>
      </c>
      <c r="O1794" s="184"/>
      <c r="P1794" s="184"/>
      <c r="Q1794" s="184">
        <v>8.1544000000000008</v>
      </c>
      <c r="R1794" s="184">
        <v>8.6029999999999998</v>
      </c>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1696</v>
      </c>
      <c r="C1795" s="180">
        <v>148753</v>
      </c>
      <c r="D1795" s="183">
        <v>45014</v>
      </c>
      <c r="E1795" s="184">
        <v>11.31</v>
      </c>
      <c r="F1795" s="184">
        <v>0.98209999999999997</v>
      </c>
      <c r="G1795" s="184">
        <v>0.5333</v>
      </c>
      <c r="H1795" s="184">
        <v>-0.17649999999999999</v>
      </c>
      <c r="I1795" s="184">
        <v>8.8499999999999995E-2</v>
      </c>
      <c r="J1795" s="184">
        <v>-2.0779000000000001</v>
      </c>
      <c r="K1795" s="184">
        <v>-5.2763999999999998</v>
      </c>
      <c r="L1795" s="184">
        <v>-3.0848</v>
      </c>
      <c r="M1795" s="184">
        <v>4.7222</v>
      </c>
      <c r="N1795" s="184">
        <v>-10.1668</v>
      </c>
      <c r="O1795" s="184"/>
      <c r="P1795" s="184"/>
      <c r="Q1795" s="184">
        <v>6.2687999999999997</v>
      </c>
      <c r="R1795" s="184">
        <v>6.6943000000000001</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1697</v>
      </c>
      <c r="C1796" s="180">
        <v>148606</v>
      </c>
      <c r="D1796" s="183">
        <v>45014</v>
      </c>
      <c r="E1796" s="184">
        <v>11.648</v>
      </c>
      <c r="F1796" s="184">
        <v>1.1023000000000001</v>
      </c>
      <c r="G1796" s="184">
        <v>0.622</v>
      </c>
      <c r="H1796" s="184">
        <v>-0.62280000000000002</v>
      </c>
      <c r="I1796" s="184">
        <v>0.22370000000000001</v>
      </c>
      <c r="J1796" s="184">
        <v>-1.6465000000000001</v>
      </c>
      <c r="K1796" s="184">
        <v>-7.6215000000000002</v>
      </c>
      <c r="L1796" s="184">
        <v>1.4016</v>
      </c>
      <c r="M1796" s="184">
        <v>9.0329999999999995</v>
      </c>
      <c r="N1796" s="184">
        <v>-5.9962999999999997</v>
      </c>
      <c r="O1796" s="184"/>
      <c r="P1796" s="184"/>
      <c r="Q1796" s="184">
        <v>6.8364000000000003</v>
      </c>
      <c r="R1796" s="184">
        <v>6.0903999999999998</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1698</v>
      </c>
      <c r="C1797" s="180">
        <v>148602</v>
      </c>
      <c r="D1797" s="183">
        <v>45014</v>
      </c>
      <c r="E1797" s="184">
        <v>11.194000000000001</v>
      </c>
      <c r="F1797" s="184">
        <v>1.0927</v>
      </c>
      <c r="G1797" s="184">
        <v>0.59309999999999996</v>
      </c>
      <c r="H1797" s="184">
        <v>-0.65669999999999995</v>
      </c>
      <c r="I1797" s="184">
        <v>0.15210000000000001</v>
      </c>
      <c r="J1797" s="184">
        <v>-1.7811999999999999</v>
      </c>
      <c r="K1797" s="184">
        <v>-8.0197000000000003</v>
      </c>
      <c r="L1797" s="184">
        <v>0.53890000000000005</v>
      </c>
      <c r="M1797" s="184">
        <v>7.6345999999999998</v>
      </c>
      <c r="N1797" s="184">
        <v>-7.5945</v>
      </c>
      <c r="O1797" s="184"/>
      <c r="P1797" s="184"/>
      <c r="Q1797" s="184">
        <v>5.0110000000000001</v>
      </c>
      <c r="R1797" s="184">
        <v>4.2872000000000003</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1699</v>
      </c>
      <c r="C1798" s="180">
        <v>148564</v>
      </c>
      <c r="D1798" s="183">
        <v>45014</v>
      </c>
      <c r="E1798" s="184">
        <v>20.788799999999998</v>
      </c>
      <c r="F1798" s="184">
        <v>1.2497</v>
      </c>
      <c r="G1798" s="184">
        <v>1.2284999999999999</v>
      </c>
      <c r="H1798" s="184">
        <v>-0.35370000000000001</v>
      </c>
      <c r="I1798" s="184">
        <v>4.48E-2</v>
      </c>
      <c r="J1798" s="184">
        <v>-1.9207000000000001</v>
      </c>
      <c r="K1798" s="184">
        <v>-9.5741999999999994</v>
      </c>
      <c r="L1798" s="184">
        <v>-4.3251999999999997</v>
      </c>
      <c r="M1798" s="184">
        <v>11.184900000000001</v>
      </c>
      <c r="N1798" s="184">
        <v>1.8145</v>
      </c>
      <c r="O1798" s="184"/>
      <c r="P1798" s="184"/>
      <c r="Q1798" s="184">
        <v>35.747500000000002</v>
      </c>
      <c r="R1798" s="184">
        <v>25.822399999999998</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1700</v>
      </c>
      <c r="C1799" s="180">
        <v>148560</v>
      </c>
      <c r="D1799" s="183">
        <v>45014</v>
      </c>
      <c r="E1799" s="184">
        <v>20.054099999999998</v>
      </c>
      <c r="F1799" s="184">
        <v>1.2444999999999999</v>
      </c>
      <c r="G1799" s="184">
        <v>1.2040999999999999</v>
      </c>
      <c r="H1799" s="184">
        <v>-0.38690000000000002</v>
      </c>
      <c r="I1799" s="184">
        <v>-2.24E-2</v>
      </c>
      <c r="J1799" s="184">
        <v>-2.0566</v>
      </c>
      <c r="K1799" s="184">
        <v>-9.9756</v>
      </c>
      <c r="L1799" s="184">
        <v>-5.1963999999999997</v>
      </c>
      <c r="M1799" s="184">
        <v>9.6265999999999998</v>
      </c>
      <c r="N1799" s="184">
        <v>-9.2700000000000005E-2</v>
      </c>
      <c r="O1799" s="184"/>
      <c r="P1799" s="184"/>
      <c r="Q1799" s="184">
        <v>33.722999999999999</v>
      </c>
      <c r="R1799" s="184">
        <v>23.904900000000001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49</v>
      </c>
      <c r="C1800" s="180">
        <v>147372</v>
      </c>
      <c r="D1800" s="183">
        <v>45014</v>
      </c>
      <c r="E1800" s="184">
        <v>16.32</v>
      </c>
      <c r="F1800" s="184">
        <v>1.0526</v>
      </c>
      <c r="G1800" s="184">
        <v>0.61650000000000005</v>
      </c>
      <c r="H1800" s="184">
        <v>-0.3054</v>
      </c>
      <c r="I1800" s="184">
        <v>0.49259999999999998</v>
      </c>
      <c r="J1800" s="184">
        <v>-1.8641000000000001</v>
      </c>
      <c r="K1800" s="184">
        <v>-3.8302999999999998</v>
      </c>
      <c r="L1800" s="184">
        <v>-1.2704</v>
      </c>
      <c r="M1800" s="184">
        <v>7.3684000000000003</v>
      </c>
      <c r="N1800" s="184">
        <v>-0.3054</v>
      </c>
      <c r="O1800" s="184">
        <v>26.9832</v>
      </c>
      <c r="P1800" s="184"/>
      <c r="Q1800" s="184">
        <v>14.0929</v>
      </c>
      <c r="R1800" s="184">
        <v>6.7264999999999997</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51</v>
      </c>
      <c r="C1801" s="180">
        <v>147371</v>
      </c>
      <c r="D1801" s="183">
        <v>45014</v>
      </c>
      <c r="E1801" s="184">
        <v>15.91</v>
      </c>
      <c r="F1801" s="184">
        <v>1.0801000000000001</v>
      </c>
      <c r="G1801" s="184">
        <v>0.63249999999999995</v>
      </c>
      <c r="H1801" s="184">
        <v>-0.31330000000000002</v>
      </c>
      <c r="I1801" s="184">
        <v>0.44190000000000002</v>
      </c>
      <c r="J1801" s="184">
        <v>-1.9112</v>
      </c>
      <c r="K1801" s="184">
        <v>-3.9830999999999999</v>
      </c>
      <c r="L1801" s="184">
        <v>-1.6687000000000001</v>
      </c>
      <c r="M1801" s="184">
        <v>6.7069000000000001</v>
      </c>
      <c r="N1801" s="184">
        <v>-1.0571999999999999</v>
      </c>
      <c r="O1801" s="184">
        <v>26.0182</v>
      </c>
      <c r="P1801" s="184"/>
      <c r="Q1801" s="184">
        <v>13.3142</v>
      </c>
      <c r="R1801" s="184">
        <v>5.9368999999999996</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50</v>
      </c>
      <c r="C1802" s="180">
        <v>119709</v>
      </c>
      <c r="D1802" s="183">
        <v>45014</v>
      </c>
      <c r="E1802" s="184">
        <v>168.67060000000001</v>
      </c>
      <c r="F1802" s="184">
        <v>0.89170000000000005</v>
      </c>
      <c r="G1802" s="184">
        <v>0.5655</v>
      </c>
      <c r="H1802" s="184">
        <v>-0.432</v>
      </c>
      <c r="I1802" s="184">
        <v>0.39950000000000002</v>
      </c>
      <c r="J1802" s="184">
        <v>-1.9523999999999999</v>
      </c>
      <c r="K1802" s="184">
        <v>-5.1321000000000003</v>
      </c>
      <c r="L1802" s="184">
        <v>-0.67330000000000001</v>
      </c>
      <c r="M1802" s="184">
        <v>7.0690999999999997</v>
      </c>
      <c r="N1802" s="184">
        <v>-3.2042000000000002</v>
      </c>
      <c r="O1802" s="184">
        <v>24.423200000000001</v>
      </c>
      <c r="P1802" s="184">
        <v>11.8978</v>
      </c>
      <c r="Q1802" s="184">
        <v>12.9999</v>
      </c>
      <c r="R1802" s="184">
        <v>8.8094000000000001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52</v>
      </c>
      <c r="C1803" s="180">
        <v>104523</v>
      </c>
      <c r="D1803" s="183">
        <v>45014</v>
      </c>
      <c r="E1803" s="184">
        <v>689.10514132605499</v>
      </c>
      <c r="F1803" s="184">
        <v>0.89</v>
      </c>
      <c r="G1803" s="184">
        <v>0.55700000000000005</v>
      </c>
      <c r="H1803" s="184">
        <v>-0.44379999999999997</v>
      </c>
      <c r="I1803" s="184">
        <v>0.37619999999999998</v>
      </c>
      <c r="J1803" s="184">
        <v>-2.0022000000000002</v>
      </c>
      <c r="K1803" s="184">
        <v>-5.2770000000000001</v>
      </c>
      <c r="L1803" s="184">
        <v>-0.98470000000000002</v>
      </c>
      <c r="M1803" s="184">
        <v>6.5601000000000003</v>
      </c>
      <c r="N1803" s="184">
        <v>-3.8138000000000001</v>
      </c>
      <c r="O1803" s="184">
        <v>23.515599999999999</v>
      </c>
      <c r="P1803" s="184">
        <v>11.008599999999999</v>
      </c>
      <c r="Q1803" s="184">
        <v>14.0205</v>
      </c>
      <c r="R1803" s="184">
        <v>8.0457999999999998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5" t="s">
        <v>27</v>
      </c>
      <c r="B1804" s="180"/>
      <c r="C1804" s="180"/>
      <c r="D1804" s="180"/>
      <c r="E1804" s="180"/>
      <c r="F1804" s="186">
        <v>0.96416250000000014</v>
      </c>
      <c r="G1804" s="186">
        <v>0.60570000000000013</v>
      </c>
      <c r="H1804" s="186">
        <v>-0.42655624999999997</v>
      </c>
      <c r="I1804" s="186">
        <v>0.33063124999999999</v>
      </c>
      <c r="J1804" s="186">
        <v>-2.2490499999999995</v>
      </c>
      <c r="K1804" s="186">
        <v>-5.4296062499999982</v>
      </c>
      <c r="L1804" s="186">
        <v>-1.4870562500000002</v>
      </c>
      <c r="M1804" s="186">
        <v>7.3460125000000005</v>
      </c>
      <c r="N1804" s="186">
        <v>-4.3885312499999998</v>
      </c>
      <c r="O1804" s="186">
        <v>22.399083333333337</v>
      </c>
      <c r="P1804" s="186">
        <v>11.453199999999999</v>
      </c>
      <c r="Q1804" s="186">
        <v>13.268262499999997</v>
      </c>
      <c r="R1804" s="186">
        <v>8.511856250000001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5" t="s">
        <v>407</v>
      </c>
      <c r="B1805" s="180"/>
      <c r="C1805" s="180"/>
      <c r="D1805" s="180"/>
      <c r="E1805" s="180"/>
      <c r="F1805" s="186">
        <v>1.01735</v>
      </c>
      <c r="G1805" s="186">
        <v>0.56125000000000003</v>
      </c>
      <c r="H1805" s="186">
        <v>-0.40944999999999998</v>
      </c>
      <c r="I1805" s="186">
        <v>0.24904999999999999</v>
      </c>
      <c r="J1805" s="186">
        <v>-1.93655</v>
      </c>
      <c r="K1805" s="186">
        <v>-5.1022999999999996</v>
      </c>
      <c r="L1805" s="186">
        <v>-1.1275500000000001</v>
      </c>
      <c r="M1805" s="186">
        <v>6.8879999999999999</v>
      </c>
      <c r="N1805" s="186">
        <v>-4.7305000000000001</v>
      </c>
      <c r="O1805" s="186">
        <v>23.9694</v>
      </c>
      <c r="P1805" s="186">
        <v>11.453199999999999</v>
      </c>
      <c r="Q1805" s="186">
        <v>12.19135</v>
      </c>
      <c r="R1805" s="186">
        <v>6.4684500000000007</v>
      </c>
    </row>
    <row r="1806" spans="1:34" x14ac:dyDescent="0.3">
      <c r="D1806" s="106"/>
      <c r="E1806" s="107"/>
      <c r="F1806" s="107"/>
      <c r="G1806" s="107"/>
      <c r="H1806" s="107"/>
      <c r="I1806" s="107"/>
      <c r="J1806" s="107"/>
      <c r="K1806" s="107"/>
      <c r="L1806" s="107"/>
      <c r="M1806" s="107"/>
      <c r="N1806" s="107"/>
      <c r="O1806" s="107"/>
      <c r="P1806" s="107"/>
      <c r="Q1806" s="107"/>
      <c r="R1806" s="107"/>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2" t="s">
        <v>1303</v>
      </c>
      <c r="B1807" s="182"/>
      <c r="C1807" s="182"/>
      <c r="D1807" s="182"/>
      <c r="E1807" s="182"/>
      <c r="F1807" s="182"/>
      <c r="G1807" s="182"/>
      <c r="H1807" s="182"/>
      <c r="I1807" s="182"/>
      <c r="J1807" s="182"/>
      <c r="K1807" s="182"/>
      <c r="L1807" s="182"/>
      <c r="M1807" s="182"/>
      <c r="N1807" s="182"/>
      <c r="O1807" s="182"/>
      <c r="P1807" s="182"/>
      <c r="Q1807" s="182"/>
      <c r="R1807" s="182"/>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0" t="s">
        <v>1304</v>
      </c>
      <c r="B1808" s="180" t="s">
        <v>1701</v>
      </c>
      <c r="C1808" s="180">
        <v>112016</v>
      </c>
      <c r="D1808" s="183">
        <v>45014</v>
      </c>
      <c r="E1808" s="184">
        <v>267.08539999999999</v>
      </c>
      <c r="F1808" s="184">
        <v>30.377500000000001</v>
      </c>
      <c r="G1808" s="184">
        <v>9.6883999999999997</v>
      </c>
      <c r="H1808" s="184">
        <v>8.3737999999999992</v>
      </c>
      <c r="I1808" s="184">
        <v>7.4389000000000003</v>
      </c>
      <c r="J1808" s="184">
        <v>7.4179000000000004</v>
      </c>
      <c r="K1808" s="184">
        <v>6.8198999999999996</v>
      </c>
      <c r="L1808" s="184">
        <v>6.5570000000000004</v>
      </c>
      <c r="M1808" s="184">
        <v>5.9260999999999999</v>
      </c>
      <c r="N1808" s="184">
        <v>5.1901999999999999</v>
      </c>
      <c r="O1808" s="184">
        <v>5.2706</v>
      </c>
      <c r="P1808" s="184">
        <v>6.4302999999999999</v>
      </c>
      <c r="Q1808" s="184">
        <v>7.3925000000000001</v>
      </c>
      <c r="R1808" s="184">
        <v>4.6050000000000004</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80" t="s">
        <v>1304</v>
      </c>
      <c r="B1809" s="180" t="s">
        <v>1305</v>
      </c>
      <c r="C1809" s="180">
        <v>119501</v>
      </c>
      <c r="D1809" s="183">
        <v>45014</v>
      </c>
      <c r="E1809" s="184">
        <v>469.74700000000001</v>
      </c>
      <c r="F1809" s="184">
        <v>30.484400000000001</v>
      </c>
      <c r="G1809" s="184">
        <v>9.6165000000000003</v>
      </c>
      <c r="H1809" s="184">
        <v>8.2308000000000003</v>
      </c>
      <c r="I1809" s="184">
        <v>7.4025999999999996</v>
      </c>
      <c r="J1809" s="184">
        <v>7.5682999999999998</v>
      </c>
      <c r="K1809" s="184">
        <v>6.9715999999999996</v>
      </c>
      <c r="L1809" s="184">
        <v>6.8449999999999998</v>
      </c>
      <c r="M1809" s="184">
        <v>6.2782</v>
      </c>
      <c r="N1809" s="184">
        <v>5.532</v>
      </c>
      <c r="O1809" s="184">
        <v>5.4699</v>
      </c>
      <c r="P1809" s="184">
        <v>6.4394</v>
      </c>
      <c r="Q1809" s="184">
        <v>7.7267999999999999</v>
      </c>
      <c r="R1809" s="184">
        <v>4.9470000000000001</v>
      </c>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0" t="s">
        <v>1304</v>
      </c>
      <c r="B1810" s="180" t="s">
        <v>1306</v>
      </c>
      <c r="C1810" s="180">
        <v>101317</v>
      </c>
      <c r="D1810" s="183">
        <v>45014</v>
      </c>
      <c r="E1810" s="184">
        <v>463.65480000000002</v>
      </c>
      <c r="F1810" s="184">
        <v>30.278099999999998</v>
      </c>
      <c r="G1810" s="184">
        <v>9.4146999999999998</v>
      </c>
      <c r="H1810" s="184">
        <v>8.0299999999999994</v>
      </c>
      <c r="I1810" s="184">
        <v>7.2020999999999997</v>
      </c>
      <c r="J1810" s="184">
        <v>7.3673000000000002</v>
      </c>
      <c r="K1810" s="184">
        <v>6.7735000000000003</v>
      </c>
      <c r="L1810" s="184">
        <v>6.6516999999999999</v>
      </c>
      <c r="M1810" s="184">
        <v>6.0853000000000002</v>
      </c>
      <c r="N1810" s="184">
        <v>5.3430999999999997</v>
      </c>
      <c r="O1810" s="184">
        <v>5.3022999999999998</v>
      </c>
      <c r="P1810" s="184">
        <v>6.2868000000000004</v>
      </c>
      <c r="Q1810" s="184">
        <v>7.3975999999999997</v>
      </c>
      <c r="R1810" s="184">
        <v>4.7717999999999998</v>
      </c>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0" t="s">
        <v>1304</v>
      </c>
      <c r="B1811" s="180" t="s">
        <v>1307</v>
      </c>
      <c r="C1811" s="180">
        <v>144754</v>
      </c>
      <c r="D1811" s="183">
        <v>45014</v>
      </c>
      <c r="E1811" s="184">
        <v>13.1761</v>
      </c>
      <c r="F1811" s="184">
        <v>23.284199999999998</v>
      </c>
      <c r="G1811" s="184">
        <v>8.0422999999999991</v>
      </c>
      <c r="H1811" s="184">
        <v>7.9086999999999996</v>
      </c>
      <c r="I1811" s="184">
        <v>8.0981000000000005</v>
      </c>
      <c r="J1811" s="184">
        <v>7.9496000000000002</v>
      </c>
      <c r="K1811" s="184">
        <v>7.0967000000000002</v>
      </c>
      <c r="L1811" s="184">
        <v>6.9537000000000004</v>
      </c>
      <c r="M1811" s="184">
        <v>6.4478</v>
      </c>
      <c r="N1811" s="184">
        <v>5.7276999999999996</v>
      </c>
      <c r="O1811" s="184">
        <v>5.1692999999999998</v>
      </c>
      <c r="P1811" s="184"/>
      <c r="Q1811" s="184">
        <v>6.2484999999999999</v>
      </c>
      <c r="R1811" s="184">
        <v>4.9707999999999997</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0" t="s">
        <v>1304</v>
      </c>
      <c r="B1812" s="180" t="s">
        <v>1308</v>
      </c>
      <c r="C1812" s="180">
        <v>144759</v>
      </c>
      <c r="D1812" s="183">
        <v>45014</v>
      </c>
      <c r="E1812" s="184">
        <v>12.6554</v>
      </c>
      <c r="F1812" s="184">
        <v>22.510200000000001</v>
      </c>
      <c r="G1812" s="184">
        <v>7.2175000000000002</v>
      </c>
      <c r="H1812" s="184">
        <v>7.0410000000000004</v>
      </c>
      <c r="I1812" s="184">
        <v>7.2304000000000004</v>
      </c>
      <c r="J1812" s="184">
        <v>7.0708000000000002</v>
      </c>
      <c r="K1812" s="184">
        <v>6.2013999999999996</v>
      </c>
      <c r="L1812" s="184">
        <v>6.0446</v>
      </c>
      <c r="M1812" s="184">
        <v>5.5282</v>
      </c>
      <c r="N1812" s="184">
        <v>4.8014000000000001</v>
      </c>
      <c r="O1812" s="184">
        <v>4.2409999999999997</v>
      </c>
      <c r="P1812" s="184"/>
      <c r="Q1812" s="184">
        <v>5.3113000000000001</v>
      </c>
      <c r="R1812" s="184">
        <v>4.0499000000000001</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80" t="s">
        <v>1304</v>
      </c>
      <c r="B1813" s="180" t="s">
        <v>2076</v>
      </c>
      <c r="C1813" s="180">
        <v>144173</v>
      </c>
      <c r="D1813" s="183">
        <v>45014</v>
      </c>
      <c r="E1813" s="184">
        <v>13.066700000000001</v>
      </c>
      <c r="F1813" s="184">
        <v>27.6752</v>
      </c>
      <c r="G1813" s="184">
        <v>8.1097000000000001</v>
      </c>
      <c r="H1813" s="184">
        <v>7.94</v>
      </c>
      <c r="I1813" s="184">
        <v>8.0054999999999996</v>
      </c>
      <c r="J1813" s="184">
        <v>8.0264000000000006</v>
      </c>
      <c r="K1813" s="184">
        <v>6.9259000000000004</v>
      </c>
      <c r="L1813" s="184">
        <v>6.7004000000000001</v>
      </c>
      <c r="M1813" s="184">
        <v>6.133</v>
      </c>
      <c r="N1813" s="184">
        <v>5.3281999999999998</v>
      </c>
      <c r="O1813" s="184">
        <v>4.6826999999999996</v>
      </c>
      <c r="P1813" s="184"/>
      <c r="Q1813" s="184">
        <v>5.8578999999999999</v>
      </c>
      <c r="R1813" s="184">
        <v>4.4954000000000001</v>
      </c>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0" t="s">
        <v>1304</v>
      </c>
      <c r="B1814" s="180" t="s">
        <v>2077</v>
      </c>
      <c r="C1814" s="180">
        <v>144171</v>
      </c>
      <c r="D1814" s="183">
        <v>45014</v>
      </c>
      <c r="E1814" s="184">
        <v>12.9634</v>
      </c>
      <c r="F1814" s="184">
        <v>27.613900000000001</v>
      </c>
      <c r="G1814" s="184">
        <v>7.9486999999999997</v>
      </c>
      <c r="H1814" s="184">
        <v>7.7561</v>
      </c>
      <c r="I1814" s="184">
        <v>7.8266999999999998</v>
      </c>
      <c r="J1814" s="184">
        <v>7.8449</v>
      </c>
      <c r="K1814" s="184">
        <v>6.7393999999999998</v>
      </c>
      <c r="L1814" s="184">
        <v>6.5115999999999996</v>
      </c>
      <c r="M1814" s="184">
        <v>5.9440999999999997</v>
      </c>
      <c r="N1814" s="184">
        <v>5.1361999999999997</v>
      </c>
      <c r="O1814" s="184">
        <v>4.5038</v>
      </c>
      <c r="P1814" s="184"/>
      <c r="Q1814" s="184">
        <v>5.6792999999999996</v>
      </c>
      <c r="R1814" s="184">
        <v>4.3091999999999997</v>
      </c>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1911</v>
      </c>
      <c r="C1815" s="180">
        <v>119379</v>
      </c>
      <c r="D1815" s="183">
        <v>45014</v>
      </c>
      <c r="E1815" s="184">
        <v>2800.3838999999998</v>
      </c>
      <c r="F1815" s="184">
        <v>25.226299999999998</v>
      </c>
      <c r="G1815" s="184">
        <v>7.6237000000000004</v>
      </c>
      <c r="H1815" s="184">
        <v>7.5015999999999998</v>
      </c>
      <c r="I1815" s="184">
        <v>8.1196999999999999</v>
      </c>
      <c r="J1815" s="184">
        <v>7.6231</v>
      </c>
      <c r="K1815" s="184">
        <v>6.7154999999999996</v>
      </c>
      <c r="L1815" s="184">
        <v>6.5945</v>
      </c>
      <c r="M1815" s="184">
        <v>6.0811999999999999</v>
      </c>
      <c r="N1815" s="184">
        <v>5.2925000000000004</v>
      </c>
      <c r="O1815" s="184">
        <v>4.4892000000000003</v>
      </c>
      <c r="P1815" s="184">
        <v>5.6677</v>
      </c>
      <c r="Q1815" s="184">
        <v>7.3907999999999996</v>
      </c>
      <c r="R1815" s="184">
        <v>4.4093999999999998</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1912</v>
      </c>
      <c r="C1816" s="180">
        <v>109269</v>
      </c>
      <c r="D1816" s="183">
        <v>45014</v>
      </c>
      <c r="E1816" s="184">
        <v>2734.4448000000002</v>
      </c>
      <c r="F1816" s="184">
        <v>24.477</v>
      </c>
      <c r="G1816" s="184">
        <v>6.8712</v>
      </c>
      <c r="H1816" s="184">
        <v>6.7465999999999999</v>
      </c>
      <c r="I1816" s="184">
        <v>7.3642000000000003</v>
      </c>
      <c r="J1816" s="184">
        <v>6.8434999999999997</v>
      </c>
      <c r="K1816" s="184">
        <v>6.1109999999999998</v>
      </c>
      <c r="L1816" s="184">
        <v>6.1414</v>
      </c>
      <c r="M1816" s="184">
        <v>5.6935000000000002</v>
      </c>
      <c r="N1816" s="184">
        <v>4.9683999999999999</v>
      </c>
      <c r="O1816" s="184">
        <v>4.2358000000000002</v>
      </c>
      <c r="P1816" s="184">
        <v>5.4223999999999997</v>
      </c>
      <c r="Q1816" s="184">
        <v>7.0777999999999999</v>
      </c>
      <c r="R1816" s="184">
        <v>4.1542000000000003</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1859</v>
      </c>
      <c r="C1817" s="180">
        <v>143508</v>
      </c>
      <c r="D1817" s="183">
        <v>45014</v>
      </c>
      <c r="E1817" s="184">
        <v>1322.3493000000001</v>
      </c>
      <c r="F1817" s="184">
        <v>29.0608</v>
      </c>
      <c r="G1817" s="184">
        <v>9.7146000000000008</v>
      </c>
      <c r="H1817" s="184">
        <v>8.5846</v>
      </c>
      <c r="I1817" s="184">
        <v>8.2033000000000005</v>
      </c>
      <c r="J1817" s="184">
        <v>8.1701999999999995</v>
      </c>
      <c r="K1817" s="184">
        <v>7.0364000000000004</v>
      </c>
      <c r="L1817" s="184">
        <v>7.0129999999999999</v>
      </c>
      <c r="M1817" s="184">
        <v>6.6539999999999999</v>
      </c>
      <c r="N1817" s="184">
        <v>5.7363999999999997</v>
      </c>
      <c r="O1817" s="184">
        <v>4.8856999999999999</v>
      </c>
      <c r="P1817" s="184"/>
      <c r="Q1817" s="184">
        <v>5.9588000000000001</v>
      </c>
      <c r="R1817" s="184">
        <v>4.9208999999999996</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1877</v>
      </c>
      <c r="C1818" s="180">
        <v>143464</v>
      </c>
      <c r="D1818" s="183">
        <v>45014</v>
      </c>
      <c r="E1818" s="184">
        <v>1310.9347</v>
      </c>
      <c r="F1818" s="184">
        <v>28.9404</v>
      </c>
      <c r="G1818" s="184">
        <v>9.5949000000000009</v>
      </c>
      <c r="H1818" s="184">
        <v>8.4646000000000008</v>
      </c>
      <c r="I1818" s="184">
        <v>8.0831</v>
      </c>
      <c r="J1818" s="184">
        <v>8.0494000000000003</v>
      </c>
      <c r="K1818" s="184">
        <v>6.9143999999999997</v>
      </c>
      <c r="L1818" s="184">
        <v>6.8888999999999996</v>
      </c>
      <c r="M1818" s="184">
        <v>6.5282</v>
      </c>
      <c r="N1818" s="184">
        <v>5.6044</v>
      </c>
      <c r="O1818" s="184">
        <v>4.7028999999999996</v>
      </c>
      <c r="P1818" s="184"/>
      <c r="Q1818" s="184">
        <v>5.7686999999999999</v>
      </c>
      <c r="R1818" s="184">
        <v>4.7431999999999999</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1309</v>
      </c>
      <c r="C1819" s="180">
        <v>118317</v>
      </c>
      <c r="D1819" s="183">
        <v>45014</v>
      </c>
      <c r="E1819" s="184">
        <v>3441.4333000000001</v>
      </c>
      <c r="F1819" s="184">
        <v>22.3766</v>
      </c>
      <c r="G1819" s="184">
        <v>7.1822999999999997</v>
      </c>
      <c r="H1819" s="184">
        <v>7.2015000000000002</v>
      </c>
      <c r="I1819" s="184">
        <v>7.5488</v>
      </c>
      <c r="J1819" s="184">
        <v>7.5627000000000004</v>
      </c>
      <c r="K1819" s="184">
        <v>6.5556000000000001</v>
      </c>
      <c r="L1819" s="184">
        <v>6.4574999999999996</v>
      </c>
      <c r="M1819" s="184">
        <v>5.9164000000000003</v>
      </c>
      <c r="N1819" s="184">
        <v>5.2233000000000001</v>
      </c>
      <c r="O1819" s="184">
        <v>4.3532000000000002</v>
      </c>
      <c r="P1819" s="184">
        <v>5.3273999999999999</v>
      </c>
      <c r="Q1819" s="184">
        <v>6.8476999999999997</v>
      </c>
      <c r="R1819" s="184">
        <v>4.282</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1310</v>
      </c>
      <c r="C1820" s="180">
        <v>109371</v>
      </c>
      <c r="D1820" s="183">
        <v>45014</v>
      </c>
      <c r="E1820" s="184">
        <v>3275.7248</v>
      </c>
      <c r="F1820" s="184">
        <v>21.835799999999999</v>
      </c>
      <c r="G1820" s="184">
        <v>6.6414</v>
      </c>
      <c r="H1820" s="184">
        <v>6.6604000000000001</v>
      </c>
      <c r="I1820" s="184">
        <v>7.0052000000000003</v>
      </c>
      <c r="J1820" s="184">
        <v>7.0113000000000003</v>
      </c>
      <c r="K1820" s="184">
        <v>5.9946000000000002</v>
      </c>
      <c r="L1820" s="184">
        <v>5.8841999999999999</v>
      </c>
      <c r="M1820" s="184">
        <v>5.3422000000000001</v>
      </c>
      <c r="N1820" s="184">
        <v>4.6494</v>
      </c>
      <c r="O1820" s="184">
        <v>3.7726000000000002</v>
      </c>
      <c r="P1820" s="184">
        <v>4.7515999999999998</v>
      </c>
      <c r="Q1820" s="184">
        <v>6.8163</v>
      </c>
      <c r="R1820" s="184">
        <v>3.7136999999999998</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1311</v>
      </c>
      <c r="C1821" s="180">
        <v>119205</v>
      </c>
      <c r="D1821" s="183">
        <v>45014</v>
      </c>
      <c r="E1821" s="184">
        <v>3124.1547</v>
      </c>
      <c r="F1821" s="184">
        <v>25.633299999999998</v>
      </c>
      <c r="G1821" s="184">
        <v>7.2114000000000003</v>
      </c>
      <c r="H1821" s="184">
        <v>7.3479999999999999</v>
      </c>
      <c r="I1821" s="184">
        <v>7.8136000000000001</v>
      </c>
      <c r="J1821" s="184">
        <v>7.8337000000000003</v>
      </c>
      <c r="K1821" s="184">
        <v>6.9062999999999999</v>
      </c>
      <c r="L1821" s="184">
        <v>6.7950999999999997</v>
      </c>
      <c r="M1821" s="184">
        <v>6.2119</v>
      </c>
      <c r="N1821" s="184">
        <v>5.5164</v>
      </c>
      <c r="O1821" s="184">
        <v>4.7427999999999999</v>
      </c>
      <c r="P1821" s="184">
        <v>5.5014000000000003</v>
      </c>
      <c r="Q1821" s="184">
        <v>7.0206999999999997</v>
      </c>
      <c r="R1821" s="184">
        <v>4.6430999999999996</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1312</v>
      </c>
      <c r="C1822" s="180">
        <v>104138</v>
      </c>
      <c r="D1822" s="183">
        <v>45014</v>
      </c>
      <c r="E1822" s="184">
        <v>2920.5036</v>
      </c>
      <c r="F1822" s="184">
        <v>24.914000000000001</v>
      </c>
      <c r="G1822" s="184">
        <v>6.4908999999999999</v>
      </c>
      <c r="H1822" s="184">
        <v>6.6269</v>
      </c>
      <c r="I1822" s="184">
        <v>7.0915999999999997</v>
      </c>
      <c r="J1822" s="184">
        <v>7.1093999999999999</v>
      </c>
      <c r="K1822" s="184">
        <v>6.1672000000000002</v>
      </c>
      <c r="L1822" s="184">
        <v>6.0576999999999996</v>
      </c>
      <c r="M1822" s="184">
        <v>5.4641000000000002</v>
      </c>
      <c r="N1822" s="184">
        <v>4.7637</v>
      </c>
      <c r="O1822" s="184">
        <v>4.0069999999999997</v>
      </c>
      <c r="P1822" s="184">
        <v>4.7427000000000001</v>
      </c>
      <c r="Q1822" s="184">
        <v>6.6398999999999999</v>
      </c>
      <c r="R1822" s="184">
        <v>3.9039999999999999</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1313</v>
      </c>
      <c r="C1823" s="180">
        <v>147970</v>
      </c>
      <c r="D1823" s="183"/>
      <c r="E1823" s="184"/>
      <c r="F1823" s="184"/>
      <c r="G1823" s="184"/>
      <c r="H1823" s="184"/>
      <c r="I1823" s="184"/>
      <c r="J1823" s="184"/>
      <c r="K1823" s="184"/>
      <c r="L1823" s="184"/>
      <c r="M1823" s="184"/>
      <c r="N1823" s="184"/>
      <c r="O1823" s="184"/>
      <c r="P1823" s="184"/>
      <c r="Q1823" s="184"/>
      <c r="R1823" s="184"/>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1314</v>
      </c>
      <c r="C1824" s="180">
        <v>147973</v>
      </c>
      <c r="D1824" s="183"/>
      <c r="E1824" s="184"/>
      <c r="F1824" s="184"/>
      <c r="G1824" s="184"/>
      <c r="H1824" s="184"/>
      <c r="I1824" s="184"/>
      <c r="J1824" s="184"/>
      <c r="K1824" s="184"/>
      <c r="L1824" s="184"/>
      <c r="M1824" s="184"/>
      <c r="N1824" s="184"/>
      <c r="O1824" s="184"/>
      <c r="P1824" s="184"/>
      <c r="Q1824" s="184"/>
      <c r="R1824" s="184"/>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1315</v>
      </c>
      <c r="C1825" s="180">
        <v>107249</v>
      </c>
      <c r="D1825" s="183"/>
      <c r="E1825" s="184"/>
      <c r="F1825" s="184"/>
      <c r="G1825" s="184"/>
      <c r="H1825" s="184"/>
      <c r="I1825" s="184"/>
      <c r="J1825" s="184"/>
      <c r="K1825" s="184"/>
      <c r="L1825" s="184"/>
      <c r="M1825" s="184"/>
      <c r="N1825" s="184"/>
      <c r="O1825" s="184"/>
      <c r="P1825" s="184"/>
      <c r="Q1825" s="184"/>
      <c r="R1825" s="184"/>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1316</v>
      </c>
      <c r="C1826" s="180">
        <v>118560</v>
      </c>
      <c r="D1826" s="183"/>
      <c r="E1826" s="184"/>
      <c r="F1826" s="184"/>
      <c r="G1826" s="184"/>
      <c r="H1826" s="184"/>
      <c r="I1826" s="184"/>
      <c r="J1826" s="184"/>
      <c r="K1826" s="184"/>
      <c r="L1826" s="184"/>
      <c r="M1826" s="184"/>
      <c r="N1826" s="184"/>
      <c r="O1826" s="184"/>
      <c r="P1826" s="184"/>
      <c r="Q1826" s="184"/>
      <c r="R1826" s="184"/>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1317</v>
      </c>
      <c r="C1827" s="180">
        <v>145034</v>
      </c>
      <c r="D1827" s="183">
        <v>45014</v>
      </c>
      <c r="E1827" s="184">
        <v>13.090299999999999</v>
      </c>
      <c r="F1827" s="184">
        <v>25.9499</v>
      </c>
      <c r="G1827" s="184">
        <v>8.0951000000000004</v>
      </c>
      <c r="H1827" s="184">
        <v>7.7157999999999998</v>
      </c>
      <c r="I1827" s="184">
        <v>7.8909000000000002</v>
      </c>
      <c r="J1827" s="184">
        <v>7.9339000000000004</v>
      </c>
      <c r="K1827" s="184">
        <v>6.8619000000000003</v>
      </c>
      <c r="L1827" s="184">
        <v>6.7751000000000001</v>
      </c>
      <c r="M1827" s="184">
        <v>6.2355</v>
      </c>
      <c r="N1827" s="184">
        <v>5.5065</v>
      </c>
      <c r="O1827" s="184">
        <v>5.2024999999999997</v>
      </c>
      <c r="P1827" s="184"/>
      <c r="Q1827" s="184">
        <v>6.1494999999999997</v>
      </c>
      <c r="R1827" s="184">
        <v>4.7367999999999997</v>
      </c>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1318</v>
      </c>
      <c r="C1828" s="180">
        <v>145040</v>
      </c>
      <c r="D1828" s="183">
        <v>45014</v>
      </c>
      <c r="E1828" s="184">
        <v>12.9069</v>
      </c>
      <c r="F1828" s="184">
        <v>25.4693</v>
      </c>
      <c r="G1828" s="184">
        <v>7.7000999999999999</v>
      </c>
      <c r="H1828" s="184">
        <v>7.3644999999999996</v>
      </c>
      <c r="I1828" s="184">
        <v>7.5563000000000002</v>
      </c>
      <c r="J1828" s="184">
        <v>7.5834000000000001</v>
      </c>
      <c r="K1828" s="184">
        <v>6.5065</v>
      </c>
      <c r="L1828" s="184">
        <v>6.4295</v>
      </c>
      <c r="M1828" s="184">
        <v>5.8989000000000003</v>
      </c>
      <c r="N1828" s="184">
        <v>5.1726999999999999</v>
      </c>
      <c r="O1828" s="184">
        <v>4.8723999999999998</v>
      </c>
      <c r="P1828" s="184"/>
      <c r="Q1828" s="184">
        <v>5.8181000000000003</v>
      </c>
      <c r="R1828" s="184">
        <v>4.4074999999999998</v>
      </c>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1319</v>
      </c>
      <c r="C1829" s="180">
        <v>147908</v>
      </c>
      <c r="D1829" s="183">
        <v>45014</v>
      </c>
      <c r="E1829" s="184">
        <v>1162.5310999999999</v>
      </c>
      <c r="F1829" s="184">
        <v>23.17</v>
      </c>
      <c r="G1829" s="184">
        <v>7.4065000000000003</v>
      </c>
      <c r="H1829" s="184">
        <v>7.3461999999999996</v>
      </c>
      <c r="I1829" s="184">
        <v>7.7249999999999996</v>
      </c>
      <c r="J1829" s="184">
        <v>7.8780000000000001</v>
      </c>
      <c r="K1829" s="184">
        <v>6.8205</v>
      </c>
      <c r="L1829" s="184">
        <v>6.8113000000000001</v>
      </c>
      <c r="M1829" s="184">
        <v>6.3090999999999999</v>
      </c>
      <c r="N1829" s="184">
        <v>5.5296000000000003</v>
      </c>
      <c r="O1829" s="184">
        <v>4.8566000000000003</v>
      </c>
      <c r="P1829" s="184"/>
      <c r="Q1829" s="184">
        <v>4.8742999999999999</v>
      </c>
      <c r="R1829" s="184">
        <v>4.6835000000000004</v>
      </c>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1320</v>
      </c>
      <c r="C1830" s="180">
        <v>147907</v>
      </c>
      <c r="D1830" s="183">
        <v>45014</v>
      </c>
      <c r="E1830" s="184">
        <v>1153.0286000000001</v>
      </c>
      <c r="F1830" s="184">
        <v>22.911000000000001</v>
      </c>
      <c r="G1830" s="184">
        <v>7.1459999999999999</v>
      </c>
      <c r="H1830" s="184">
        <v>7.0857000000000001</v>
      </c>
      <c r="I1830" s="184">
        <v>7.4640000000000004</v>
      </c>
      <c r="J1830" s="184">
        <v>7.6158999999999999</v>
      </c>
      <c r="K1830" s="184">
        <v>6.5561999999999996</v>
      </c>
      <c r="L1830" s="184">
        <v>6.5439999999999996</v>
      </c>
      <c r="M1830" s="184">
        <v>6.0388000000000002</v>
      </c>
      <c r="N1830" s="184">
        <v>5.2571000000000003</v>
      </c>
      <c r="O1830" s="184">
        <v>4.5846999999999998</v>
      </c>
      <c r="P1830" s="184"/>
      <c r="Q1830" s="184">
        <v>4.6025999999999998</v>
      </c>
      <c r="R1830" s="184">
        <v>4.4128999999999996</v>
      </c>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1321</v>
      </c>
      <c r="C1831" s="180">
        <v>115092</v>
      </c>
      <c r="D1831" s="183">
        <v>45014</v>
      </c>
      <c r="E1831" s="184">
        <v>23.5868</v>
      </c>
      <c r="F1831" s="184">
        <v>26.791</v>
      </c>
      <c r="G1831" s="184">
        <v>8.2108000000000008</v>
      </c>
      <c r="H1831" s="184">
        <v>8.0029000000000003</v>
      </c>
      <c r="I1831" s="184">
        <v>7.7271000000000001</v>
      </c>
      <c r="J1831" s="184">
        <v>7.5044000000000004</v>
      </c>
      <c r="K1831" s="184">
        <v>6.5928000000000004</v>
      </c>
      <c r="L1831" s="184">
        <v>6.4250999999999996</v>
      </c>
      <c r="M1831" s="184">
        <v>5.9063999999999997</v>
      </c>
      <c r="N1831" s="184">
        <v>5.24</v>
      </c>
      <c r="O1831" s="184">
        <v>5.0749000000000004</v>
      </c>
      <c r="P1831" s="184">
        <v>6.1135000000000002</v>
      </c>
      <c r="Q1831" s="184">
        <v>7.4692999999999996</v>
      </c>
      <c r="R1831" s="184">
        <v>4.6079999999999997</v>
      </c>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1322</v>
      </c>
      <c r="C1832" s="180">
        <v>120676</v>
      </c>
      <c r="D1832" s="183">
        <v>45014</v>
      </c>
      <c r="E1832" s="184">
        <v>25.273199999999999</v>
      </c>
      <c r="F1832" s="184">
        <v>27.316099999999999</v>
      </c>
      <c r="G1832" s="184">
        <v>8.6466999999999992</v>
      </c>
      <c r="H1832" s="184">
        <v>8.4461999999999993</v>
      </c>
      <c r="I1832" s="184">
        <v>8.1751000000000005</v>
      </c>
      <c r="J1832" s="184">
        <v>7.9583000000000004</v>
      </c>
      <c r="K1832" s="184">
        <v>7.0495000000000001</v>
      </c>
      <c r="L1832" s="184">
        <v>6.9020999999999999</v>
      </c>
      <c r="M1832" s="184">
        <v>6.3963999999999999</v>
      </c>
      <c r="N1832" s="184">
        <v>5.7367999999999997</v>
      </c>
      <c r="O1832" s="184">
        <v>5.6422999999999996</v>
      </c>
      <c r="P1832" s="184">
        <v>6.6997999999999998</v>
      </c>
      <c r="Q1832" s="184">
        <v>8.093</v>
      </c>
      <c r="R1832" s="184">
        <v>5.1365999999999996</v>
      </c>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1323</v>
      </c>
      <c r="C1833" s="180">
        <v>113251</v>
      </c>
      <c r="D1833" s="183">
        <v>45014</v>
      </c>
      <c r="E1833" s="184">
        <v>2370.6323000000002</v>
      </c>
      <c r="F1833" s="184">
        <v>19.596699999999998</v>
      </c>
      <c r="G1833" s="184">
        <v>7.2313000000000001</v>
      </c>
      <c r="H1833" s="184">
        <v>7.3094000000000001</v>
      </c>
      <c r="I1833" s="184">
        <v>7.3235999999999999</v>
      </c>
      <c r="J1833" s="184">
        <v>7.1883999999999997</v>
      </c>
      <c r="K1833" s="184">
        <v>6.2591000000000001</v>
      </c>
      <c r="L1833" s="184">
        <v>6.3121999999999998</v>
      </c>
      <c r="M1833" s="184">
        <v>5.9043999999999999</v>
      </c>
      <c r="N1833" s="184">
        <v>5.2096999999999998</v>
      </c>
      <c r="O1833" s="184">
        <v>4.5709</v>
      </c>
      <c r="P1833" s="184">
        <v>5.4424000000000001</v>
      </c>
      <c r="Q1833" s="184">
        <v>7.1048999999999998</v>
      </c>
      <c r="R1833" s="184">
        <v>4.6013000000000002</v>
      </c>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1324</v>
      </c>
      <c r="C1834" s="180">
        <v>118350</v>
      </c>
      <c r="D1834" s="183">
        <v>45014</v>
      </c>
      <c r="E1834" s="184">
        <v>2493.6255000000001</v>
      </c>
      <c r="F1834" s="184">
        <v>19.791599999999999</v>
      </c>
      <c r="G1834" s="184">
        <v>7.4249000000000001</v>
      </c>
      <c r="H1834" s="184">
        <v>7.5037000000000003</v>
      </c>
      <c r="I1834" s="184">
        <v>7.5179999999999998</v>
      </c>
      <c r="J1834" s="184">
        <v>7.3832000000000004</v>
      </c>
      <c r="K1834" s="184">
        <v>6.4558999999999997</v>
      </c>
      <c r="L1834" s="184">
        <v>6.5122</v>
      </c>
      <c r="M1834" s="184">
        <v>6.0994999999999999</v>
      </c>
      <c r="N1834" s="184">
        <v>5.4387999999999996</v>
      </c>
      <c r="O1834" s="184">
        <v>4.8880999999999997</v>
      </c>
      <c r="P1834" s="184">
        <v>5.8632999999999997</v>
      </c>
      <c r="Q1834" s="184">
        <v>7.1730999999999998</v>
      </c>
      <c r="R1834" s="184">
        <v>4.8830999999999998</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1325</v>
      </c>
      <c r="C1835" s="180">
        <v>116424</v>
      </c>
      <c r="D1835" s="183"/>
      <c r="E1835" s="184"/>
      <c r="F1835" s="184"/>
      <c r="G1835" s="184"/>
      <c r="H1835" s="184"/>
      <c r="I1835" s="184"/>
      <c r="J1835" s="184"/>
      <c r="K1835" s="184"/>
      <c r="L1835" s="184"/>
      <c r="M1835" s="184"/>
      <c r="N1835" s="184"/>
      <c r="O1835" s="184"/>
      <c r="P1835" s="184"/>
      <c r="Q1835" s="184"/>
      <c r="R1835" s="184"/>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1326</v>
      </c>
      <c r="C1836" s="180">
        <v>119143</v>
      </c>
      <c r="D1836" s="183"/>
      <c r="E1836" s="184"/>
      <c r="F1836" s="184"/>
      <c r="G1836" s="184"/>
      <c r="H1836" s="184"/>
      <c r="I1836" s="184"/>
      <c r="J1836" s="184"/>
      <c r="K1836" s="184"/>
      <c r="L1836" s="184"/>
      <c r="M1836" s="184"/>
      <c r="N1836" s="184"/>
      <c r="O1836" s="184"/>
      <c r="P1836" s="184"/>
      <c r="Q1836" s="184"/>
      <c r="R1836" s="184"/>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1327</v>
      </c>
      <c r="C1837" s="180">
        <v>114359</v>
      </c>
      <c r="D1837" s="183">
        <v>45014</v>
      </c>
      <c r="E1837" s="184">
        <v>2301.8444</v>
      </c>
      <c r="F1837" s="184">
        <v>20.082599999999999</v>
      </c>
      <c r="G1837" s="184">
        <v>6.1487999999999996</v>
      </c>
      <c r="H1837" s="184">
        <v>6.2942999999999998</v>
      </c>
      <c r="I1837" s="184">
        <v>6.7348999999999997</v>
      </c>
      <c r="J1837" s="184">
        <v>6.9702000000000002</v>
      </c>
      <c r="K1837" s="184">
        <v>6.1436000000000002</v>
      </c>
      <c r="L1837" s="184">
        <v>6.0457000000000001</v>
      </c>
      <c r="M1837" s="184">
        <v>5.5079000000000002</v>
      </c>
      <c r="N1837" s="184">
        <v>4.7656999999999998</v>
      </c>
      <c r="O1837" s="184">
        <v>4.1753</v>
      </c>
      <c r="P1837" s="184">
        <v>5.3631000000000002</v>
      </c>
      <c r="Q1837" s="184">
        <v>7.0415000000000001</v>
      </c>
      <c r="R1837" s="184">
        <v>3.97</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1328</v>
      </c>
      <c r="C1838" s="180">
        <v>120541</v>
      </c>
      <c r="D1838" s="183">
        <v>45014</v>
      </c>
      <c r="E1838" s="184">
        <v>2433.0628999999999</v>
      </c>
      <c r="F1838" s="184">
        <v>20.732099999999999</v>
      </c>
      <c r="G1838" s="184">
        <v>6.7991000000000001</v>
      </c>
      <c r="H1838" s="184">
        <v>6.9452999999999996</v>
      </c>
      <c r="I1838" s="184">
        <v>7.3865999999999996</v>
      </c>
      <c r="J1838" s="184">
        <v>7.6239999999999997</v>
      </c>
      <c r="K1838" s="184">
        <v>6.8040000000000003</v>
      </c>
      <c r="L1838" s="184">
        <v>6.7164000000000001</v>
      </c>
      <c r="M1838" s="184">
        <v>6.1864999999999997</v>
      </c>
      <c r="N1838" s="184">
        <v>5.4497999999999998</v>
      </c>
      <c r="O1838" s="184">
        <v>4.8540000000000001</v>
      </c>
      <c r="P1838" s="184">
        <v>5.9908000000000001</v>
      </c>
      <c r="Q1838" s="184">
        <v>7.3280000000000003</v>
      </c>
      <c r="R1838" s="184">
        <v>4.6477000000000004</v>
      </c>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1329</v>
      </c>
      <c r="C1839" s="180">
        <v>104271</v>
      </c>
      <c r="D1839" s="183"/>
      <c r="E1839" s="184"/>
      <c r="F1839" s="184"/>
      <c r="G1839" s="184"/>
      <c r="H1839" s="184"/>
      <c r="I1839" s="184"/>
      <c r="J1839" s="184"/>
      <c r="K1839" s="184"/>
      <c r="L1839" s="184"/>
      <c r="M1839" s="184"/>
      <c r="N1839" s="184"/>
      <c r="O1839" s="184"/>
      <c r="P1839" s="184"/>
      <c r="Q1839" s="184"/>
      <c r="R1839" s="184"/>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1330</v>
      </c>
      <c r="C1840" s="180">
        <v>120458</v>
      </c>
      <c r="D1840" s="183"/>
      <c r="E1840" s="184"/>
      <c r="F1840" s="184"/>
      <c r="G1840" s="184"/>
      <c r="H1840" s="184"/>
      <c r="I1840" s="184"/>
      <c r="J1840" s="184"/>
      <c r="K1840" s="184"/>
      <c r="L1840" s="184"/>
      <c r="M1840" s="184"/>
      <c r="N1840" s="184"/>
      <c r="O1840" s="184"/>
      <c r="P1840" s="184"/>
      <c r="Q1840" s="184"/>
      <c r="R1840" s="184"/>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1331</v>
      </c>
      <c r="C1841" s="180">
        <v>102591</v>
      </c>
      <c r="D1841" s="183">
        <v>45014</v>
      </c>
      <c r="E1841" s="184">
        <v>36.661000000000001</v>
      </c>
      <c r="F1841" s="184">
        <v>28.2972</v>
      </c>
      <c r="G1841" s="184">
        <v>8.4326000000000008</v>
      </c>
      <c r="H1841" s="184">
        <v>7.9787999999999997</v>
      </c>
      <c r="I1841" s="184">
        <v>7.2667999999999999</v>
      </c>
      <c r="J1841" s="184">
        <v>7.5046999999999997</v>
      </c>
      <c r="K1841" s="184">
        <v>6.4987000000000004</v>
      </c>
      <c r="L1841" s="184">
        <v>6.3442999999999996</v>
      </c>
      <c r="M1841" s="184">
        <v>5.8010000000000002</v>
      </c>
      <c r="N1841" s="184">
        <v>5.1247999999999996</v>
      </c>
      <c r="O1841" s="184">
        <v>4.5835999999999997</v>
      </c>
      <c r="P1841" s="184">
        <v>5.7004000000000001</v>
      </c>
      <c r="Q1841" s="184">
        <v>7.2199</v>
      </c>
      <c r="R1841" s="184">
        <v>4.2732000000000001</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1332</v>
      </c>
      <c r="C1842" s="180">
        <v>119750</v>
      </c>
      <c r="D1842" s="183">
        <v>45014</v>
      </c>
      <c r="E1842" s="184">
        <v>38.0227</v>
      </c>
      <c r="F1842" s="184">
        <v>28.725200000000001</v>
      </c>
      <c r="G1842" s="184">
        <v>8.8808000000000007</v>
      </c>
      <c r="H1842" s="184">
        <v>8.4270999999999994</v>
      </c>
      <c r="I1842" s="184">
        <v>7.7092000000000001</v>
      </c>
      <c r="J1842" s="184">
        <v>7.9480000000000004</v>
      </c>
      <c r="K1842" s="184">
        <v>6.9476000000000004</v>
      </c>
      <c r="L1842" s="184">
        <v>6.7999000000000001</v>
      </c>
      <c r="M1842" s="184">
        <v>6.2614000000000001</v>
      </c>
      <c r="N1842" s="184">
        <v>5.5814000000000004</v>
      </c>
      <c r="O1842" s="184">
        <v>5.0407000000000002</v>
      </c>
      <c r="P1842" s="184">
        <v>6.1425000000000001</v>
      </c>
      <c r="Q1842" s="184">
        <v>7.4089999999999998</v>
      </c>
      <c r="R1842" s="184">
        <v>4.7255000000000003</v>
      </c>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1333</v>
      </c>
      <c r="C1843" s="180">
        <v>112423</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1334</v>
      </c>
      <c r="C1844" s="180">
        <v>119849</v>
      </c>
      <c r="D1844" s="183"/>
      <c r="E1844" s="184"/>
      <c r="F1844" s="184"/>
      <c r="G1844" s="184"/>
      <c r="H1844" s="184"/>
      <c r="I1844" s="184"/>
      <c r="J1844" s="184"/>
      <c r="K1844" s="184"/>
      <c r="L1844" s="184"/>
      <c r="M1844" s="184"/>
      <c r="N1844" s="184"/>
      <c r="O1844" s="184"/>
      <c r="P1844" s="184"/>
      <c r="Q1844" s="184"/>
      <c r="R1844" s="184"/>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1335</v>
      </c>
      <c r="C1845" s="180">
        <v>147772</v>
      </c>
      <c r="D1845" s="183">
        <v>45014</v>
      </c>
      <c r="E1845" s="184">
        <v>1151.7932000000001</v>
      </c>
      <c r="F1845" s="184">
        <v>24.341200000000001</v>
      </c>
      <c r="G1845" s="184">
        <v>5.4368999999999996</v>
      </c>
      <c r="H1845" s="184">
        <v>6.9359000000000002</v>
      </c>
      <c r="I1845" s="184">
        <v>7.3883000000000001</v>
      </c>
      <c r="J1845" s="184">
        <v>7.0101000000000004</v>
      </c>
      <c r="K1845" s="184">
        <v>6.1398000000000001</v>
      </c>
      <c r="L1845" s="184">
        <v>6.1344000000000003</v>
      </c>
      <c r="M1845" s="184">
        <v>5.7279</v>
      </c>
      <c r="N1845" s="184">
        <v>5.1528999999999998</v>
      </c>
      <c r="O1845" s="184">
        <v>4.3072999999999997</v>
      </c>
      <c r="P1845" s="184"/>
      <c r="Q1845" s="184">
        <v>4.3258999999999999</v>
      </c>
      <c r="R1845" s="184">
        <v>4.2877000000000001</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1336</v>
      </c>
      <c r="C1846" s="180">
        <v>147770</v>
      </c>
      <c r="D1846" s="183">
        <v>45014</v>
      </c>
      <c r="E1846" s="184">
        <v>1143.1007999999999</v>
      </c>
      <c r="F1846" s="184">
        <v>24.0884</v>
      </c>
      <c r="G1846" s="184">
        <v>5.1859999999999999</v>
      </c>
      <c r="H1846" s="184">
        <v>6.6852999999999998</v>
      </c>
      <c r="I1846" s="184">
        <v>7.0519999999999996</v>
      </c>
      <c r="J1846" s="184">
        <v>6.5678000000000001</v>
      </c>
      <c r="K1846" s="184">
        <v>5.8007</v>
      </c>
      <c r="L1846" s="184">
        <v>5.8615000000000004</v>
      </c>
      <c r="M1846" s="184">
        <v>5.4740000000000002</v>
      </c>
      <c r="N1846" s="184">
        <v>4.9055</v>
      </c>
      <c r="O1846" s="184">
        <v>4.0795000000000003</v>
      </c>
      <c r="P1846" s="184"/>
      <c r="Q1846" s="184">
        <v>4.0892999999999997</v>
      </c>
      <c r="R1846" s="184">
        <v>4.0640999999999998</v>
      </c>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2012</v>
      </c>
      <c r="C1847" s="180">
        <v>147731</v>
      </c>
      <c r="D1847" s="183">
        <v>45014</v>
      </c>
      <c r="E1847" s="184">
        <v>1191.7646</v>
      </c>
      <c r="F1847" s="184">
        <v>23.374099999999999</v>
      </c>
      <c r="G1847" s="184">
        <v>8.2380999999999993</v>
      </c>
      <c r="H1847" s="184">
        <v>7.8467000000000002</v>
      </c>
      <c r="I1847" s="184">
        <v>7.9688999999999997</v>
      </c>
      <c r="J1847" s="184">
        <v>7.8875999999999999</v>
      </c>
      <c r="K1847" s="184">
        <v>6.9196</v>
      </c>
      <c r="L1847" s="184">
        <v>6.8236999999999997</v>
      </c>
      <c r="M1847" s="184">
        <v>6.3075000000000001</v>
      </c>
      <c r="N1847" s="184">
        <v>5.5442</v>
      </c>
      <c r="O1847" s="184">
        <v>4.9268999999999998</v>
      </c>
      <c r="P1847" s="184"/>
      <c r="Q1847" s="184">
        <v>5.2176</v>
      </c>
      <c r="R1847" s="184">
        <v>4.7096</v>
      </c>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2013</v>
      </c>
      <c r="C1848" s="180">
        <v>147734</v>
      </c>
      <c r="D1848" s="183">
        <v>45014</v>
      </c>
      <c r="E1848" s="184">
        <v>1174.6104</v>
      </c>
      <c r="F1848" s="184">
        <v>22.956499999999998</v>
      </c>
      <c r="G1848" s="184">
        <v>7.8192000000000004</v>
      </c>
      <c r="H1848" s="184">
        <v>7.4267000000000003</v>
      </c>
      <c r="I1848" s="184">
        <v>7.5481999999999996</v>
      </c>
      <c r="J1848" s="184">
        <v>7.4650999999999996</v>
      </c>
      <c r="K1848" s="184">
        <v>6.4924999999999997</v>
      </c>
      <c r="L1848" s="184">
        <v>6.3891</v>
      </c>
      <c r="M1848" s="184">
        <v>5.8677000000000001</v>
      </c>
      <c r="N1848" s="184">
        <v>5.1013000000000002</v>
      </c>
      <c r="O1848" s="184">
        <v>4.4881000000000002</v>
      </c>
      <c r="P1848" s="184"/>
      <c r="Q1848" s="184">
        <v>4.7763</v>
      </c>
      <c r="R1848" s="184">
        <v>4.2714999999999996</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1702</v>
      </c>
      <c r="C1849" s="180">
        <v>148529</v>
      </c>
      <c r="D1849" s="183">
        <v>45014</v>
      </c>
      <c r="E1849" s="184">
        <v>1115.4670000000001</v>
      </c>
      <c r="F1849" s="184">
        <v>29.456900000000001</v>
      </c>
      <c r="G1849" s="184">
        <v>8.3371999999999993</v>
      </c>
      <c r="H1849" s="184">
        <v>8.1463000000000001</v>
      </c>
      <c r="I1849" s="184">
        <v>7.9516999999999998</v>
      </c>
      <c r="J1849" s="184">
        <v>7.8384999999999998</v>
      </c>
      <c r="K1849" s="184">
        <v>6.8262999999999998</v>
      </c>
      <c r="L1849" s="184">
        <v>6.7469000000000001</v>
      </c>
      <c r="M1849" s="184">
        <v>6.1558000000000002</v>
      </c>
      <c r="N1849" s="184">
        <v>5.5566000000000004</v>
      </c>
      <c r="O1849" s="184"/>
      <c r="P1849" s="184"/>
      <c r="Q1849" s="184">
        <v>4.5159000000000002</v>
      </c>
      <c r="R1849" s="184">
        <v>4.7154999999999996</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1703</v>
      </c>
      <c r="C1850" s="180">
        <v>148530</v>
      </c>
      <c r="D1850" s="183">
        <v>45014</v>
      </c>
      <c r="E1850" s="184">
        <v>1109.5705</v>
      </c>
      <c r="F1850" s="184">
        <v>29.270900000000001</v>
      </c>
      <c r="G1850" s="184">
        <v>8.1487999999999996</v>
      </c>
      <c r="H1850" s="184">
        <v>7.9573</v>
      </c>
      <c r="I1850" s="184">
        <v>7.7633999999999999</v>
      </c>
      <c r="J1850" s="184">
        <v>7.6909000000000001</v>
      </c>
      <c r="K1850" s="184">
        <v>6.6412000000000004</v>
      </c>
      <c r="L1850" s="184">
        <v>6.5541</v>
      </c>
      <c r="M1850" s="184">
        <v>5.9615</v>
      </c>
      <c r="N1850" s="184">
        <v>5.3582000000000001</v>
      </c>
      <c r="O1850" s="184"/>
      <c r="P1850" s="184"/>
      <c r="Q1850" s="184">
        <v>4.2922000000000002</v>
      </c>
      <c r="R1850" s="184">
        <v>4.5073999999999996</v>
      </c>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1337</v>
      </c>
      <c r="C1851" s="180">
        <v>124234</v>
      </c>
      <c r="D1851" s="183">
        <v>45014</v>
      </c>
      <c r="E1851" s="184">
        <v>15.072699999999999</v>
      </c>
      <c r="F1851" s="184">
        <v>18.898199999999999</v>
      </c>
      <c r="G1851" s="184">
        <v>6.1559999999999997</v>
      </c>
      <c r="H1851" s="184">
        <v>6.6387999999999998</v>
      </c>
      <c r="I1851" s="184">
        <v>7.1632999999999996</v>
      </c>
      <c r="J1851" s="184">
        <v>6.9016000000000002</v>
      </c>
      <c r="K1851" s="184">
        <v>5.5726000000000004</v>
      </c>
      <c r="L1851" s="184">
        <v>5.6939000000000002</v>
      </c>
      <c r="M1851" s="184">
        <v>5.2778</v>
      </c>
      <c r="N1851" s="184">
        <v>4.6992000000000003</v>
      </c>
      <c r="O1851" s="184">
        <v>3.8698999999999999</v>
      </c>
      <c r="P1851" s="184">
        <v>1.8269</v>
      </c>
      <c r="Q1851" s="184">
        <v>4.3832000000000004</v>
      </c>
      <c r="R1851" s="184">
        <v>3.9523000000000001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1338</v>
      </c>
      <c r="C1852" s="180">
        <v>124233</v>
      </c>
      <c r="D1852" s="183">
        <v>45014</v>
      </c>
      <c r="E1852" s="184">
        <v>14.4556</v>
      </c>
      <c r="F1852" s="184">
        <v>18.694400000000002</v>
      </c>
      <c r="G1852" s="184">
        <v>5.6603000000000003</v>
      </c>
      <c r="H1852" s="184">
        <v>6.1628999999999996</v>
      </c>
      <c r="I1852" s="184">
        <v>6.6721000000000004</v>
      </c>
      <c r="J1852" s="184">
        <v>6.4146000000000001</v>
      </c>
      <c r="K1852" s="184">
        <v>5.0762</v>
      </c>
      <c r="L1852" s="184">
        <v>5.1913999999999998</v>
      </c>
      <c r="M1852" s="184">
        <v>4.7702999999999998</v>
      </c>
      <c r="N1852" s="184">
        <v>4.1829999999999998</v>
      </c>
      <c r="O1852" s="184">
        <v>3.3931</v>
      </c>
      <c r="P1852" s="184">
        <v>1.4972000000000001</v>
      </c>
      <c r="Q1852" s="184">
        <v>3.9279999999999999</v>
      </c>
      <c r="R1852" s="184">
        <v>3.3382000000000001</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1749</v>
      </c>
      <c r="C1853" s="180">
        <v>119186</v>
      </c>
      <c r="D1853" s="183"/>
      <c r="E1853" s="184"/>
      <c r="F1853" s="184"/>
      <c r="G1853" s="184"/>
      <c r="H1853" s="184"/>
      <c r="I1853" s="184"/>
      <c r="J1853" s="184"/>
      <c r="K1853" s="184"/>
      <c r="L1853" s="184"/>
      <c r="M1853" s="184"/>
      <c r="N1853" s="184"/>
      <c r="O1853" s="184"/>
      <c r="P1853" s="184"/>
      <c r="Q1853" s="184"/>
      <c r="R1853" s="184"/>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1750</v>
      </c>
      <c r="C1854" s="180">
        <v>112408</v>
      </c>
      <c r="D1854" s="183"/>
      <c r="E1854" s="184"/>
      <c r="F1854" s="184"/>
      <c r="G1854" s="184"/>
      <c r="H1854" s="184"/>
      <c r="I1854" s="184"/>
      <c r="J1854" s="184"/>
      <c r="K1854" s="184"/>
      <c r="L1854" s="184"/>
      <c r="M1854" s="184"/>
      <c r="N1854" s="184"/>
      <c r="O1854" s="184"/>
      <c r="P1854" s="184"/>
      <c r="Q1854" s="184"/>
      <c r="R1854" s="184"/>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1339</v>
      </c>
      <c r="C1855" s="180">
        <v>143493</v>
      </c>
      <c r="D1855" s="183">
        <v>45014</v>
      </c>
      <c r="E1855" s="184">
        <v>3447.2557999999999</v>
      </c>
      <c r="F1855" s="184">
        <v>22.138400000000001</v>
      </c>
      <c r="G1855" s="184">
        <v>6.7201000000000004</v>
      </c>
      <c r="H1855" s="184">
        <v>6.8769</v>
      </c>
      <c r="I1855" s="184">
        <v>7.0242000000000004</v>
      </c>
      <c r="J1855" s="184">
        <v>7.0014000000000003</v>
      </c>
      <c r="K1855" s="184">
        <v>6.2656000000000001</v>
      </c>
      <c r="L1855" s="184">
        <v>6.1722000000000001</v>
      </c>
      <c r="M1855" s="184">
        <v>5.7409999999999997</v>
      </c>
      <c r="N1855" s="184">
        <v>5.1062000000000003</v>
      </c>
      <c r="O1855" s="184">
        <v>5.9542999999999999</v>
      </c>
      <c r="P1855" s="184">
        <v>5.0514999999999999</v>
      </c>
      <c r="Q1855" s="184">
        <v>5.9756</v>
      </c>
      <c r="R1855" s="184">
        <v>6.4138999999999999</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1340</v>
      </c>
      <c r="C1856" s="180">
        <v>143494</v>
      </c>
      <c r="D1856" s="183">
        <v>45014</v>
      </c>
      <c r="E1856" s="184">
        <v>3737.6803</v>
      </c>
      <c r="F1856" s="184">
        <v>22.938700000000001</v>
      </c>
      <c r="G1856" s="184">
        <v>7.5210999999999997</v>
      </c>
      <c r="H1856" s="184">
        <v>7.6779000000000002</v>
      </c>
      <c r="I1856" s="184">
        <v>7.8262999999999998</v>
      </c>
      <c r="J1856" s="184">
        <v>7.8061999999999996</v>
      </c>
      <c r="K1856" s="184">
        <v>7.0789999999999997</v>
      </c>
      <c r="L1856" s="184">
        <v>6.9981999999999998</v>
      </c>
      <c r="M1856" s="184">
        <v>6.5781000000000001</v>
      </c>
      <c r="N1856" s="184">
        <v>5.9503000000000004</v>
      </c>
      <c r="O1856" s="184">
        <v>6.8080999999999996</v>
      </c>
      <c r="P1856" s="184">
        <v>5.8963999999999999</v>
      </c>
      <c r="Q1856" s="184">
        <v>7.0814000000000004</v>
      </c>
      <c r="R1856" s="184">
        <v>7.2889999999999997</v>
      </c>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1341</v>
      </c>
      <c r="C1857" s="180">
        <v>147674</v>
      </c>
      <c r="D1857" s="183"/>
      <c r="E1857" s="184"/>
      <c r="F1857" s="184"/>
      <c r="G1857" s="184"/>
      <c r="H1857" s="184"/>
      <c r="I1857" s="184"/>
      <c r="J1857" s="184"/>
      <c r="K1857" s="184"/>
      <c r="L1857" s="184"/>
      <c r="M1857" s="184"/>
      <c r="N1857" s="184"/>
      <c r="O1857" s="184"/>
      <c r="P1857" s="184"/>
      <c r="Q1857" s="184"/>
      <c r="R1857" s="184"/>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1342</v>
      </c>
      <c r="C1858" s="180">
        <v>147675</v>
      </c>
      <c r="D1858" s="183"/>
      <c r="E1858" s="184"/>
      <c r="F1858" s="184"/>
      <c r="G1858" s="184"/>
      <c r="H1858" s="184"/>
      <c r="I1858" s="184"/>
      <c r="J1858" s="184"/>
      <c r="K1858" s="184"/>
      <c r="L1858" s="184"/>
      <c r="M1858" s="184"/>
      <c r="N1858" s="184"/>
      <c r="O1858" s="184"/>
      <c r="P1858" s="184"/>
      <c r="Q1858" s="184"/>
      <c r="R1858" s="184"/>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1817</v>
      </c>
      <c r="C1859" s="180">
        <v>138343</v>
      </c>
      <c r="D1859" s="183">
        <v>45014</v>
      </c>
      <c r="E1859" s="184">
        <v>29.341699999999999</v>
      </c>
      <c r="F1859" s="184">
        <v>30.502600000000001</v>
      </c>
      <c r="G1859" s="184">
        <v>7.7206999999999999</v>
      </c>
      <c r="H1859" s="184">
        <v>7.6163999999999996</v>
      </c>
      <c r="I1859" s="184">
        <v>7.2439</v>
      </c>
      <c r="J1859" s="184">
        <v>7.0092999999999996</v>
      </c>
      <c r="K1859" s="184">
        <v>6.1756000000000002</v>
      </c>
      <c r="L1859" s="184">
        <v>6.0803000000000003</v>
      </c>
      <c r="M1859" s="184">
        <v>5.5730000000000004</v>
      </c>
      <c r="N1859" s="184">
        <v>4.9447000000000001</v>
      </c>
      <c r="O1859" s="184">
        <v>4.431</v>
      </c>
      <c r="P1859" s="184">
        <v>6.8346999999999998</v>
      </c>
      <c r="Q1859" s="184">
        <v>7.5747</v>
      </c>
      <c r="R1859" s="184">
        <v>4.1528999999999998</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1818</v>
      </c>
      <c r="C1860" s="180">
        <v>138358</v>
      </c>
      <c r="D1860" s="183">
        <v>45014</v>
      </c>
      <c r="E1860" s="184">
        <v>30.234300000000001</v>
      </c>
      <c r="F1860" s="184">
        <v>31.2943</v>
      </c>
      <c r="G1860" s="184">
        <v>8.3636999999999997</v>
      </c>
      <c r="H1860" s="184">
        <v>8.2695000000000007</v>
      </c>
      <c r="I1860" s="184">
        <v>7.8880999999999997</v>
      </c>
      <c r="J1860" s="184">
        <v>7.6517999999999997</v>
      </c>
      <c r="K1860" s="184">
        <v>6.8113000000000001</v>
      </c>
      <c r="L1860" s="184">
        <v>6.7248000000000001</v>
      </c>
      <c r="M1860" s="184">
        <v>6.2241999999999997</v>
      </c>
      <c r="N1860" s="184">
        <v>5.5824999999999996</v>
      </c>
      <c r="O1860" s="184">
        <v>4.9771000000000001</v>
      </c>
      <c r="P1860" s="184">
        <v>7.2281000000000004</v>
      </c>
      <c r="Q1860" s="184">
        <v>8.0914000000000001</v>
      </c>
      <c r="R1860" s="184">
        <v>4.7256999999999998</v>
      </c>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1343</v>
      </c>
      <c r="C1861" s="180">
        <v>119828</v>
      </c>
      <c r="D1861" s="183">
        <v>45014</v>
      </c>
      <c r="E1861" s="184">
        <v>5153.9049000000005</v>
      </c>
      <c r="F1861" s="184">
        <v>22.136199999999999</v>
      </c>
      <c r="G1861" s="184">
        <v>7.6798999999999999</v>
      </c>
      <c r="H1861" s="184">
        <v>8.1161999999999992</v>
      </c>
      <c r="I1861" s="184">
        <v>7.6863000000000001</v>
      </c>
      <c r="J1861" s="184">
        <v>7.8605999999999998</v>
      </c>
      <c r="K1861" s="184">
        <v>6.7763</v>
      </c>
      <c r="L1861" s="184">
        <v>6.6844999999999999</v>
      </c>
      <c r="M1861" s="184">
        <v>6.1563999999999997</v>
      </c>
      <c r="N1861" s="184">
        <v>5.3022999999999998</v>
      </c>
      <c r="O1861" s="184">
        <v>4.8304999999999998</v>
      </c>
      <c r="P1861" s="184">
        <v>6.0495000000000001</v>
      </c>
      <c r="Q1861" s="184">
        <v>7.1547999999999998</v>
      </c>
      <c r="R1861" s="184">
        <v>4.5251999999999999</v>
      </c>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1344</v>
      </c>
      <c r="C1862" s="180">
        <v>100641</v>
      </c>
      <c r="D1862" s="183">
        <v>45014</v>
      </c>
      <c r="E1862" s="184">
        <v>5090.2168000000001</v>
      </c>
      <c r="F1862" s="184">
        <v>21.906500000000001</v>
      </c>
      <c r="G1862" s="184">
        <v>7.4503000000000004</v>
      </c>
      <c r="H1862" s="184">
        <v>7.8864000000000001</v>
      </c>
      <c r="I1862" s="184">
        <v>7.4561999999999999</v>
      </c>
      <c r="J1862" s="184">
        <v>7.6295999999999999</v>
      </c>
      <c r="K1862" s="184">
        <v>6.5598000000000001</v>
      </c>
      <c r="L1862" s="184">
        <v>6.4813000000000001</v>
      </c>
      <c r="M1862" s="184">
        <v>5.9561999999999999</v>
      </c>
      <c r="N1862" s="184">
        <v>5.1036999999999999</v>
      </c>
      <c r="O1862" s="184">
        <v>4.6421000000000001</v>
      </c>
      <c r="P1862" s="184">
        <v>5.8760000000000003</v>
      </c>
      <c r="Q1862" s="184">
        <v>7.0530999999999997</v>
      </c>
      <c r="R1862" s="184">
        <v>4.3327999999999998</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1798</v>
      </c>
      <c r="C1863" s="180">
        <v>149535</v>
      </c>
      <c r="D1863" s="183">
        <v>45014</v>
      </c>
      <c r="E1863" s="184">
        <v>2334.2606999999998</v>
      </c>
      <c r="F1863" s="184">
        <v>26.465399999999999</v>
      </c>
      <c r="G1863" s="184">
        <v>6.5304000000000002</v>
      </c>
      <c r="H1863" s="184">
        <v>6.4843000000000002</v>
      </c>
      <c r="I1863" s="184">
        <v>6.7614999999999998</v>
      </c>
      <c r="J1863" s="184">
        <v>6.7988</v>
      </c>
      <c r="K1863" s="184">
        <v>5.8166000000000002</v>
      </c>
      <c r="L1863" s="184">
        <v>5.5865</v>
      </c>
      <c r="M1863" s="184">
        <v>5.0532000000000004</v>
      </c>
      <c r="N1863" s="184">
        <v>4.4169999999999998</v>
      </c>
      <c r="O1863" s="184">
        <v>3.5436000000000001</v>
      </c>
      <c r="P1863" s="184">
        <v>3.5497000000000001</v>
      </c>
      <c r="Q1863" s="184">
        <v>5.7121000000000004</v>
      </c>
      <c r="R1863" s="184">
        <v>3.5806</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1799</v>
      </c>
      <c r="C1864" s="180">
        <v>149539</v>
      </c>
      <c r="D1864" s="183">
        <v>45014</v>
      </c>
      <c r="E1864" s="184">
        <v>2477.0039999999999</v>
      </c>
      <c r="F1864" s="184">
        <v>27.6648</v>
      </c>
      <c r="G1864" s="184">
        <v>7.7652999999999999</v>
      </c>
      <c r="H1864" s="184">
        <v>7.7272999999999996</v>
      </c>
      <c r="I1864" s="184">
        <v>8.0114999999999998</v>
      </c>
      <c r="J1864" s="184">
        <v>8.0565999999999995</v>
      </c>
      <c r="K1864" s="184">
        <v>7.0926999999999998</v>
      </c>
      <c r="L1864" s="184">
        <v>6.8832000000000004</v>
      </c>
      <c r="M1864" s="184">
        <v>6.3651999999999997</v>
      </c>
      <c r="N1864" s="184">
        <v>5.7281000000000004</v>
      </c>
      <c r="O1864" s="184">
        <v>4.5758000000000001</v>
      </c>
      <c r="P1864" s="184">
        <v>4.5201000000000002</v>
      </c>
      <c r="Q1864" s="184">
        <v>6.6082999999999998</v>
      </c>
      <c r="R1864" s="184">
        <v>4.7000999999999999</v>
      </c>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1345</v>
      </c>
      <c r="C1865" s="180">
        <v>147440</v>
      </c>
      <c r="D1865" s="183"/>
      <c r="E1865" s="184"/>
      <c r="F1865" s="184"/>
      <c r="G1865" s="184"/>
      <c r="H1865" s="184"/>
      <c r="I1865" s="184"/>
      <c r="J1865" s="184"/>
      <c r="K1865" s="184"/>
      <c r="L1865" s="184"/>
      <c r="M1865" s="184"/>
      <c r="N1865" s="184"/>
      <c r="O1865" s="184"/>
      <c r="P1865" s="184"/>
      <c r="Q1865" s="184"/>
      <c r="R1865" s="184"/>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1346</v>
      </c>
      <c r="C1866" s="180">
        <v>147425</v>
      </c>
      <c r="D1866" s="183"/>
      <c r="E1866" s="184"/>
      <c r="F1866" s="184"/>
      <c r="G1866" s="184"/>
      <c r="H1866" s="184"/>
      <c r="I1866" s="184"/>
      <c r="J1866" s="184"/>
      <c r="K1866" s="184"/>
      <c r="L1866" s="184"/>
      <c r="M1866" s="184"/>
      <c r="N1866" s="184"/>
      <c r="O1866" s="184"/>
      <c r="P1866" s="184"/>
      <c r="Q1866" s="184"/>
      <c r="R1866" s="184"/>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1347</v>
      </c>
      <c r="C1867" s="180">
        <v>146075</v>
      </c>
      <c r="D1867" s="183">
        <v>45014</v>
      </c>
      <c r="E1867" s="184">
        <v>12.5654</v>
      </c>
      <c r="F1867" s="184">
        <v>27.616499999999998</v>
      </c>
      <c r="G1867" s="184">
        <v>7.6185</v>
      </c>
      <c r="H1867" s="184">
        <v>7.7835999999999999</v>
      </c>
      <c r="I1867" s="184">
        <v>7.9292999999999996</v>
      </c>
      <c r="J1867" s="184">
        <v>7.9023000000000003</v>
      </c>
      <c r="K1867" s="184">
        <v>6.9264999999999999</v>
      </c>
      <c r="L1867" s="184">
        <v>6.8002000000000002</v>
      </c>
      <c r="M1867" s="184">
        <v>6.2877999999999998</v>
      </c>
      <c r="N1867" s="184">
        <v>5.5898000000000003</v>
      </c>
      <c r="O1867" s="184">
        <v>4.9214000000000002</v>
      </c>
      <c r="P1867" s="184"/>
      <c r="Q1867" s="184">
        <v>5.6102999999999996</v>
      </c>
      <c r="R1867" s="184">
        <v>4.8297999999999996</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1348</v>
      </c>
      <c r="C1868" s="180">
        <v>146070</v>
      </c>
      <c r="D1868" s="183">
        <v>45014</v>
      </c>
      <c r="E1868" s="184">
        <v>12.1835</v>
      </c>
      <c r="F1868" s="184">
        <v>26.982600000000001</v>
      </c>
      <c r="G1868" s="184">
        <v>6.7168999999999999</v>
      </c>
      <c r="H1868" s="184">
        <v>6.8632999999999997</v>
      </c>
      <c r="I1868" s="184">
        <v>7.0163000000000002</v>
      </c>
      <c r="J1868" s="184">
        <v>6.9702000000000002</v>
      </c>
      <c r="K1868" s="184">
        <v>6.0061</v>
      </c>
      <c r="L1868" s="184">
        <v>5.9222999999999999</v>
      </c>
      <c r="M1868" s="184">
        <v>5.4217000000000004</v>
      </c>
      <c r="N1868" s="184">
        <v>4.7304000000000004</v>
      </c>
      <c r="O1868" s="184">
        <v>4.1147999999999998</v>
      </c>
      <c r="P1868" s="184"/>
      <c r="Q1868" s="184">
        <v>4.8339999999999996</v>
      </c>
      <c r="R1868" s="184">
        <v>4.0045999999999999</v>
      </c>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1349</v>
      </c>
      <c r="C1869" s="180">
        <v>120746</v>
      </c>
      <c r="D1869" s="183">
        <v>45014</v>
      </c>
      <c r="E1869" s="184">
        <v>3843.9456</v>
      </c>
      <c r="F1869" s="184">
        <v>24.937799999999999</v>
      </c>
      <c r="G1869" s="184">
        <v>7.9763000000000002</v>
      </c>
      <c r="H1869" s="184">
        <v>8.0178999999999991</v>
      </c>
      <c r="I1869" s="184">
        <v>8.0653000000000006</v>
      </c>
      <c r="J1869" s="184">
        <v>7.7750000000000004</v>
      </c>
      <c r="K1869" s="184">
        <v>6.8489000000000004</v>
      </c>
      <c r="L1869" s="184">
        <v>6.7195999999999998</v>
      </c>
      <c r="M1869" s="184">
        <v>6.2046000000000001</v>
      </c>
      <c r="N1869" s="184">
        <v>5.4767999999999999</v>
      </c>
      <c r="O1869" s="184">
        <v>5.9419000000000004</v>
      </c>
      <c r="P1869" s="184">
        <v>5.7111000000000001</v>
      </c>
      <c r="Q1869" s="184">
        <v>7.4135999999999997</v>
      </c>
      <c r="R1869" s="184">
        <v>6.1246999999999998</v>
      </c>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1350</v>
      </c>
      <c r="C1870" s="180">
        <v>102532</v>
      </c>
      <c r="D1870" s="183">
        <v>45014</v>
      </c>
      <c r="E1870" s="184">
        <v>3629.1545999999998</v>
      </c>
      <c r="F1870" s="184">
        <v>24.416699999999999</v>
      </c>
      <c r="G1870" s="184">
        <v>7.4554999999999998</v>
      </c>
      <c r="H1870" s="184">
        <v>7.4969999999999999</v>
      </c>
      <c r="I1870" s="184">
        <v>7.5437000000000003</v>
      </c>
      <c r="J1870" s="184">
        <v>7.2519</v>
      </c>
      <c r="K1870" s="184">
        <v>6.3204000000000002</v>
      </c>
      <c r="L1870" s="184">
        <v>6.1829999999999998</v>
      </c>
      <c r="M1870" s="184">
        <v>5.6615000000000002</v>
      </c>
      <c r="N1870" s="184">
        <v>4.9161000000000001</v>
      </c>
      <c r="O1870" s="184">
        <v>5.3715000000000002</v>
      </c>
      <c r="P1870" s="184">
        <v>5.1351000000000004</v>
      </c>
      <c r="Q1870" s="184">
        <v>6.7995999999999999</v>
      </c>
      <c r="R1870" s="184">
        <v>5.5407000000000002</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1809</v>
      </c>
      <c r="C1871" s="180">
        <v>147311</v>
      </c>
      <c r="D1871" s="183">
        <v>45014</v>
      </c>
      <c r="E1871" s="184">
        <v>1199.7607</v>
      </c>
      <c r="F1871" s="184">
        <v>26.858699999999999</v>
      </c>
      <c r="G1871" s="184">
        <v>7.3155000000000001</v>
      </c>
      <c r="H1871" s="184">
        <v>7.1677999999999997</v>
      </c>
      <c r="I1871" s="184">
        <v>7.6783999999999999</v>
      </c>
      <c r="J1871" s="184">
        <v>7.7007000000000003</v>
      </c>
      <c r="K1871" s="184">
        <v>6.7497999999999996</v>
      </c>
      <c r="L1871" s="184">
        <v>6.6456999999999997</v>
      </c>
      <c r="M1871" s="184">
        <v>6.0157999999999996</v>
      </c>
      <c r="N1871" s="184">
        <v>5.4101999999999997</v>
      </c>
      <c r="O1871" s="184">
        <v>4.4748000000000001</v>
      </c>
      <c r="P1871" s="184"/>
      <c r="Q1871" s="184">
        <v>4.8913000000000002</v>
      </c>
      <c r="R1871" s="184">
        <v>4.6379000000000001</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1810</v>
      </c>
      <c r="C1872" s="180">
        <v>147307</v>
      </c>
      <c r="D1872" s="183">
        <v>45014</v>
      </c>
      <c r="E1872" s="184">
        <v>1173.9358</v>
      </c>
      <c r="F1872" s="184">
        <v>26.1951</v>
      </c>
      <c r="G1872" s="184">
        <v>6.6540999999999997</v>
      </c>
      <c r="H1872" s="184">
        <v>6.5071000000000003</v>
      </c>
      <c r="I1872" s="184">
        <v>7.0171999999999999</v>
      </c>
      <c r="J1872" s="184">
        <v>7.0368000000000004</v>
      </c>
      <c r="K1872" s="184">
        <v>6.1003999999999996</v>
      </c>
      <c r="L1872" s="184">
        <v>5.9755000000000003</v>
      </c>
      <c r="M1872" s="184">
        <v>5.3201999999999998</v>
      </c>
      <c r="N1872" s="184">
        <v>4.7005999999999997</v>
      </c>
      <c r="O1872" s="184">
        <v>3.8792</v>
      </c>
      <c r="P1872" s="184"/>
      <c r="Q1872" s="184">
        <v>4.2946</v>
      </c>
      <c r="R1872" s="184">
        <v>4.0041000000000002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5" t="s">
        <v>27</v>
      </c>
      <c r="B1873" s="180"/>
      <c r="C1873" s="180"/>
      <c r="D1873" s="180"/>
      <c r="E1873" s="180"/>
      <c r="F1873" s="186">
        <v>25.237863265306125</v>
      </c>
      <c r="G1873" s="186">
        <v>7.5910551020408157</v>
      </c>
      <c r="H1873" s="186">
        <v>7.4923673469387753</v>
      </c>
      <c r="I1873" s="186">
        <v>7.5421918367346947</v>
      </c>
      <c r="J1873" s="186">
        <v>7.4850673469387745</v>
      </c>
      <c r="K1873" s="186">
        <v>6.5392571428571422</v>
      </c>
      <c r="L1873" s="186">
        <v>6.4482938775510208</v>
      </c>
      <c r="M1873" s="186">
        <v>5.9363551020408174</v>
      </c>
      <c r="N1873" s="186">
        <v>5.2303224489795914</v>
      </c>
      <c r="O1873" s="186">
        <v>4.7171425531914881</v>
      </c>
      <c r="P1873" s="186">
        <v>5.415924137931035</v>
      </c>
      <c r="Q1873" s="186">
        <v>6.2049183673469379</v>
      </c>
      <c r="R1873" s="186">
        <v>4.5859999999999985</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5" t="s">
        <v>407</v>
      </c>
      <c r="B1874" s="180"/>
      <c r="C1874" s="180"/>
      <c r="D1874" s="180"/>
      <c r="E1874" s="180"/>
      <c r="F1874" s="186">
        <v>25.226299999999998</v>
      </c>
      <c r="G1874" s="186">
        <v>7.6185</v>
      </c>
      <c r="H1874" s="186">
        <v>7.5037000000000003</v>
      </c>
      <c r="I1874" s="186">
        <v>7.5481999999999996</v>
      </c>
      <c r="J1874" s="186">
        <v>7.5834000000000001</v>
      </c>
      <c r="K1874" s="186">
        <v>6.6412000000000004</v>
      </c>
      <c r="L1874" s="186">
        <v>6.5439999999999996</v>
      </c>
      <c r="M1874" s="186">
        <v>5.9615</v>
      </c>
      <c r="N1874" s="186">
        <v>5.2571000000000003</v>
      </c>
      <c r="O1874" s="186">
        <v>4.6826999999999996</v>
      </c>
      <c r="P1874" s="186">
        <v>5.7004000000000001</v>
      </c>
      <c r="Q1874" s="186">
        <v>6.6082999999999998</v>
      </c>
      <c r="R1874" s="186">
        <v>4.6013000000000002</v>
      </c>
    </row>
    <row r="1875" spans="1:34" x14ac:dyDescent="0.3">
      <c r="D1875" s="106"/>
      <c r="E1875" s="107"/>
      <c r="F1875" s="107"/>
      <c r="G1875" s="107"/>
      <c r="H1875" s="107"/>
      <c r="I1875" s="107"/>
      <c r="J1875" s="107"/>
      <c r="K1875" s="107"/>
      <c r="L1875" s="107"/>
      <c r="M1875" s="107"/>
      <c r="N1875" s="107"/>
      <c r="O1875" s="107"/>
      <c r="P1875" s="107"/>
      <c r="Q1875" s="107"/>
      <c r="R1875" s="107"/>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2" t="s">
        <v>387</v>
      </c>
      <c r="B1876" s="182"/>
      <c r="C1876" s="182"/>
      <c r="D1876" s="182"/>
      <c r="E1876" s="182"/>
      <c r="F1876" s="182"/>
      <c r="G1876" s="182"/>
      <c r="H1876" s="182"/>
      <c r="I1876" s="182"/>
      <c r="J1876" s="182"/>
      <c r="K1876" s="182"/>
      <c r="L1876" s="182"/>
      <c r="M1876" s="182"/>
      <c r="N1876" s="182"/>
      <c r="O1876" s="182"/>
      <c r="P1876" s="182"/>
      <c r="Q1876" s="182"/>
      <c r="R1876" s="182"/>
      <c r="T1876" s="106"/>
      <c r="U1876" s="107"/>
      <c r="V1876" s="107"/>
      <c r="W1876" s="107"/>
      <c r="X1876" s="107"/>
      <c r="Y1876" s="107"/>
      <c r="Z1876" s="107"/>
      <c r="AA1876" s="107"/>
      <c r="AB1876" s="107"/>
      <c r="AC1876" s="107"/>
      <c r="AD1876" s="107"/>
      <c r="AE1876" s="107"/>
      <c r="AF1876" s="107"/>
      <c r="AG1876" s="107"/>
      <c r="AH1876" s="107"/>
    </row>
    <row r="1877" spans="1:34" x14ac:dyDescent="0.3">
      <c r="A1877" s="180" t="s">
        <v>380</v>
      </c>
      <c r="B1877" s="180" t="s">
        <v>30</v>
      </c>
      <c r="C1877" s="180">
        <v>108167</v>
      </c>
      <c r="D1877" s="183">
        <v>45014</v>
      </c>
      <c r="E1877" s="184">
        <v>70.359300000000005</v>
      </c>
      <c r="F1877" s="184">
        <v>1.7730999999999999</v>
      </c>
      <c r="G1877" s="184">
        <v>0.90129999999999999</v>
      </c>
      <c r="H1877" s="184">
        <v>-0.69230000000000003</v>
      </c>
      <c r="I1877" s="184">
        <v>-0.22339999999999999</v>
      </c>
      <c r="J1877" s="184">
        <v>-0.68140000000000001</v>
      </c>
      <c r="K1877" s="184">
        <v>-5.2704000000000004</v>
      </c>
      <c r="L1877" s="184">
        <v>1.5702</v>
      </c>
      <c r="M1877" s="184">
        <v>12.0253</v>
      </c>
      <c r="N1877" s="184">
        <v>0.60470000000000002</v>
      </c>
      <c r="O1877" s="184">
        <v>30.577200000000001</v>
      </c>
      <c r="P1877" s="184">
        <v>3.1474000000000002</v>
      </c>
      <c r="Q1877" s="184">
        <v>13.8771</v>
      </c>
      <c r="R1877" s="184">
        <v>10.3195</v>
      </c>
      <c r="T1877" s="106"/>
      <c r="U1877" s="107"/>
      <c r="V1877" s="107"/>
      <c r="W1877" s="107"/>
      <c r="X1877" s="107"/>
      <c r="Y1877" s="107"/>
      <c r="Z1877" s="107"/>
      <c r="AA1877" s="107"/>
      <c r="AB1877" s="107"/>
      <c r="AC1877" s="107"/>
      <c r="AD1877" s="107"/>
      <c r="AE1877" s="107"/>
      <c r="AF1877" s="107"/>
      <c r="AG1877" s="107"/>
      <c r="AH1877" s="107"/>
    </row>
    <row r="1878" spans="1:34" x14ac:dyDescent="0.3">
      <c r="A1878" s="180" t="s">
        <v>380</v>
      </c>
      <c r="B1878" s="180" t="s">
        <v>11</v>
      </c>
      <c r="C1878" s="180">
        <v>119659</v>
      </c>
      <c r="D1878" s="183">
        <v>45014</v>
      </c>
      <c r="E1878" s="184">
        <v>77.664000000000001</v>
      </c>
      <c r="F1878" s="184">
        <v>1.7749999999999999</v>
      </c>
      <c r="G1878" s="184">
        <v>0.91039999999999999</v>
      </c>
      <c r="H1878" s="184">
        <v>-0.67869999999999997</v>
      </c>
      <c r="I1878" s="184">
        <v>-0.19350000000000001</v>
      </c>
      <c r="J1878" s="184">
        <v>-0.6169</v>
      </c>
      <c r="K1878" s="184">
        <v>-5.0636999999999999</v>
      </c>
      <c r="L1878" s="184">
        <v>2.0232999999999999</v>
      </c>
      <c r="M1878" s="184">
        <v>12.7865</v>
      </c>
      <c r="N1878" s="184">
        <v>1.5319</v>
      </c>
      <c r="O1878" s="184">
        <v>31.838899999999999</v>
      </c>
      <c r="P1878" s="184">
        <v>4.2248999999999999</v>
      </c>
      <c r="Q1878" s="184">
        <v>15.070600000000001</v>
      </c>
      <c r="R1878" s="184">
        <v>11.3386</v>
      </c>
      <c r="T1878" s="106"/>
      <c r="U1878" s="107"/>
      <c r="V1878" s="107"/>
      <c r="W1878" s="107"/>
      <c r="X1878" s="107"/>
      <c r="Y1878" s="107"/>
      <c r="Z1878" s="107"/>
      <c r="AA1878" s="107"/>
      <c r="AB1878" s="107"/>
      <c r="AC1878" s="107"/>
      <c r="AD1878" s="107"/>
      <c r="AE1878" s="107"/>
      <c r="AF1878" s="107"/>
      <c r="AG1878" s="107"/>
      <c r="AH1878" s="107"/>
    </row>
    <row r="1879" spans="1:34" x14ac:dyDescent="0.3">
      <c r="A1879" s="180" t="s">
        <v>380</v>
      </c>
      <c r="B1879" s="180" t="s">
        <v>2078</v>
      </c>
      <c r="C1879" s="180">
        <v>118481</v>
      </c>
      <c r="D1879" s="183">
        <v>45014</v>
      </c>
      <c r="E1879" s="184">
        <v>99.71</v>
      </c>
      <c r="F1879" s="184">
        <v>1.1617</v>
      </c>
      <c r="G1879" s="184">
        <v>0.6734</v>
      </c>
      <c r="H1879" s="184">
        <v>-0.80189999999999995</v>
      </c>
      <c r="I1879" s="184">
        <v>-0.20519999999999999</v>
      </c>
      <c r="J1879" s="184">
        <v>-0.75639999999999996</v>
      </c>
      <c r="K1879" s="184">
        <v>-2.8195999999999999</v>
      </c>
      <c r="L1879" s="184">
        <v>1.7117</v>
      </c>
      <c r="M1879" s="184">
        <v>13.1654</v>
      </c>
      <c r="N1879" s="184">
        <v>4.0922999999999998</v>
      </c>
      <c r="O1879" s="184">
        <v>46.064999999999998</v>
      </c>
      <c r="P1879" s="184">
        <v>11.8238</v>
      </c>
      <c r="Q1879" s="184">
        <v>15.952299999999999</v>
      </c>
      <c r="R1879" s="184">
        <v>20.442699999999999</v>
      </c>
      <c r="T1879" s="106"/>
      <c r="U1879" s="107"/>
      <c r="V1879" s="107"/>
      <c r="W1879" s="107"/>
      <c r="X1879" s="107"/>
      <c r="Y1879" s="107"/>
      <c r="Z1879" s="107"/>
      <c r="AA1879" s="107"/>
      <c r="AB1879" s="107"/>
      <c r="AC1879" s="107"/>
      <c r="AD1879" s="107"/>
      <c r="AE1879" s="107"/>
      <c r="AF1879" s="107"/>
      <c r="AG1879" s="107"/>
      <c r="AH1879" s="107"/>
    </row>
    <row r="1880" spans="1:34" x14ac:dyDescent="0.3">
      <c r="A1880" s="180" t="s">
        <v>380</v>
      </c>
      <c r="B1880" s="180" t="s">
        <v>2079</v>
      </c>
      <c r="C1880" s="180">
        <v>108909</v>
      </c>
      <c r="D1880" s="183">
        <v>45014</v>
      </c>
      <c r="E1880" s="184">
        <v>90.128</v>
      </c>
      <c r="F1880" s="184">
        <v>1.1583000000000001</v>
      </c>
      <c r="G1880" s="184">
        <v>0.65890000000000004</v>
      </c>
      <c r="H1880" s="184">
        <v>-0.82199999999999995</v>
      </c>
      <c r="I1880" s="184">
        <v>-0.24460000000000001</v>
      </c>
      <c r="J1880" s="184">
        <v>-0.83840000000000003</v>
      </c>
      <c r="K1880" s="184">
        <v>-3.0767000000000002</v>
      </c>
      <c r="L1880" s="184">
        <v>1.1606000000000001</v>
      </c>
      <c r="M1880" s="184">
        <v>12.225099999999999</v>
      </c>
      <c r="N1880" s="184">
        <v>2.9563999999999999</v>
      </c>
      <c r="O1880" s="184">
        <v>44.485900000000001</v>
      </c>
      <c r="P1880" s="184">
        <v>10.6007</v>
      </c>
      <c r="Q1880" s="184">
        <v>15.709199999999999</v>
      </c>
      <c r="R1880" s="184">
        <v>19.125399999999999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80" t="s">
        <v>380</v>
      </c>
      <c r="B1881" s="180" t="s">
        <v>1704</v>
      </c>
      <c r="C1881" s="180">
        <v>148595</v>
      </c>
      <c r="D1881" s="183">
        <v>45014</v>
      </c>
      <c r="E1881" s="184">
        <v>13.297000000000001</v>
      </c>
      <c r="F1881" s="184">
        <v>0.88009999999999999</v>
      </c>
      <c r="G1881" s="184">
        <v>0.56720000000000004</v>
      </c>
      <c r="H1881" s="184">
        <v>-0.47160000000000002</v>
      </c>
      <c r="I1881" s="184">
        <v>0.45329999999999998</v>
      </c>
      <c r="J1881" s="184">
        <v>0</v>
      </c>
      <c r="K1881" s="184">
        <v>-0.31490000000000001</v>
      </c>
      <c r="L1881" s="184">
        <v>3.9478</v>
      </c>
      <c r="M1881" s="184">
        <v>11.253299999999999</v>
      </c>
      <c r="N1881" s="184">
        <v>0.84179999999999999</v>
      </c>
      <c r="O1881" s="184"/>
      <c r="P1881" s="184"/>
      <c r="Q1881" s="184">
        <v>13.197800000000001</v>
      </c>
      <c r="R1881" s="184">
        <v>10.820499999999999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80" t="s">
        <v>380</v>
      </c>
      <c r="B1882" s="180" t="s">
        <v>1705</v>
      </c>
      <c r="C1882" s="180">
        <v>148594</v>
      </c>
      <c r="D1882" s="183">
        <v>45014</v>
      </c>
      <c r="E1882" s="184">
        <v>13.068</v>
      </c>
      <c r="F1882" s="184">
        <v>0.88</v>
      </c>
      <c r="G1882" s="184">
        <v>0.56950000000000001</v>
      </c>
      <c r="H1882" s="184">
        <v>-0.4798</v>
      </c>
      <c r="I1882" s="184">
        <v>0.4304</v>
      </c>
      <c r="J1882" s="184">
        <v>-5.3499999999999999E-2</v>
      </c>
      <c r="K1882" s="184">
        <v>-0.4874</v>
      </c>
      <c r="L1882" s="184">
        <v>3.5663</v>
      </c>
      <c r="M1882" s="184">
        <v>10.6333</v>
      </c>
      <c r="N1882" s="184">
        <v>9.1899999999999996E-2</v>
      </c>
      <c r="O1882" s="184"/>
      <c r="P1882" s="184"/>
      <c r="Q1882" s="184">
        <v>12.345499999999999</v>
      </c>
      <c r="R1882" s="184">
        <v>9.9925999999999995</v>
      </c>
      <c r="T1882" s="106"/>
      <c r="U1882" s="107"/>
      <c r="V1882" s="107"/>
      <c r="W1882" s="107"/>
      <c r="X1882" s="107"/>
      <c r="Y1882" s="107"/>
      <c r="Z1882" s="107"/>
      <c r="AA1882" s="107"/>
      <c r="AB1882" s="107"/>
      <c r="AC1882" s="107"/>
      <c r="AD1882" s="107"/>
      <c r="AE1882" s="107"/>
      <c r="AF1882" s="107"/>
      <c r="AG1882" s="107"/>
      <c r="AH1882" s="107"/>
    </row>
    <row r="1883" spans="1:34" x14ac:dyDescent="0.3">
      <c r="A1883" s="180" t="s">
        <v>380</v>
      </c>
      <c r="B1883" s="180" t="s">
        <v>31</v>
      </c>
      <c r="C1883" s="180">
        <v>101764</v>
      </c>
      <c r="D1883" s="183">
        <v>45014</v>
      </c>
      <c r="E1883" s="184">
        <v>428.55599999999998</v>
      </c>
      <c r="F1883" s="184">
        <v>0.89610000000000001</v>
      </c>
      <c r="G1883" s="184">
        <v>0.31269999999999998</v>
      </c>
      <c r="H1883" s="184">
        <v>-0.79469999999999996</v>
      </c>
      <c r="I1883" s="184">
        <v>0.25850000000000001</v>
      </c>
      <c r="J1883" s="184">
        <v>-1.1409</v>
      </c>
      <c r="K1883" s="184">
        <v>-5.8780999999999999</v>
      </c>
      <c r="L1883" s="184">
        <v>1.2697000000000001</v>
      </c>
      <c r="M1883" s="184">
        <v>11.265599999999999</v>
      </c>
      <c r="N1883" s="184">
        <v>7.22E-2</v>
      </c>
      <c r="O1883" s="184">
        <v>30.308800000000002</v>
      </c>
      <c r="P1883" s="184">
        <v>8.5273000000000003</v>
      </c>
      <c r="Q1883" s="184">
        <v>13.7478</v>
      </c>
      <c r="R1883" s="184">
        <v>11.423500000000001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12</v>
      </c>
      <c r="C1884" s="180">
        <v>118935</v>
      </c>
      <c r="D1884" s="183">
        <v>45014</v>
      </c>
      <c r="E1884" s="184">
        <v>469.47800000000001</v>
      </c>
      <c r="F1884" s="184">
        <v>0.89829999999999999</v>
      </c>
      <c r="G1884" s="184">
        <v>0.32479999999999998</v>
      </c>
      <c r="H1884" s="184">
        <v>-0.77800000000000002</v>
      </c>
      <c r="I1884" s="184">
        <v>0.29199999999999998</v>
      </c>
      <c r="J1884" s="184">
        <v>-1.0731999999999999</v>
      </c>
      <c r="K1884" s="184">
        <v>-5.6584000000000003</v>
      </c>
      <c r="L1884" s="184">
        <v>1.7445999999999999</v>
      </c>
      <c r="M1884" s="184">
        <v>12.053100000000001</v>
      </c>
      <c r="N1884" s="184">
        <v>1.0104</v>
      </c>
      <c r="O1884" s="184">
        <v>31.531099999999999</v>
      </c>
      <c r="P1884" s="184">
        <v>9.6370000000000005</v>
      </c>
      <c r="Q1884" s="184">
        <v>14.5435</v>
      </c>
      <c r="R1884" s="184">
        <v>12.475300000000001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1980</v>
      </c>
      <c r="C1885" s="180">
        <v>151113</v>
      </c>
      <c r="D1885" s="183">
        <v>45014</v>
      </c>
      <c r="E1885" s="184">
        <v>65.018699999999995</v>
      </c>
      <c r="F1885" s="184">
        <v>1.1092</v>
      </c>
      <c r="G1885" s="184">
        <v>0.59260000000000002</v>
      </c>
      <c r="H1885" s="184">
        <v>-0.64429999999999998</v>
      </c>
      <c r="I1885" s="184">
        <v>3.5499999999999997E-2</v>
      </c>
      <c r="J1885" s="184">
        <v>-9.1999999999999998E-3</v>
      </c>
      <c r="K1885" s="184">
        <v>-2.3029000000000002</v>
      </c>
      <c r="L1885" s="184">
        <v>6.6159999999999997</v>
      </c>
      <c r="M1885" s="184">
        <v>17.723500000000001</v>
      </c>
      <c r="N1885" s="184">
        <v>5.13</v>
      </c>
      <c r="O1885" s="184">
        <v>34.891100000000002</v>
      </c>
      <c r="P1885" s="184">
        <v>11.668900000000001</v>
      </c>
      <c r="Q1885" s="184">
        <v>17.669699999999999</v>
      </c>
      <c r="R1885" s="184">
        <v>16.4679</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1981</v>
      </c>
      <c r="C1886" s="180">
        <v>151110</v>
      </c>
      <c r="D1886" s="183">
        <v>45014</v>
      </c>
      <c r="E1886" s="184">
        <v>59.545699999999997</v>
      </c>
      <c r="F1886" s="184">
        <v>1.1062000000000001</v>
      </c>
      <c r="G1886" s="184">
        <v>0.57850000000000001</v>
      </c>
      <c r="H1886" s="184">
        <v>-0.66359999999999997</v>
      </c>
      <c r="I1886" s="184">
        <v>-2.8999999999999998E-3</v>
      </c>
      <c r="J1886" s="184">
        <v>-8.7599999999999997E-2</v>
      </c>
      <c r="K1886" s="184">
        <v>-2.5427</v>
      </c>
      <c r="L1886" s="184">
        <v>6.1005000000000003</v>
      </c>
      <c r="M1886" s="184">
        <v>16.868600000000001</v>
      </c>
      <c r="N1886" s="184">
        <v>4.1135999999999999</v>
      </c>
      <c r="O1886" s="184">
        <v>33.594900000000003</v>
      </c>
      <c r="P1886" s="184">
        <v>10.6051</v>
      </c>
      <c r="Q1886" s="184">
        <v>14.4404</v>
      </c>
      <c r="R1886" s="184">
        <v>15.3459</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32</v>
      </c>
      <c r="C1887" s="180">
        <v>102594</v>
      </c>
      <c r="D1887" s="183">
        <v>45014</v>
      </c>
      <c r="E1887" s="184">
        <v>270.70999999999998</v>
      </c>
      <c r="F1887" s="184">
        <v>0.92079999999999995</v>
      </c>
      <c r="G1887" s="184">
        <v>0.52729999999999999</v>
      </c>
      <c r="H1887" s="184">
        <v>-0.58389999999999997</v>
      </c>
      <c r="I1887" s="184">
        <v>-8.4900000000000003E-2</v>
      </c>
      <c r="J1887" s="184">
        <v>-1.0888</v>
      </c>
      <c r="K1887" s="184">
        <v>-2.6537999999999999</v>
      </c>
      <c r="L1887" s="184">
        <v>6.6081000000000003</v>
      </c>
      <c r="M1887" s="184">
        <v>12.748900000000001</v>
      </c>
      <c r="N1887" s="184">
        <v>6.7763</v>
      </c>
      <c r="O1887" s="184">
        <v>37.510300000000001</v>
      </c>
      <c r="P1887" s="184">
        <v>14.2394</v>
      </c>
      <c r="Q1887" s="184">
        <v>19.372199999999999</v>
      </c>
      <c r="R1887" s="184">
        <v>19.3125</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13</v>
      </c>
      <c r="C1888" s="180">
        <v>120323</v>
      </c>
      <c r="D1888" s="183">
        <v>45014</v>
      </c>
      <c r="E1888" s="184">
        <v>293.83</v>
      </c>
      <c r="F1888" s="184">
        <v>0.92049999999999998</v>
      </c>
      <c r="G1888" s="184">
        <v>0.53380000000000005</v>
      </c>
      <c r="H1888" s="184">
        <v>-0.5786</v>
      </c>
      <c r="I1888" s="184">
        <v>-7.1400000000000005E-2</v>
      </c>
      <c r="J1888" s="184">
        <v>-1.054</v>
      </c>
      <c r="K1888" s="184">
        <v>-2.5310000000000001</v>
      </c>
      <c r="L1888" s="184">
        <v>6.8784000000000001</v>
      </c>
      <c r="M1888" s="184">
        <v>13.1813</v>
      </c>
      <c r="N1888" s="184">
        <v>7.3352000000000004</v>
      </c>
      <c r="O1888" s="184">
        <v>38.259</v>
      </c>
      <c r="P1888" s="184">
        <v>14.939299999999999</v>
      </c>
      <c r="Q1888" s="184">
        <v>17.154800000000002</v>
      </c>
      <c r="R1888" s="184">
        <v>19.971599999999999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14</v>
      </c>
      <c r="C1889" s="180">
        <v>144455</v>
      </c>
      <c r="D1889" s="183">
        <v>45014</v>
      </c>
      <c r="E1889" s="184">
        <v>16.07</v>
      </c>
      <c r="F1889" s="184">
        <v>0.87880000000000003</v>
      </c>
      <c r="G1889" s="184">
        <v>0.4375</v>
      </c>
      <c r="H1889" s="184">
        <v>-1.1076999999999999</v>
      </c>
      <c r="I1889" s="184">
        <v>-0.372</v>
      </c>
      <c r="J1889" s="184">
        <v>-2.6061000000000001</v>
      </c>
      <c r="K1889" s="184">
        <v>-7.4309000000000003</v>
      </c>
      <c r="L1889" s="184">
        <v>1.1328</v>
      </c>
      <c r="M1889" s="184">
        <v>8.1426999999999996</v>
      </c>
      <c r="N1889" s="184">
        <v>-2.0122</v>
      </c>
      <c r="O1889" s="184">
        <v>27.791499999999999</v>
      </c>
      <c r="P1889" s="184"/>
      <c r="Q1889" s="184">
        <v>10.842499999999999</v>
      </c>
      <c r="R1889" s="184">
        <v>10.043699999999999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33</v>
      </c>
      <c r="C1890" s="180">
        <v>144453</v>
      </c>
      <c r="D1890" s="183">
        <v>45014</v>
      </c>
      <c r="E1890" s="184">
        <v>15.3</v>
      </c>
      <c r="F1890" s="184">
        <v>0.92349999999999999</v>
      </c>
      <c r="G1890" s="184">
        <v>0.45960000000000001</v>
      </c>
      <c r="H1890" s="184">
        <v>-1.0989</v>
      </c>
      <c r="I1890" s="184">
        <v>-0.3906</v>
      </c>
      <c r="J1890" s="184">
        <v>-2.6097999999999999</v>
      </c>
      <c r="K1890" s="184">
        <v>-7.5529000000000002</v>
      </c>
      <c r="L1890" s="184">
        <v>0.79049999999999998</v>
      </c>
      <c r="M1890" s="184">
        <v>7.5193000000000003</v>
      </c>
      <c r="N1890" s="184">
        <v>-2.7336</v>
      </c>
      <c r="O1890" s="184">
        <v>26.8843</v>
      </c>
      <c r="P1890" s="184"/>
      <c r="Q1890" s="184">
        <v>9.6677</v>
      </c>
      <c r="R1890" s="184">
        <v>9.1631</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16</v>
      </c>
      <c r="C1891" s="180">
        <v>135341</v>
      </c>
      <c r="D1891" s="183">
        <v>45014</v>
      </c>
      <c r="E1891" s="184">
        <v>18.847799999999999</v>
      </c>
      <c r="F1891" s="184">
        <v>0.86270000000000002</v>
      </c>
      <c r="G1891" s="184">
        <v>0.62680000000000002</v>
      </c>
      <c r="H1891" s="184">
        <v>-0.2445</v>
      </c>
      <c r="I1891" s="184">
        <v>-2.9700000000000001E-2</v>
      </c>
      <c r="J1891" s="184">
        <v>-0.96779999999999999</v>
      </c>
      <c r="K1891" s="184">
        <v>-6.2801999999999998</v>
      </c>
      <c r="L1891" s="184">
        <v>0.84379999999999999</v>
      </c>
      <c r="M1891" s="184">
        <v>7.1792999999999996</v>
      </c>
      <c r="N1891" s="184">
        <v>8.6599999999999996E-2</v>
      </c>
      <c r="O1891" s="184">
        <v>25.659700000000001</v>
      </c>
      <c r="P1891" s="184">
        <v>6.4691999999999998</v>
      </c>
      <c r="Q1891" s="184">
        <v>8.7431999999999999</v>
      </c>
      <c r="R1891" s="184">
        <v>9.9030000000000005</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35</v>
      </c>
      <c r="C1892" s="180">
        <v>135343</v>
      </c>
      <c r="D1892" s="183">
        <v>45014</v>
      </c>
      <c r="E1892" s="184">
        <v>16.311800000000002</v>
      </c>
      <c r="F1892" s="184">
        <v>0.85760000000000003</v>
      </c>
      <c r="G1892" s="184">
        <v>0.60129999999999995</v>
      </c>
      <c r="H1892" s="184">
        <v>-0.27939999999999998</v>
      </c>
      <c r="I1892" s="184">
        <v>-9.9199999999999997E-2</v>
      </c>
      <c r="J1892" s="184">
        <v>-1.1100000000000001</v>
      </c>
      <c r="K1892" s="184">
        <v>-6.6959</v>
      </c>
      <c r="L1892" s="184">
        <v>-4.4699999999999997E-2</v>
      </c>
      <c r="M1892" s="184">
        <v>5.7634999999999996</v>
      </c>
      <c r="N1892" s="184">
        <v>-1.6805000000000001</v>
      </c>
      <c r="O1892" s="184">
        <v>23.1935</v>
      </c>
      <c r="P1892" s="184">
        <v>4.6281999999999996</v>
      </c>
      <c r="Q1892" s="184">
        <v>6.6848000000000001</v>
      </c>
      <c r="R1892" s="184">
        <v>7.9607999999999999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36</v>
      </c>
      <c r="C1893" s="180">
        <v>100254</v>
      </c>
      <c r="D1893" s="183">
        <v>45014</v>
      </c>
      <c r="E1893" s="184">
        <v>430.98721115660697</v>
      </c>
      <c r="F1893" s="184">
        <v>1.5729</v>
      </c>
      <c r="G1893" s="184">
        <v>1.0818000000000001</v>
      </c>
      <c r="H1893" s="184">
        <v>-0.61260000000000003</v>
      </c>
      <c r="I1893" s="184">
        <v>-0.75590000000000002</v>
      </c>
      <c r="J1893" s="184">
        <v>-0.6391</v>
      </c>
      <c r="K1893" s="184">
        <v>-1.9918</v>
      </c>
      <c r="L1893" s="184">
        <v>8.9273000000000007</v>
      </c>
      <c r="M1893" s="184">
        <v>17.754799999999999</v>
      </c>
      <c r="N1893" s="184">
        <v>5.6646000000000001</v>
      </c>
      <c r="O1893" s="184">
        <v>29.8643</v>
      </c>
      <c r="P1893" s="184">
        <v>11.600099999999999</v>
      </c>
      <c r="Q1893" s="184">
        <v>15.6797</v>
      </c>
      <c r="R1893" s="184">
        <v>13.4659</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17</v>
      </c>
      <c r="C1894" s="180">
        <v>120486</v>
      </c>
      <c r="D1894" s="183">
        <v>45014</v>
      </c>
      <c r="E1894" s="184">
        <v>58.492800000000003</v>
      </c>
      <c r="F1894" s="184">
        <v>1.5745</v>
      </c>
      <c r="G1894" s="184">
        <v>1.0905</v>
      </c>
      <c r="H1894" s="184">
        <v>-0.60050000000000003</v>
      </c>
      <c r="I1894" s="184">
        <v>-0.73199999999999998</v>
      </c>
      <c r="J1894" s="184">
        <v>-0.58889999999999998</v>
      </c>
      <c r="K1894" s="184">
        <v>-1.8348</v>
      </c>
      <c r="L1894" s="184">
        <v>9.2756000000000007</v>
      </c>
      <c r="M1894" s="184">
        <v>18.349</v>
      </c>
      <c r="N1894" s="184">
        <v>6.3769999999999998</v>
      </c>
      <c r="O1894" s="184">
        <v>30.72</v>
      </c>
      <c r="P1894" s="184">
        <v>12.332100000000001</v>
      </c>
      <c r="Q1894" s="184">
        <v>14.5974</v>
      </c>
      <c r="R1894" s="184">
        <v>14.2174</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38</v>
      </c>
      <c r="C1895" s="180">
        <v>103085</v>
      </c>
      <c r="D1895" s="183">
        <v>45014</v>
      </c>
      <c r="E1895" s="184">
        <v>119.3965</v>
      </c>
      <c r="F1895" s="184">
        <v>1.0666</v>
      </c>
      <c r="G1895" s="184">
        <v>0.53380000000000005</v>
      </c>
      <c r="H1895" s="184">
        <v>-0.79049999999999998</v>
      </c>
      <c r="I1895" s="184">
        <v>-0.12609999999999999</v>
      </c>
      <c r="J1895" s="184">
        <v>-1.7020999999999999</v>
      </c>
      <c r="K1895" s="184">
        <v>-6.8282999999999996</v>
      </c>
      <c r="L1895" s="184">
        <v>-1.2564</v>
      </c>
      <c r="M1895" s="184">
        <v>8.0803999999999991</v>
      </c>
      <c r="N1895" s="184">
        <v>-2.1577000000000002</v>
      </c>
      <c r="O1895" s="184">
        <v>30.909099999999999</v>
      </c>
      <c r="P1895" s="184">
        <v>11.1313</v>
      </c>
      <c r="Q1895" s="184">
        <v>14.934200000000001</v>
      </c>
      <c r="R1895" s="184">
        <v>12.039099999999999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19</v>
      </c>
      <c r="C1896" s="180">
        <v>118784</v>
      </c>
      <c r="D1896" s="183">
        <v>45014</v>
      </c>
      <c r="E1896" s="184">
        <v>128.59039999999999</v>
      </c>
      <c r="F1896" s="184">
        <v>1.0685</v>
      </c>
      <c r="G1896" s="184">
        <v>0.54330000000000001</v>
      </c>
      <c r="H1896" s="184">
        <v>-0.77749999999999997</v>
      </c>
      <c r="I1896" s="184">
        <v>-0.10050000000000001</v>
      </c>
      <c r="J1896" s="184">
        <v>-1.6473</v>
      </c>
      <c r="K1896" s="184">
        <v>-6.6555999999999997</v>
      </c>
      <c r="L1896" s="184">
        <v>-0.89170000000000005</v>
      </c>
      <c r="M1896" s="184">
        <v>8.6667000000000005</v>
      </c>
      <c r="N1896" s="184">
        <v>-1.4468000000000001</v>
      </c>
      <c r="O1896" s="184">
        <v>31.788</v>
      </c>
      <c r="P1896" s="184">
        <v>11.876799999999999</v>
      </c>
      <c r="Q1896" s="184">
        <v>13.7605</v>
      </c>
      <c r="R1896" s="184">
        <v>12.815300000000001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20</v>
      </c>
      <c r="C1897" s="180">
        <v>103490</v>
      </c>
      <c r="D1897" s="183">
        <v>45014</v>
      </c>
      <c r="E1897" s="184">
        <v>76.88</v>
      </c>
      <c r="F1897" s="184">
        <v>0.93210000000000004</v>
      </c>
      <c r="G1897" s="184">
        <v>0.35239999999999999</v>
      </c>
      <c r="H1897" s="184">
        <v>-0.78720000000000001</v>
      </c>
      <c r="I1897" s="184">
        <v>-0.8</v>
      </c>
      <c r="J1897" s="184">
        <v>-2.4365000000000001</v>
      </c>
      <c r="K1897" s="184">
        <v>-6.1867000000000001</v>
      </c>
      <c r="L1897" s="184">
        <v>0.69420000000000004</v>
      </c>
      <c r="M1897" s="184">
        <v>7.0305</v>
      </c>
      <c r="N1897" s="184">
        <v>1.5722</v>
      </c>
      <c r="O1897" s="184">
        <v>27.400400000000001</v>
      </c>
      <c r="P1897" s="184">
        <v>8.6557999999999993</v>
      </c>
      <c r="Q1897" s="184">
        <v>12.704000000000001</v>
      </c>
      <c r="R1897" s="184">
        <v>8.0657999999999994</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39</v>
      </c>
      <c r="C1898" s="180">
        <v>141068</v>
      </c>
      <c r="D1898" s="183">
        <v>45014</v>
      </c>
      <c r="E1898" s="184">
        <v>75.09</v>
      </c>
      <c r="F1898" s="184">
        <v>0.9274</v>
      </c>
      <c r="G1898" s="184">
        <v>0.3609</v>
      </c>
      <c r="H1898" s="184">
        <v>-0.79269999999999996</v>
      </c>
      <c r="I1898" s="184">
        <v>-0.80579999999999996</v>
      </c>
      <c r="J1898" s="184">
        <v>-2.4679000000000002</v>
      </c>
      <c r="K1898" s="184">
        <v>-6.3014999999999999</v>
      </c>
      <c r="L1898" s="184">
        <v>0.45479999999999998</v>
      </c>
      <c r="M1898" s="184">
        <v>6.6467999999999998</v>
      </c>
      <c r="N1898" s="184">
        <v>1.0769</v>
      </c>
      <c r="O1898" s="184">
        <v>26.770199999999999</v>
      </c>
      <c r="P1898" s="184">
        <v>8.1797000000000004</v>
      </c>
      <c r="Q1898" s="184">
        <v>12.366300000000001</v>
      </c>
      <c r="R1898" s="184">
        <v>7.5240999999999998</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40</v>
      </c>
      <c r="C1899" s="180">
        <v>101672</v>
      </c>
      <c r="D1899" s="183">
        <v>45014</v>
      </c>
      <c r="E1899" s="184">
        <v>201.04089999999999</v>
      </c>
      <c r="F1899" s="184">
        <v>0.86680000000000001</v>
      </c>
      <c r="G1899" s="184">
        <v>0.39379999999999998</v>
      </c>
      <c r="H1899" s="184">
        <v>-1.0669999999999999</v>
      </c>
      <c r="I1899" s="184">
        <v>-0.45419999999999999</v>
      </c>
      <c r="J1899" s="184">
        <v>-1.2361</v>
      </c>
      <c r="K1899" s="184">
        <v>-4.4462999999999999</v>
      </c>
      <c r="L1899" s="184">
        <v>2.1677</v>
      </c>
      <c r="M1899" s="184">
        <v>10.458600000000001</v>
      </c>
      <c r="N1899" s="184">
        <v>4.2596999999999996</v>
      </c>
      <c r="O1899" s="184">
        <v>27</v>
      </c>
      <c r="P1899" s="184">
        <v>8.3923000000000005</v>
      </c>
      <c r="Q1899" s="184">
        <v>17.347999999999999</v>
      </c>
      <c r="R1899" s="184">
        <v>11.308400000000001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21</v>
      </c>
      <c r="C1900" s="180">
        <v>119231</v>
      </c>
      <c r="D1900" s="183">
        <v>45014</v>
      </c>
      <c r="E1900" s="184">
        <v>221.36959999999999</v>
      </c>
      <c r="F1900" s="184">
        <v>0.86939999999999995</v>
      </c>
      <c r="G1900" s="184">
        <v>0.40710000000000002</v>
      </c>
      <c r="H1900" s="184">
        <v>-1.0486</v>
      </c>
      <c r="I1900" s="184">
        <v>-0.41820000000000002</v>
      </c>
      <c r="J1900" s="184">
        <v>-1.1555</v>
      </c>
      <c r="K1900" s="184">
        <v>-4.2032999999999996</v>
      </c>
      <c r="L1900" s="184">
        <v>2.6922999999999999</v>
      </c>
      <c r="M1900" s="184">
        <v>11.3179</v>
      </c>
      <c r="N1900" s="184">
        <v>5.3460999999999999</v>
      </c>
      <c r="O1900" s="184">
        <v>28.4057</v>
      </c>
      <c r="P1900" s="184">
        <v>9.7225000000000001</v>
      </c>
      <c r="Q1900" s="184">
        <v>15.468</v>
      </c>
      <c r="R1900" s="184">
        <v>12.4719</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22</v>
      </c>
      <c r="C1901" s="180">
        <v>143835</v>
      </c>
      <c r="D1901" s="183"/>
      <c r="E1901" s="184"/>
      <c r="F1901" s="184"/>
      <c r="G1901" s="184"/>
      <c r="H1901" s="184"/>
      <c r="I1901" s="184"/>
      <c r="J1901" s="184"/>
      <c r="K1901" s="184"/>
      <c r="L1901" s="184"/>
      <c r="M1901" s="184"/>
      <c r="N1901" s="184"/>
      <c r="O1901" s="184"/>
      <c r="P1901" s="184"/>
      <c r="Q1901" s="184"/>
      <c r="R1901" s="184"/>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41</v>
      </c>
      <c r="C1902" s="180">
        <v>143837</v>
      </c>
      <c r="D1902" s="183"/>
      <c r="E1902" s="184"/>
      <c r="F1902" s="184"/>
      <c r="G1902" s="184"/>
      <c r="H1902" s="184"/>
      <c r="I1902" s="184"/>
      <c r="J1902" s="184"/>
      <c r="K1902" s="184"/>
      <c r="L1902" s="184"/>
      <c r="M1902" s="184"/>
      <c r="N1902" s="184"/>
      <c r="O1902" s="184"/>
      <c r="P1902" s="184"/>
      <c r="Q1902" s="184"/>
      <c r="R1902" s="184"/>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23</v>
      </c>
      <c r="C1903" s="180">
        <v>144213</v>
      </c>
      <c r="D1903" s="183"/>
      <c r="E1903" s="184"/>
      <c r="F1903" s="184"/>
      <c r="G1903" s="184"/>
      <c r="H1903" s="184"/>
      <c r="I1903" s="184"/>
      <c r="J1903" s="184"/>
      <c r="K1903" s="184"/>
      <c r="L1903" s="184"/>
      <c r="M1903" s="184"/>
      <c r="N1903" s="184"/>
      <c r="O1903" s="184"/>
      <c r="P1903" s="184"/>
      <c r="Q1903" s="184"/>
      <c r="R1903" s="184"/>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42</v>
      </c>
      <c r="C1904" s="180">
        <v>144212</v>
      </c>
      <c r="D1904" s="183"/>
      <c r="E1904" s="184"/>
      <c r="F1904" s="184"/>
      <c r="G1904" s="184"/>
      <c r="H1904" s="184"/>
      <c r="I1904" s="184"/>
      <c r="J1904" s="184"/>
      <c r="K1904" s="184"/>
      <c r="L1904" s="184"/>
      <c r="M1904" s="184"/>
      <c r="N1904" s="184"/>
      <c r="O1904" s="184"/>
      <c r="P1904" s="184"/>
      <c r="Q1904" s="184"/>
      <c r="R1904" s="184"/>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43</v>
      </c>
      <c r="C1905" s="180">
        <v>100496</v>
      </c>
      <c r="D1905" s="183">
        <v>45014</v>
      </c>
      <c r="E1905" s="184">
        <v>435.25630000000001</v>
      </c>
      <c r="F1905" s="184">
        <v>0.89990000000000003</v>
      </c>
      <c r="G1905" s="184">
        <v>0.41160000000000002</v>
      </c>
      <c r="H1905" s="184">
        <v>-0.85419999999999996</v>
      </c>
      <c r="I1905" s="184">
        <v>-3.27E-2</v>
      </c>
      <c r="J1905" s="184">
        <v>-0.83579999999999999</v>
      </c>
      <c r="K1905" s="184">
        <v>-3.6526999999999998</v>
      </c>
      <c r="L1905" s="184">
        <v>3.3098999999999998</v>
      </c>
      <c r="M1905" s="184">
        <v>16.276700000000002</v>
      </c>
      <c r="N1905" s="184">
        <v>10.5108</v>
      </c>
      <c r="O1905" s="184">
        <v>39.805399999999999</v>
      </c>
      <c r="P1905" s="184">
        <v>11.1312</v>
      </c>
      <c r="Q1905" s="184">
        <v>16.867000000000001</v>
      </c>
      <c r="R1905" s="184">
        <v>17.964700000000001</v>
      </c>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24</v>
      </c>
      <c r="C1906" s="180">
        <v>118494</v>
      </c>
      <c r="D1906" s="183">
        <v>45014</v>
      </c>
      <c r="E1906" s="184">
        <v>472.1311</v>
      </c>
      <c r="F1906" s="184">
        <v>0.90369999999999995</v>
      </c>
      <c r="G1906" s="184">
        <v>0.43049999999999999</v>
      </c>
      <c r="H1906" s="184">
        <v>-0.82799999999999996</v>
      </c>
      <c r="I1906" s="184">
        <v>0.02</v>
      </c>
      <c r="J1906" s="184">
        <v>-0.72709999999999997</v>
      </c>
      <c r="K1906" s="184">
        <v>-3.3534999999999999</v>
      </c>
      <c r="L1906" s="184">
        <v>3.9119000000000002</v>
      </c>
      <c r="M1906" s="184">
        <v>17.245999999999999</v>
      </c>
      <c r="N1906" s="184">
        <v>11.7186</v>
      </c>
      <c r="O1906" s="184">
        <v>41.172199999999997</v>
      </c>
      <c r="P1906" s="184">
        <v>12.1518</v>
      </c>
      <c r="Q1906" s="184">
        <v>13.770099999999999</v>
      </c>
      <c r="R1906" s="184">
        <v>19.123799999999999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25</v>
      </c>
      <c r="C1907" s="180">
        <v>145473</v>
      </c>
      <c r="D1907" s="183">
        <v>45014</v>
      </c>
      <c r="E1907" s="184">
        <v>17.149999999999999</v>
      </c>
      <c r="F1907" s="184">
        <v>0.64549999999999996</v>
      </c>
      <c r="G1907" s="184">
        <v>0</v>
      </c>
      <c r="H1907" s="184">
        <v>-1.0387</v>
      </c>
      <c r="I1907" s="184">
        <v>-0.57969999999999999</v>
      </c>
      <c r="J1907" s="184">
        <v>-1.944</v>
      </c>
      <c r="K1907" s="184">
        <v>-5.5617000000000001</v>
      </c>
      <c r="L1907" s="184">
        <v>-0.52200000000000002</v>
      </c>
      <c r="M1907" s="184">
        <v>9.4448000000000008</v>
      </c>
      <c r="N1907" s="184">
        <v>0.82299999999999995</v>
      </c>
      <c r="O1907" s="184">
        <v>30.138400000000001</v>
      </c>
      <c r="P1907" s="184"/>
      <c r="Q1907" s="184">
        <v>13.3156</v>
      </c>
      <c r="R1907" s="184">
        <v>11.7118</v>
      </c>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44</v>
      </c>
      <c r="C1908" s="180">
        <v>145471</v>
      </c>
      <c r="D1908" s="183">
        <v>45014</v>
      </c>
      <c r="E1908" s="184">
        <v>16.57</v>
      </c>
      <c r="F1908" s="184">
        <v>0.66830000000000001</v>
      </c>
      <c r="G1908" s="184">
        <v>6.0400000000000002E-2</v>
      </c>
      <c r="H1908" s="184">
        <v>-1.0155000000000001</v>
      </c>
      <c r="I1908" s="184">
        <v>-0.59989999999999999</v>
      </c>
      <c r="J1908" s="184">
        <v>-1.9527000000000001</v>
      </c>
      <c r="K1908" s="184">
        <v>-5.7987000000000002</v>
      </c>
      <c r="L1908" s="184">
        <v>-0.89710000000000001</v>
      </c>
      <c r="M1908" s="184">
        <v>8.7270000000000003</v>
      </c>
      <c r="N1908" s="184">
        <v>-6.0299999999999999E-2</v>
      </c>
      <c r="O1908" s="184">
        <v>29.1569</v>
      </c>
      <c r="P1908" s="184"/>
      <c r="Q1908" s="184">
        <v>12.415699999999999</v>
      </c>
      <c r="R1908" s="184">
        <v>10.7828</v>
      </c>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26</v>
      </c>
      <c r="C1909" s="180">
        <v>120751</v>
      </c>
      <c r="D1909" s="183">
        <v>45014</v>
      </c>
      <c r="E1909" s="184">
        <v>105.1788</v>
      </c>
      <c r="F1909" s="184">
        <v>0.88300000000000001</v>
      </c>
      <c r="G1909" s="184">
        <v>0.38890000000000002</v>
      </c>
      <c r="H1909" s="184">
        <v>-0.69930000000000003</v>
      </c>
      <c r="I1909" s="184">
        <v>-0.18509999999999999</v>
      </c>
      <c r="J1909" s="184">
        <v>-2.6274000000000002</v>
      </c>
      <c r="K1909" s="184">
        <v>-6.5049000000000001</v>
      </c>
      <c r="L1909" s="184">
        <v>-0.73939999999999995</v>
      </c>
      <c r="M1909" s="184">
        <v>9.4894999999999996</v>
      </c>
      <c r="N1909" s="184">
        <v>0.27450000000000002</v>
      </c>
      <c r="O1909" s="184">
        <v>28.616599999999998</v>
      </c>
      <c r="P1909" s="184">
        <v>12.131399999999999</v>
      </c>
      <c r="Q1909" s="184">
        <v>12.198399999999999</v>
      </c>
      <c r="R1909" s="184">
        <v>10.1409</v>
      </c>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45</v>
      </c>
      <c r="C1910" s="180">
        <v>103098</v>
      </c>
      <c r="D1910" s="183">
        <v>45014</v>
      </c>
      <c r="E1910" s="184">
        <v>97.651499999999999</v>
      </c>
      <c r="F1910" s="184">
        <v>0.88109999999999999</v>
      </c>
      <c r="G1910" s="184">
        <v>0.37940000000000002</v>
      </c>
      <c r="H1910" s="184">
        <v>-0.71240000000000003</v>
      </c>
      <c r="I1910" s="184">
        <v>-0.2114</v>
      </c>
      <c r="J1910" s="184">
        <v>-2.6819000000000002</v>
      </c>
      <c r="K1910" s="184">
        <v>-6.6792999999999996</v>
      </c>
      <c r="L1910" s="184">
        <v>-1.1081000000000001</v>
      </c>
      <c r="M1910" s="184">
        <v>8.8813999999999993</v>
      </c>
      <c r="N1910" s="184">
        <v>-0.46810000000000002</v>
      </c>
      <c r="O1910" s="184">
        <v>27.709399999999999</v>
      </c>
      <c r="P1910" s="184">
        <v>11.349600000000001</v>
      </c>
      <c r="Q1910" s="184">
        <v>13.739100000000001</v>
      </c>
      <c r="R1910" s="184">
        <v>9.3389000000000006</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5" t="s">
        <v>27</v>
      </c>
      <c r="B1911" s="180"/>
      <c r="C1911" s="180"/>
      <c r="D1911" s="180"/>
      <c r="E1911" s="180"/>
      <c r="F1911" s="186">
        <v>1.0253866666666667</v>
      </c>
      <c r="G1911" s="186">
        <v>0.52366666666666661</v>
      </c>
      <c r="H1911" s="186">
        <v>-0.74481999999999993</v>
      </c>
      <c r="I1911" s="186">
        <v>-0.20764000000000002</v>
      </c>
      <c r="J1911" s="186">
        <v>-1.2445433333333333</v>
      </c>
      <c r="K1911" s="186">
        <v>-4.5519533333333335</v>
      </c>
      <c r="L1911" s="186">
        <v>2.3979533333333336</v>
      </c>
      <c r="M1911" s="186">
        <v>11.430159999999997</v>
      </c>
      <c r="N1911" s="186">
        <v>2.39025</v>
      </c>
      <c r="O1911" s="186">
        <v>31.858849999999993</v>
      </c>
      <c r="P1911" s="186">
        <v>9.9652416666666692</v>
      </c>
      <c r="Q1911" s="186">
        <v>13.939436666666669</v>
      </c>
      <c r="R1911" s="186">
        <v>12.835913333333334</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5" t="s">
        <v>407</v>
      </c>
      <c r="B1912" s="180"/>
      <c r="C1912" s="180"/>
      <c r="D1912" s="180"/>
      <c r="E1912" s="180"/>
      <c r="F1912" s="186">
        <v>0.91209999999999991</v>
      </c>
      <c r="G1912" s="186">
        <v>0.53055000000000008</v>
      </c>
      <c r="H1912" s="186">
        <v>-0.77774999999999994</v>
      </c>
      <c r="I1912" s="186">
        <v>-0.1893</v>
      </c>
      <c r="J1912" s="186">
        <v>-1.081</v>
      </c>
      <c r="K1912" s="186">
        <v>-5.1670499999999997</v>
      </c>
      <c r="L1912" s="186">
        <v>1.6409500000000001</v>
      </c>
      <c r="M1912" s="186">
        <v>11.259449999999999</v>
      </c>
      <c r="N1912" s="186">
        <v>1.04365</v>
      </c>
      <c r="O1912" s="186">
        <v>30.443000000000001</v>
      </c>
      <c r="P1912" s="186">
        <v>10.86815</v>
      </c>
      <c r="Q1912" s="186">
        <v>13.823599999999999</v>
      </c>
      <c r="R1912" s="186">
        <v>11.56765</v>
      </c>
    </row>
    <row r="1913" spans="1:34" x14ac:dyDescent="0.3">
      <c r="D1913" s="106"/>
      <c r="E1913" s="107"/>
      <c r="F1913" s="107"/>
      <c r="G1913" s="107"/>
      <c r="H1913" s="107"/>
      <c r="I1913" s="107"/>
      <c r="J1913" s="107"/>
      <c r="K1913" s="107"/>
      <c r="L1913" s="107"/>
      <c r="M1913" s="107"/>
      <c r="N1913" s="107"/>
      <c r="O1913" s="107"/>
      <c r="P1913" s="107"/>
      <c r="Q1913" s="107"/>
      <c r="R1913" s="107"/>
    </row>
    <row r="1914" spans="1:34" x14ac:dyDescent="0.3">
      <c r="A1914" s="57" t="s">
        <v>27</v>
      </c>
      <c r="F1914" s="104">
        <v>-0.18829333333333331</v>
      </c>
      <c r="G1914" s="104">
        <v>-0.18829333333333331</v>
      </c>
      <c r="H1914" s="104">
        <v>-0.59716000000000002</v>
      </c>
      <c r="I1914" s="104">
        <v>-1.73431</v>
      </c>
      <c r="J1914" s="104">
        <v>-2.1876366666666671</v>
      </c>
      <c r="K1914" s="104">
        <v>-4.8383900000000004</v>
      </c>
      <c r="L1914" s="104">
        <v>1.2330366666666668</v>
      </c>
      <c r="M1914" s="104">
        <v>10.584913333333333</v>
      </c>
      <c r="N1914" s="104">
        <v>2.3734433333333333</v>
      </c>
      <c r="O1914" s="104">
        <v>31.604542857142857</v>
      </c>
      <c r="P1914" s="104">
        <v>9.6740208333333317</v>
      </c>
      <c r="Q1914" s="104">
        <v>13.861369999999996</v>
      </c>
      <c r="R1914" s="104">
        <v>12.472416666666668</v>
      </c>
    </row>
    <row r="1915" spans="1:34" x14ac:dyDescent="0.3">
      <c r="A1915" s="57" t="s">
        <v>407</v>
      </c>
      <c r="F1915" s="104">
        <v>-0.19679999999999997</v>
      </c>
      <c r="G1915" s="104">
        <v>-0.19679999999999997</v>
      </c>
      <c r="H1915" s="104">
        <v>-0.64565000000000006</v>
      </c>
      <c r="I1915" s="104">
        <v>-1.75075</v>
      </c>
      <c r="J1915" s="104">
        <v>-2.1539000000000001</v>
      </c>
      <c r="K1915" s="104">
        <v>-5.6968499999999995</v>
      </c>
      <c r="L1915" s="104">
        <v>0.46034999999999998</v>
      </c>
      <c r="M1915" s="104">
        <v>10.1518</v>
      </c>
      <c r="N1915" s="104">
        <v>1.25315</v>
      </c>
      <c r="O1915" s="104">
        <v>30.136099999999999</v>
      </c>
      <c r="P1915" s="104">
        <v>10.548549999999999</v>
      </c>
      <c r="Q1915" s="104">
        <v>13.76135</v>
      </c>
      <c r="R1915" s="104">
        <v>11.345700000000001</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45014</v>
      </c>
      <c r="C8" s="60">
        <f>VLOOKUP($A8,'Return Data'!$B$7:$R$2292,4,0)</f>
        <v>27.772099999999998</v>
      </c>
      <c r="D8" s="60">
        <f>VLOOKUP($A8,'Return Data'!$B$7:$R$2292,10,0)</f>
        <v>-5.5647000000000002</v>
      </c>
      <c r="E8" s="61">
        <f t="shared" ref="E8:E15" si="0">RANK(D8,D$8:D$15,0)</f>
        <v>8</v>
      </c>
      <c r="F8" s="60">
        <f>VLOOKUP($A8,'Return Data'!$B$7:$R$2292,11,0)</f>
        <v>-2.9344999999999999</v>
      </c>
      <c r="G8" s="61">
        <f t="shared" ref="G8:G15" si="1">RANK(F8,F$8:F$15,0)</f>
        <v>8</v>
      </c>
      <c r="H8" s="60">
        <f>VLOOKUP($A8,'Return Data'!$B$7:$R$2292,12,0)</f>
        <v>3.0145</v>
      </c>
      <c r="I8" s="61">
        <f t="shared" ref="I8:I15" si="2">RANK(H8,H$8:H$15,0)</f>
        <v>8</v>
      </c>
      <c r="J8" s="60">
        <f>VLOOKUP($A8,'Return Data'!$B$7:$R$2292,13,0)</f>
        <v>-6.9240000000000004</v>
      </c>
      <c r="K8" s="61">
        <f t="shared" ref="K8:K15" si="3">RANK(J8,J$8:J$15,0)</f>
        <v>8</v>
      </c>
      <c r="L8" s="60">
        <f>VLOOKUP($A8,'Return Data'!$B$7:$R$2292,17,0)</f>
        <v>4.4630999999999998</v>
      </c>
      <c r="M8" s="61">
        <f t="shared" ref="M8:M15" si="4">RANK(L8,L$8:L$15,0)</f>
        <v>8</v>
      </c>
      <c r="N8" s="60">
        <f>VLOOKUP($A8,'Return Data'!$B$7:$R$2292,14,0)</f>
        <v>16.266200000000001</v>
      </c>
      <c r="O8" s="61">
        <f t="shared" ref="O8:O13" si="5">RANK(N8,N$8:N$15,0)</f>
        <v>4</v>
      </c>
      <c r="P8" s="60">
        <f>VLOOKUP($A8,'Return Data'!$B$7:$R$2292,15,0)</f>
        <v>8.6569000000000003</v>
      </c>
      <c r="Q8" s="61">
        <f t="shared" ref="Q8:Q13" si="6">RANK(P8,P$8:P$15,0)</f>
        <v>5</v>
      </c>
      <c r="R8" s="60">
        <f>VLOOKUP($A8,'Return Data'!$B$7:$R$2292,16,0)</f>
        <v>8.4405999999999999</v>
      </c>
      <c r="S8" s="62">
        <f t="shared" ref="S8:S15" si="7">RANK(R8,R$8:R$15,0)</f>
        <v>7</v>
      </c>
    </row>
    <row r="9" spans="1:20" x14ac:dyDescent="0.3">
      <c r="A9" s="58" t="s">
        <v>1096</v>
      </c>
      <c r="B9" s="59">
        <f>VLOOKUP($A9,'Return Data'!$B$7:$R$2292,3,0)</f>
        <v>45014</v>
      </c>
      <c r="C9" s="60">
        <f>VLOOKUP($A9,'Return Data'!$B$7:$R$2292,4,0)</f>
        <v>49.49</v>
      </c>
      <c r="D9" s="60">
        <f>VLOOKUP($A9,'Return Data'!$B$7:$R$2292,10,0)</f>
        <v>-1.0319</v>
      </c>
      <c r="E9" s="61">
        <f t="shared" si="0"/>
        <v>4</v>
      </c>
      <c r="F9" s="60">
        <f>VLOOKUP($A9,'Return Data'!$B$7:$R$2292,11,0)</f>
        <v>4.2596999999999996</v>
      </c>
      <c r="G9" s="61">
        <f t="shared" si="1"/>
        <v>4</v>
      </c>
      <c r="H9" s="60">
        <f>VLOOKUP($A9,'Return Data'!$B$7:$R$2292,12,0)</f>
        <v>8.3050999999999995</v>
      </c>
      <c r="I9" s="61">
        <f t="shared" si="2"/>
        <v>7</v>
      </c>
      <c r="J9" s="60">
        <f>VLOOKUP($A9,'Return Data'!$B$7:$R$2292,13,0)</f>
        <v>5.1256000000000004</v>
      </c>
      <c r="K9" s="61">
        <f t="shared" si="3"/>
        <v>2</v>
      </c>
      <c r="L9" s="60">
        <f>VLOOKUP($A9,'Return Data'!$B$7:$R$2292,17,0)</f>
        <v>10.175700000000001</v>
      </c>
      <c r="M9" s="61">
        <f t="shared" si="4"/>
        <v>3</v>
      </c>
      <c r="N9" s="60">
        <f>VLOOKUP($A9,'Return Data'!$B$7:$R$2292,14,0)</f>
        <v>21.649899999999999</v>
      </c>
      <c r="O9" s="61">
        <f t="shared" si="5"/>
        <v>3</v>
      </c>
      <c r="P9" s="60">
        <f>VLOOKUP($A9,'Return Data'!$B$7:$R$2292,15,0)</f>
        <v>9.7745999999999995</v>
      </c>
      <c r="Q9" s="61">
        <f t="shared" si="6"/>
        <v>3</v>
      </c>
      <c r="R9" s="60">
        <f>VLOOKUP($A9,'Return Data'!$B$7:$R$2292,16,0)</f>
        <v>9.4979999999999993</v>
      </c>
      <c r="S9" s="62">
        <f t="shared" si="7"/>
        <v>5</v>
      </c>
    </row>
    <row r="10" spans="1:20" x14ac:dyDescent="0.3">
      <c r="A10" s="58" t="s">
        <v>1098</v>
      </c>
      <c r="B10" s="59">
        <f>VLOOKUP($A10,'Return Data'!$B$7:$R$2292,3,0)</f>
        <v>45014</v>
      </c>
      <c r="C10" s="60">
        <f>VLOOKUP($A10,'Return Data'!$B$7:$R$2292,4,0)</f>
        <v>474.06</v>
      </c>
      <c r="D10" s="60">
        <f>VLOOKUP($A10,'Return Data'!$B$7:$R$2292,10,0)</f>
        <v>-1.3310999999999999</v>
      </c>
      <c r="E10" s="61">
        <f t="shared" si="0"/>
        <v>5</v>
      </c>
      <c r="F10" s="60">
        <f>VLOOKUP($A10,'Return Data'!$B$7:$R$2292,11,0)</f>
        <v>6.9218000000000002</v>
      </c>
      <c r="G10" s="61">
        <f t="shared" si="1"/>
        <v>2</v>
      </c>
      <c r="H10" s="60">
        <f>VLOOKUP($A10,'Return Data'!$B$7:$R$2292,12,0)</f>
        <v>12.6005</v>
      </c>
      <c r="I10" s="61">
        <f t="shared" si="2"/>
        <v>1</v>
      </c>
      <c r="J10" s="60">
        <f>VLOOKUP($A10,'Return Data'!$B$7:$R$2292,13,0)</f>
        <v>9.4177</v>
      </c>
      <c r="K10" s="61">
        <f t="shared" si="3"/>
        <v>1</v>
      </c>
      <c r="L10" s="60">
        <f>VLOOKUP($A10,'Return Data'!$B$7:$R$2292,17,0)</f>
        <v>20.014099999999999</v>
      </c>
      <c r="M10" s="61">
        <f t="shared" si="4"/>
        <v>2</v>
      </c>
      <c r="N10" s="60">
        <f>VLOOKUP($A10,'Return Data'!$B$7:$R$2292,14,0)</f>
        <v>31.349900000000002</v>
      </c>
      <c r="O10" s="61">
        <f t="shared" si="5"/>
        <v>2</v>
      </c>
      <c r="P10" s="60">
        <f>VLOOKUP($A10,'Return Data'!$B$7:$R$2292,15,0)</f>
        <v>13.444599999999999</v>
      </c>
      <c r="Q10" s="61">
        <f t="shared" si="6"/>
        <v>2</v>
      </c>
      <c r="R10" s="60">
        <f>VLOOKUP($A10,'Return Data'!$B$7:$R$2292,16,0)</f>
        <v>20.798200000000001</v>
      </c>
      <c r="S10" s="62">
        <f t="shared" si="7"/>
        <v>1</v>
      </c>
    </row>
    <row r="11" spans="1:20" x14ac:dyDescent="0.3">
      <c r="A11" s="58" t="s">
        <v>1100</v>
      </c>
      <c r="B11" s="59">
        <f>VLOOKUP($A11,'Return Data'!$B$7:$R$2292,3,0)</f>
        <v>45014</v>
      </c>
      <c r="C11" s="60">
        <f>VLOOKUP($A11,'Return Data'!$B$7:$R$2292,4,0)</f>
        <v>83.686800000000005</v>
      </c>
      <c r="D11" s="60">
        <f>VLOOKUP($A11,'Return Data'!$B$7:$R$2292,10,0)</f>
        <v>-4.9922000000000004</v>
      </c>
      <c r="E11" s="61">
        <f t="shared" si="0"/>
        <v>7</v>
      </c>
      <c r="F11" s="60">
        <f>VLOOKUP($A11,'Return Data'!$B$7:$R$2292,11,0)</f>
        <v>0.56200000000000006</v>
      </c>
      <c r="G11" s="61">
        <f t="shared" si="1"/>
        <v>7</v>
      </c>
      <c r="H11" s="60">
        <f>VLOOKUP($A11,'Return Data'!$B$7:$R$2292,12,0)</f>
        <v>12.4803</v>
      </c>
      <c r="I11" s="61">
        <f t="shared" si="2"/>
        <v>2</v>
      </c>
      <c r="J11" s="60">
        <f>VLOOKUP($A11,'Return Data'!$B$7:$R$2292,13,0)</f>
        <v>4.3240999999999996</v>
      </c>
      <c r="K11" s="61">
        <f t="shared" si="3"/>
        <v>5</v>
      </c>
      <c r="L11" s="60">
        <f>VLOOKUP($A11,'Return Data'!$B$7:$R$2292,17,0)</f>
        <v>24.5367</v>
      </c>
      <c r="M11" s="61">
        <f t="shared" si="4"/>
        <v>1</v>
      </c>
      <c r="N11" s="60">
        <f>VLOOKUP($A11,'Return Data'!$B$7:$R$2292,14,0)</f>
        <v>39.571899999999999</v>
      </c>
      <c r="O11" s="61">
        <f t="shared" si="5"/>
        <v>1</v>
      </c>
      <c r="P11" s="60">
        <f>VLOOKUP($A11,'Return Data'!$B$7:$R$2292,15,0)</f>
        <v>19.105799999999999</v>
      </c>
      <c r="Q11" s="61">
        <f t="shared" si="6"/>
        <v>1</v>
      </c>
      <c r="R11" s="60">
        <f>VLOOKUP($A11,'Return Data'!$B$7:$R$2292,16,0)</f>
        <v>10.119899999999999</v>
      </c>
      <c r="S11" s="62">
        <f t="shared" si="7"/>
        <v>4</v>
      </c>
    </row>
    <row r="12" spans="1:20" x14ac:dyDescent="0.3">
      <c r="A12" s="58" t="s">
        <v>1401</v>
      </c>
      <c r="B12" s="59">
        <f>VLOOKUP($A12,'Return Data'!$B$7:$R$2292,3,0)</f>
        <v>45014</v>
      </c>
      <c r="C12" s="60">
        <f>VLOOKUP($A12,'Return Data'!$B$7:$R$2292,4,0)</f>
        <v>24.778600000000001</v>
      </c>
      <c r="D12" s="60">
        <f>VLOOKUP($A12,'Return Data'!$B$7:$R$2292,10,0)</f>
        <v>-0.82489999999999997</v>
      </c>
      <c r="E12" s="61">
        <f t="shared" si="0"/>
        <v>3</v>
      </c>
      <c r="F12" s="60">
        <f>VLOOKUP($A12,'Return Data'!$B$7:$R$2292,11,0)</f>
        <v>9.1384000000000007</v>
      </c>
      <c r="G12" s="61">
        <f t="shared" si="1"/>
        <v>1</v>
      </c>
      <c r="H12" s="60">
        <f>VLOOKUP($A12,'Return Data'!$B$7:$R$2292,12,0)</f>
        <v>9.6806999999999999</v>
      </c>
      <c r="I12" s="61">
        <f t="shared" si="2"/>
        <v>4</v>
      </c>
      <c r="J12" s="60">
        <f>VLOOKUP($A12,'Return Data'!$B$7:$R$2292,13,0)</f>
        <v>4.8647999999999998</v>
      </c>
      <c r="K12" s="61">
        <f t="shared" si="3"/>
        <v>3</v>
      </c>
      <c r="L12" s="60">
        <f>VLOOKUP($A12,'Return Data'!$B$7:$R$2292,17,0)</f>
        <v>6.6111000000000004</v>
      </c>
      <c r="M12" s="61">
        <f t="shared" si="4"/>
        <v>7</v>
      </c>
      <c r="N12" s="60">
        <f>VLOOKUP($A12,'Return Data'!$B$7:$R$2292,14,0)</f>
        <v>11.9526</v>
      </c>
      <c r="O12" s="61">
        <f t="shared" si="5"/>
        <v>7</v>
      </c>
      <c r="P12" s="60">
        <f>VLOOKUP($A12,'Return Data'!$B$7:$R$2292,15,0)</f>
        <v>7.8064999999999998</v>
      </c>
      <c r="Q12" s="61">
        <f t="shared" si="6"/>
        <v>6</v>
      </c>
      <c r="R12" s="60">
        <f>VLOOKUP($A12,'Return Data'!$B$7:$R$2292,16,0)</f>
        <v>8.7847000000000008</v>
      </c>
      <c r="S12" s="62">
        <f t="shared" si="7"/>
        <v>6</v>
      </c>
    </row>
    <row r="13" spans="1:20" x14ac:dyDescent="0.3">
      <c r="A13" s="58" t="s">
        <v>1103</v>
      </c>
      <c r="B13" s="59">
        <f>VLOOKUP($A13,'Return Data'!$B$7:$R$2292,3,0)</f>
        <v>45014</v>
      </c>
      <c r="C13" s="60">
        <f>VLOOKUP($A13,'Return Data'!$B$7:$R$2292,4,0)</f>
        <v>39.172400000000003</v>
      </c>
      <c r="D13" s="60">
        <f>VLOOKUP($A13,'Return Data'!$B$7:$R$2292,10,0)</f>
        <v>-0.67120000000000002</v>
      </c>
      <c r="E13" s="61">
        <f t="shared" si="0"/>
        <v>2</v>
      </c>
      <c r="F13" s="60">
        <f>VLOOKUP($A13,'Return Data'!$B$7:$R$2292,11,0)</f>
        <v>2.5512000000000001</v>
      </c>
      <c r="G13" s="61">
        <f t="shared" si="1"/>
        <v>6</v>
      </c>
      <c r="H13" s="60">
        <f>VLOOKUP($A13,'Return Data'!$B$7:$R$2292,12,0)</f>
        <v>9.5983000000000001</v>
      </c>
      <c r="I13" s="61">
        <f t="shared" si="2"/>
        <v>5</v>
      </c>
      <c r="J13" s="60">
        <f>VLOOKUP($A13,'Return Data'!$B$7:$R$2292,13,0)</f>
        <v>4.8525999999999998</v>
      </c>
      <c r="K13" s="61">
        <f t="shared" si="3"/>
        <v>4</v>
      </c>
      <c r="L13" s="60">
        <f>VLOOKUP($A13,'Return Data'!$B$7:$R$2292,17,0)</f>
        <v>9.3363999999999994</v>
      </c>
      <c r="M13" s="61">
        <f t="shared" si="4"/>
        <v>5</v>
      </c>
      <c r="N13" s="60">
        <f>VLOOKUP($A13,'Return Data'!$B$7:$R$2292,14,0)</f>
        <v>15.05</v>
      </c>
      <c r="O13" s="61">
        <f t="shared" si="5"/>
        <v>6</v>
      </c>
      <c r="P13" s="60">
        <f>VLOOKUP($A13,'Return Data'!$B$7:$R$2292,15,0)</f>
        <v>8.6832999999999991</v>
      </c>
      <c r="Q13" s="61">
        <f t="shared" si="6"/>
        <v>4</v>
      </c>
      <c r="R13" s="60">
        <f>VLOOKUP($A13,'Return Data'!$B$7:$R$2292,16,0)</f>
        <v>8.1940000000000008</v>
      </c>
      <c r="S13" s="62">
        <f t="shared" si="7"/>
        <v>8</v>
      </c>
    </row>
    <row r="14" spans="1:20" x14ac:dyDescent="0.3">
      <c r="A14" s="58" t="s">
        <v>1105</v>
      </c>
      <c r="B14" s="59">
        <f>VLOOKUP($A14,'Return Data'!$B$7:$R$2292,3,0)</f>
        <v>45014</v>
      </c>
      <c r="C14" s="60">
        <f>VLOOKUP($A14,'Return Data'!$B$7:$R$2292,4,0)</f>
        <v>15.9452</v>
      </c>
      <c r="D14" s="60">
        <f>VLOOKUP($A14,'Return Data'!$B$7:$R$2292,10,0)</f>
        <v>-3.1223000000000001</v>
      </c>
      <c r="E14" s="61">
        <f t="shared" si="0"/>
        <v>6</v>
      </c>
      <c r="F14" s="60">
        <f>VLOOKUP($A14,'Return Data'!$B$7:$R$2292,11,0)</f>
        <v>2.9015</v>
      </c>
      <c r="G14" s="61">
        <f t="shared" si="1"/>
        <v>5</v>
      </c>
      <c r="H14" s="60">
        <f>VLOOKUP($A14,'Return Data'!$B$7:$R$2292,12,0)</f>
        <v>8.8960000000000008</v>
      </c>
      <c r="I14" s="61">
        <f t="shared" si="2"/>
        <v>6</v>
      </c>
      <c r="J14" s="60">
        <f>VLOOKUP($A14,'Return Data'!$B$7:$R$2292,13,0)</f>
        <v>2.7927</v>
      </c>
      <c r="K14" s="61">
        <f t="shared" si="3"/>
        <v>7</v>
      </c>
      <c r="L14" s="60">
        <f>VLOOKUP($A14,'Return Data'!$B$7:$R$2292,17,0)</f>
        <v>10.1297</v>
      </c>
      <c r="M14" s="61">
        <f t="shared" si="4"/>
        <v>4</v>
      </c>
      <c r="N14" s="60"/>
      <c r="O14" s="61"/>
      <c r="P14" s="60"/>
      <c r="Q14" s="61"/>
      <c r="R14" s="60">
        <f>VLOOKUP($A14,'Return Data'!$B$7:$R$2292,16,0)</f>
        <v>16.4222</v>
      </c>
      <c r="S14" s="62">
        <f t="shared" si="7"/>
        <v>2</v>
      </c>
    </row>
    <row r="15" spans="1:20" x14ac:dyDescent="0.3">
      <c r="A15" s="58" t="s">
        <v>1107</v>
      </c>
      <c r="B15" s="59">
        <f>VLOOKUP($A15,'Return Data'!$B$7:$R$2292,3,0)</f>
        <v>45014</v>
      </c>
      <c r="C15" s="60">
        <f>VLOOKUP($A15,'Return Data'!$B$7:$R$2292,4,0)</f>
        <v>45.775700000000001</v>
      </c>
      <c r="D15" s="60">
        <f>VLOOKUP($A15,'Return Data'!$B$7:$R$2292,10,0)</f>
        <v>-0.13919999999999999</v>
      </c>
      <c r="E15" s="61">
        <f t="shared" si="0"/>
        <v>1</v>
      </c>
      <c r="F15" s="60">
        <f>VLOOKUP($A15,'Return Data'!$B$7:$R$2292,11,0)</f>
        <v>4.3194999999999997</v>
      </c>
      <c r="G15" s="61">
        <f t="shared" si="1"/>
        <v>3</v>
      </c>
      <c r="H15" s="60">
        <f>VLOOKUP($A15,'Return Data'!$B$7:$R$2292,12,0)</f>
        <v>11.6442</v>
      </c>
      <c r="I15" s="61">
        <f t="shared" si="2"/>
        <v>3</v>
      </c>
      <c r="J15" s="60">
        <f>VLOOKUP($A15,'Return Data'!$B$7:$R$2292,13,0)</f>
        <v>4.1448</v>
      </c>
      <c r="K15" s="61">
        <f t="shared" si="3"/>
        <v>6</v>
      </c>
      <c r="L15" s="60">
        <f>VLOOKUP($A15,'Return Data'!$B$7:$R$2292,17,0)</f>
        <v>7.2907999999999999</v>
      </c>
      <c r="M15" s="61">
        <f t="shared" si="4"/>
        <v>6</v>
      </c>
      <c r="N15" s="60">
        <f>VLOOKUP($A15,'Return Data'!$B$7:$R$2292,14,0)</f>
        <v>16.121099999999998</v>
      </c>
      <c r="O15" s="61">
        <f>RANK(N15,N$8:N$15,0)</f>
        <v>5</v>
      </c>
      <c r="P15" s="60">
        <f>VLOOKUP($A15,'Return Data'!$B$7:$R$2292,15,0)</f>
        <v>6.7172999999999998</v>
      </c>
      <c r="Q15" s="61">
        <f>RANK(P15,P$8:P$15,0)</f>
        <v>7</v>
      </c>
      <c r="R15" s="60">
        <f>VLOOKUP($A15,'Return Data'!$B$7:$R$2292,16,0)</f>
        <v>11.2341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-2.2096875000000002</v>
      </c>
      <c r="E17" s="69"/>
      <c r="F17" s="70">
        <f>AVERAGE(F8:F15)</f>
        <v>3.46495</v>
      </c>
      <c r="G17" s="69"/>
      <c r="H17" s="70">
        <f>AVERAGE(H8:H15)</f>
        <v>9.52745</v>
      </c>
      <c r="I17" s="69"/>
      <c r="J17" s="70">
        <f>AVERAGE(J8:J15)</f>
        <v>3.5747874999999998</v>
      </c>
      <c r="K17" s="69"/>
      <c r="L17" s="70">
        <f>AVERAGE(L8:L15)</f>
        <v>11.569700000000001</v>
      </c>
      <c r="M17" s="69"/>
      <c r="N17" s="70">
        <f>AVERAGE(N8:N15)</f>
        <v>21.708800000000004</v>
      </c>
      <c r="O17" s="69"/>
      <c r="P17" s="70">
        <f>AVERAGE(P8:P15)</f>
        <v>10.59842857142857</v>
      </c>
      <c r="Q17" s="69"/>
      <c r="R17" s="70">
        <f>AVERAGE(R8:R15)</f>
        <v>11.686462500000001</v>
      </c>
      <c r="S17" s="71"/>
    </row>
    <row r="18" spans="1:19" x14ac:dyDescent="0.3">
      <c r="A18" s="68" t="s">
        <v>28</v>
      </c>
      <c r="B18" s="69"/>
      <c r="C18" s="69"/>
      <c r="D18" s="70">
        <f>MIN(D8:D15)</f>
        <v>-5.5647000000000002</v>
      </c>
      <c r="E18" s="69"/>
      <c r="F18" s="70">
        <f>MIN(F8:F15)</f>
        <v>-2.9344999999999999</v>
      </c>
      <c r="G18" s="69"/>
      <c r="H18" s="70">
        <f>MIN(H8:H15)</f>
        <v>3.0145</v>
      </c>
      <c r="I18" s="69"/>
      <c r="J18" s="70">
        <f>MIN(J8:J15)</f>
        <v>-6.9240000000000004</v>
      </c>
      <c r="K18" s="69"/>
      <c r="L18" s="70">
        <f>MIN(L8:L15)</f>
        <v>4.4630999999999998</v>
      </c>
      <c r="M18" s="69"/>
      <c r="N18" s="70">
        <f>MIN(N8:N15)</f>
        <v>11.9526</v>
      </c>
      <c r="O18" s="69"/>
      <c r="P18" s="70">
        <f>MIN(P8:P15)</f>
        <v>6.7172999999999998</v>
      </c>
      <c r="Q18" s="69"/>
      <c r="R18" s="70">
        <f>MIN(R8:R15)</f>
        <v>8.1940000000000008</v>
      </c>
      <c r="S18" s="71"/>
    </row>
    <row r="19" spans="1:19" ht="15" thickBot="1" x14ac:dyDescent="0.35">
      <c r="A19" s="72" t="s">
        <v>29</v>
      </c>
      <c r="B19" s="73"/>
      <c r="C19" s="73"/>
      <c r="D19" s="74">
        <f>MAX(D8:D15)</f>
        <v>-0.13919999999999999</v>
      </c>
      <c r="E19" s="73"/>
      <c r="F19" s="74">
        <f>MAX(F8:F15)</f>
        <v>9.1384000000000007</v>
      </c>
      <c r="G19" s="73"/>
      <c r="H19" s="74">
        <f>MAX(H8:H15)</f>
        <v>12.6005</v>
      </c>
      <c r="I19" s="73"/>
      <c r="J19" s="74">
        <f>MAX(J8:J15)</f>
        <v>9.4177</v>
      </c>
      <c r="K19" s="73"/>
      <c r="L19" s="74">
        <f>MAX(L8:L15)</f>
        <v>24.5367</v>
      </c>
      <c r="M19" s="73"/>
      <c r="N19" s="74">
        <f>MAX(N8:N15)</f>
        <v>39.571899999999999</v>
      </c>
      <c r="O19" s="73"/>
      <c r="P19" s="74">
        <f>MAX(P8:P15)</f>
        <v>19.105799999999999</v>
      </c>
      <c r="Q19" s="73"/>
      <c r="R19" s="74">
        <f>MAX(R8:R15)</f>
        <v>20.798200000000001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45014</v>
      </c>
      <c r="C8" s="60">
        <f>VLOOKUP($A8,'Return Data'!$B$7:$R$2292,4,0)</f>
        <v>81.91</v>
      </c>
      <c r="D8" s="60">
        <f>VLOOKUP($A8,'Return Data'!$B$7:$R$2292,10,0)</f>
        <v>-2.2669999999999999</v>
      </c>
      <c r="E8" s="61">
        <f t="shared" ref="E8:E16" si="0">RANK(D8,D$8:D$16,0)</f>
        <v>7</v>
      </c>
      <c r="F8" s="60">
        <f>VLOOKUP($A8,'Return Data'!$B$7:$R$2292,11,0)</f>
        <v>1.9541999999999999</v>
      </c>
      <c r="G8" s="61">
        <f t="shared" ref="G8:G16" si="1">RANK(F8,F$8:F$16,0)</f>
        <v>8</v>
      </c>
      <c r="H8" s="60">
        <f>VLOOKUP($A8,'Return Data'!$B$7:$R$2292,12,0)</f>
        <v>7.5781000000000001</v>
      </c>
      <c r="I8" s="61">
        <f t="shared" ref="I8:I16" si="2">RANK(H8,H$8:H$16,0)</f>
        <v>4</v>
      </c>
      <c r="J8" s="60">
        <f>VLOOKUP($A8,'Return Data'!$B$7:$R$2292,13,0)</f>
        <v>4.1317000000000004</v>
      </c>
      <c r="K8" s="61">
        <f t="shared" ref="K8:K16" si="3">RANK(J8,J$8:J$16,0)</f>
        <v>6</v>
      </c>
      <c r="L8" s="60">
        <f>VLOOKUP($A8,'Return Data'!$B$7:$R$2292,17,0)</f>
        <v>8.0077999999999996</v>
      </c>
      <c r="M8" s="61">
        <f t="shared" ref="M8:M16" si="4">RANK(L8,L$8:L$16,0)</f>
        <v>5</v>
      </c>
      <c r="N8" s="60">
        <f>VLOOKUP($A8,'Return Data'!$B$7:$R$2292,14,0)</f>
        <v>18.805299999999999</v>
      </c>
      <c r="O8" s="61">
        <f>RANK(N8,N$8:N$16,0)</f>
        <v>4</v>
      </c>
      <c r="P8" s="60">
        <f>VLOOKUP($A8,'Return Data'!$B$7:$R$2292,15,0)</f>
        <v>9.5403000000000002</v>
      </c>
      <c r="Q8" s="61">
        <f>RANK(P8,P$8:P$16,0)</f>
        <v>4</v>
      </c>
      <c r="R8" s="60">
        <f>VLOOKUP($A8,'Return Data'!$B$7:$R$2292,16,0)</f>
        <v>11.2943</v>
      </c>
      <c r="S8" s="62">
        <f t="shared" ref="S8:S16" si="5">RANK(R8,R$8:R$16,0)</f>
        <v>5</v>
      </c>
    </row>
    <row r="9" spans="1:20" x14ac:dyDescent="0.3">
      <c r="A9" s="58" t="s">
        <v>530</v>
      </c>
      <c r="B9" s="59">
        <f>VLOOKUP($A9,'Return Data'!$B$7:$R$2292,3,0)</f>
        <v>45014</v>
      </c>
      <c r="C9" s="60">
        <f>VLOOKUP($A9,'Return Data'!$B$7:$R$2292,4,0)</f>
        <v>341.81299999999999</v>
      </c>
      <c r="D9" s="60">
        <f>VLOOKUP($A9,'Return Data'!$B$7:$R$2292,10,0)</f>
        <v>-1.3159000000000001</v>
      </c>
      <c r="E9" s="61">
        <f t="shared" si="0"/>
        <v>4</v>
      </c>
      <c r="F9" s="60">
        <f>VLOOKUP($A9,'Return Data'!$B$7:$R$2292,11,0)</f>
        <v>6.9432</v>
      </c>
      <c r="G9" s="61">
        <f t="shared" si="1"/>
        <v>1</v>
      </c>
      <c r="H9" s="60">
        <f>VLOOKUP($A9,'Return Data'!$B$7:$R$2292,12,0)</f>
        <v>15.4072</v>
      </c>
      <c r="I9" s="61">
        <f t="shared" si="2"/>
        <v>1</v>
      </c>
      <c r="J9" s="60">
        <f>VLOOKUP($A9,'Return Data'!$B$7:$R$2292,13,0)</f>
        <v>13.430300000000001</v>
      </c>
      <c r="K9" s="61">
        <f t="shared" si="3"/>
        <v>1</v>
      </c>
      <c r="L9" s="60">
        <f>VLOOKUP($A9,'Return Data'!$B$7:$R$2292,17,0)</f>
        <v>17.901599999999998</v>
      </c>
      <c r="M9" s="61">
        <f t="shared" si="4"/>
        <v>1</v>
      </c>
      <c r="N9" s="60">
        <f>VLOOKUP($A9,'Return Data'!$B$7:$R$2292,14,0)</f>
        <v>30.090399999999999</v>
      </c>
      <c r="O9" s="61">
        <f>RANK(N9,N$8:N$16,0)</f>
        <v>1</v>
      </c>
      <c r="P9" s="60">
        <f>VLOOKUP($A9,'Return Data'!$B$7:$R$2292,15,0)</f>
        <v>13.0228</v>
      </c>
      <c r="Q9" s="61">
        <f>RANK(P9,P$8:P$16,0)</f>
        <v>1</v>
      </c>
      <c r="R9" s="60">
        <f>VLOOKUP($A9,'Return Data'!$B$7:$R$2292,16,0)</f>
        <v>14.027200000000001</v>
      </c>
      <c r="S9" s="62">
        <f t="shared" si="5"/>
        <v>1</v>
      </c>
    </row>
    <row r="10" spans="1:20" x14ac:dyDescent="0.3">
      <c r="A10" s="102" t="s">
        <v>1937</v>
      </c>
      <c r="B10" s="59">
        <f>VLOOKUP($A10,'Return Data'!$B$7:$R$2292,3,0)</f>
        <v>45014</v>
      </c>
      <c r="C10" s="60">
        <f>VLOOKUP($A10,'Return Data'!$B$7:$R$2292,4,0)</f>
        <v>35.008299999999998</v>
      </c>
      <c r="D10" s="60">
        <f>VLOOKUP($A10,'Return Data'!$B$7:$R$2292,10,0)</f>
        <v>-0.90859999999999996</v>
      </c>
      <c r="E10" s="61">
        <f t="shared" si="0"/>
        <v>2</v>
      </c>
      <c r="F10" s="60">
        <f>VLOOKUP($A10,'Return Data'!$B$7:$R$2292,11,0)</f>
        <v>2.1335000000000002</v>
      </c>
      <c r="G10" s="61">
        <f t="shared" si="1"/>
        <v>7</v>
      </c>
      <c r="H10" s="60">
        <f>VLOOKUP($A10,'Return Data'!$B$7:$R$2292,12,0)</f>
        <v>6.2241999999999997</v>
      </c>
      <c r="I10" s="61">
        <f t="shared" si="2"/>
        <v>8</v>
      </c>
      <c r="J10" s="60">
        <f>VLOOKUP($A10,'Return Data'!$B$7:$R$2292,13,0)</f>
        <v>3.2176</v>
      </c>
      <c r="K10" s="61">
        <f t="shared" si="3"/>
        <v>8</v>
      </c>
      <c r="L10" s="60">
        <f>VLOOKUP($A10,'Return Data'!$B$7:$R$2292,17,0)</f>
        <v>5.6901000000000002</v>
      </c>
      <c r="M10" s="61">
        <f t="shared" si="4"/>
        <v>9</v>
      </c>
      <c r="N10" s="60">
        <f>VLOOKUP($A10,'Return Data'!$B$7:$R$2292,14,0)</f>
        <v>13.276199999999999</v>
      </c>
      <c r="O10" s="61">
        <f>RANK(N10,N$8:N$16,0)</f>
        <v>8</v>
      </c>
      <c r="P10" s="60">
        <f>VLOOKUP($A10,'Return Data'!$B$7:$R$2292,15,0)</f>
        <v>7.8555999999999999</v>
      </c>
      <c r="Q10" s="61">
        <f>RANK(P10,P$8:P$16,0)</f>
        <v>5</v>
      </c>
      <c r="R10" s="60">
        <f>VLOOKUP($A10,'Return Data'!$B$7:$R$2292,16,0)</f>
        <v>10.9924</v>
      </c>
      <c r="S10" s="62">
        <f t="shared" si="5"/>
        <v>6</v>
      </c>
    </row>
    <row r="11" spans="1:20" x14ac:dyDescent="0.3">
      <c r="A11" s="58" t="s">
        <v>532</v>
      </c>
      <c r="B11" s="59">
        <f>VLOOKUP($A11,'Return Data'!$B$7:$R$2292,3,0)</f>
        <v>45014</v>
      </c>
      <c r="C11" s="60">
        <f>VLOOKUP($A11,'Return Data'!$B$7:$R$2292,4,0)</f>
        <v>57.26</v>
      </c>
      <c r="D11" s="60">
        <f>VLOOKUP($A11,'Return Data'!$B$7:$R$2292,10,0)</f>
        <v>-1.6151</v>
      </c>
      <c r="E11" s="61">
        <f t="shared" si="0"/>
        <v>6</v>
      </c>
      <c r="F11" s="60">
        <f>VLOOKUP($A11,'Return Data'!$B$7:$R$2292,11,0)</f>
        <v>2.2865000000000002</v>
      </c>
      <c r="G11" s="61">
        <f t="shared" si="1"/>
        <v>5</v>
      </c>
      <c r="H11" s="60">
        <f>VLOOKUP($A11,'Return Data'!$B$7:$R$2292,12,0)</f>
        <v>6.9280999999999997</v>
      </c>
      <c r="I11" s="61">
        <f t="shared" si="2"/>
        <v>6</v>
      </c>
      <c r="J11" s="60">
        <f>VLOOKUP($A11,'Return Data'!$B$7:$R$2292,13,0)</f>
        <v>6.1943999999999999</v>
      </c>
      <c r="K11" s="61">
        <f t="shared" si="3"/>
        <v>2</v>
      </c>
      <c r="L11" s="60">
        <f>VLOOKUP($A11,'Return Data'!$B$7:$R$2292,17,0)</f>
        <v>9.4313000000000002</v>
      </c>
      <c r="M11" s="61">
        <f t="shared" si="4"/>
        <v>3</v>
      </c>
      <c r="N11" s="60">
        <f>VLOOKUP($A11,'Return Data'!$B$7:$R$2292,14,0)</f>
        <v>20.100899999999999</v>
      </c>
      <c r="O11" s="61">
        <f>RANK(N11,N$8:N$16,0)</f>
        <v>2</v>
      </c>
      <c r="P11" s="60">
        <f>VLOOKUP($A11,'Return Data'!$B$7:$R$2292,15,0)</f>
        <v>10.2149</v>
      </c>
      <c r="Q11" s="61">
        <f>RANK(P11,P$8:P$16,0)</f>
        <v>2</v>
      </c>
      <c r="R11" s="60">
        <f>VLOOKUP($A11,'Return Data'!$B$7:$R$2292,16,0)</f>
        <v>12.400399999999999</v>
      </c>
      <c r="S11" s="62">
        <f t="shared" si="5"/>
        <v>2</v>
      </c>
    </row>
    <row r="12" spans="1:20" x14ac:dyDescent="0.3">
      <c r="A12" s="58" t="s">
        <v>533</v>
      </c>
      <c r="B12" s="59">
        <f>VLOOKUP($A12,'Return Data'!$B$7:$R$2292,3,0)</f>
        <v>45014</v>
      </c>
      <c r="C12" s="60">
        <f>VLOOKUP($A12,'Return Data'!$B$7:$R$2292,4,0)</f>
        <v>11.1036</v>
      </c>
      <c r="D12" s="60">
        <f>VLOOKUP($A12,'Return Data'!$B$7:$R$2292,10,0)</f>
        <v>-2.5453000000000001</v>
      </c>
      <c r="E12" s="61">
        <f t="shared" si="0"/>
        <v>9</v>
      </c>
      <c r="F12" s="60">
        <f>VLOOKUP($A12,'Return Data'!$B$7:$R$2292,11,0)</f>
        <v>2.7635000000000001</v>
      </c>
      <c r="G12" s="61">
        <f t="shared" si="1"/>
        <v>3</v>
      </c>
      <c r="H12" s="60">
        <f>VLOOKUP($A12,'Return Data'!$B$7:$R$2292,12,0)</f>
        <v>4.4583000000000004</v>
      </c>
      <c r="I12" s="61">
        <f t="shared" si="2"/>
        <v>9</v>
      </c>
      <c r="J12" s="60">
        <f>VLOOKUP($A12,'Return Data'!$B$7:$R$2292,13,0)</f>
        <v>-0.40539999999999998</v>
      </c>
      <c r="K12" s="61">
        <f t="shared" si="3"/>
        <v>9</v>
      </c>
      <c r="L12" s="60">
        <f>VLOOKUP($A12,'Return Data'!$B$7:$R$2292,17,0)</f>
        <v>7.8331999999999997</v>
      </c>
      <c r="M12" s="61">
        <f t="shared" si="4"/>
        <v>6</v>
      </c>
      <c r="N12" s="60"/>
      <c r="O12" s="61"/>
      <c r="P12" s="60"/>
      <c r="Q12" s="61"/>
      <c r="R12" s="60">
        <f>VLOOKUP($A12,'Return Data'!$B$7:$R$2292,16,0)</f>
        <v>3.2797999999999998</v>
      </c>
      <c r="S12" s="62">
        <f t="shared" si="5"/>
        <v>9</v>
      </c>
    </row>
    <row r="13" spans="1:20" x14ac:dyDescent="0.3">
      <c r="A13" s="108" t="s">
        <v>535</v>
      </c>
      <c r="B13" s="59">
        <f>VLOOKUP($A13,'Return Data'!$B$7:$R$2292,3,0)</f>
        <v>45014</v>
      </c>
      <c r="C13" s="60">
        <f>VLOOKUP($A13,'Return Data'!$B$7:$R$2292,4,0)</f>
        <v>15.686999999999999</v>
      </c>
      <c r="D13" s="60">
        <f>VLOOKUP($A13,'Return Data'!$B$7:$R$2292,10,0)</f>
        <v>-0.62080000000000002</v>
      </c>
      <c r="E13" s="61">
        <f t="shared" si="0"/>
        <v>1</v>
      </c>
      <c r="F13" s="60">
        <f>VLOOKUP($A13,'Return Data'!$B$7:$R$2292,11,0)</f>
        <v>3.109</v>
      </c>
      <c r="G13" s="61">
        <f t="shared" si="1"/>
        <v>2</v>
      </c>
      <c r="H13" s="60">
        <f>VLOOKUP($A13,'Return Data'!$B$7:$R$2292,12,0)</f>
        <v>8.4030000000000005</v>
      </c>
      <c r="I13" s="61">
        <f t="shared" si="2"/>
        <v>3</v>
      </c>
      <c r="J13" s="60">
        <f>VLOOKUP($A13,'Return Data'!$B$7:$R$2292,13,0)</f>
        <v>5.0210999999999997</v>
      </c>
      <c r="K13" s="61">
        <f t="shared" si="3"/>
        <v>4</v>
      </c>
      <c r="L13" s="60">
        <f>VLOOKUP($A13,'Return Data'!$B$7:$R$2292,17,0)</f>
        <v>7.7549999999999999</v>
      </c>
      <c r="M13" s="61">
        <f t="shared" si="4"/>
        <v>7</v>
      </c>
      <c r="N13" s="60">
        <f>VLOOKUP($A13,'Return Data'!$B$7:$R$2292,14,0)</f>
        <v>18.531300000000002</v>
      </c>
      <c r="O13" s="61">
        <f>RANK(N13,N$8:N$16,0)</f>
        <v>5</v>
      </c>
      <c r="P13" s="60"/>
      <c r="Q13" s="61"/>
      <c r="R13" s="60">
        <f>VLOOKUP($A13,'Return Data'!$B$7:$R$2292,16,0)</f>
        <v>10.156000000000001</v>
      </c>
      <c r="S13" s="62">
        <f t="shared" si="5"/>
        <v>7</v>
      </c>
    </row>
    <row r="14" spans="1:20" x14ac:dyDescent="0.3">
      <c r="A14" s="58" t="s">
        <v>538</v>
      </c>
      <c r="B14" s="59">
        <f>VLOOKUP($A14,'Return Data'!$B$7:$R$2292,3,0)</f>
        <v>45014</v>
      </c>
      <c r="C14" s="60">
        <f>VLOOKUP($A14,'Return Data'!$B$7:$R$2292,4,0)</f>
        <v>136.8058</v>
      </c>
      <c r="D14" s="60">
        <f>VLOOKUP($A14,'Return Data'!$B$7:$R$2292,10,0)</f>
        <v>-2.4740000000000002</v>
      </c>
      <c r="E14" s="61">
        <f t="shared" si="0"/>
        <v>8</v>
      </c>
      <c r="F14" s="60">
        <f>VLOOKUP($A14,'Return Data'!$B$7:$R$2292,11,0)</f>
        <v>0.95950000000000002</v>
      </c>
      <c r="G14" s="61">
        <f t="shared" si="1"/>
        <v>9</v>
      </c>
      <c r="H14" s="60">
        <f>VLOOKUP($A14,'Return Data'!$B$7:$R$2292,12,0)</f>
        <v>7.0189000000000004</v>
      </c>
      <c r="I14" s="61">
        <f t="shared" si="2"/>
        <v>5</v>
      </c>
      <c r="J14" s="60">
        <f>VLOOKUP($A14,'Return Data'!$B$7:$R$2292,13,0)</f>
        <v>4.9537000000000004</v>
      </c>
      <c r="K14" s="61">
        <f t="shared" si="3"/>
        <v>5</v>
      </c>
      <c r="L14" s="60">
        <f>VLOOKUP($A14,'Return Data'!$B$7:$R$2292,17,0)</f>
        <v>8.4153000000000002</v>
      </c>
      <c r="M14" s="61">
        <f t="shared" si="4"/>
        <v>4</v>
      </c>
      <c r="N14" s="60">
        <f>VLOOKUP($A14,'Return Data'!$B$7:$R$2292,14,0)</f>
        <v>17.912800000000001</v>
      </c>
      <c r="O14" s="61">
        <f>RANK(N14,N$8:N$16,0)</f>
        <v>7</v>
      </c>
      <c r="P14" s="60">
        <f>VLOOKUP($A14,'Return Data'!$B$7:$R$2292,15,0)</f>
        <v>10.1137</v>
      </c>
      <c r="Q14" s="61">
        <f>RANK(P14,P$8:P$16,0)</f>
        <v>3</v>
      </c>
      <c r="R14" s="60">
        <f>VLOOKUP($A14,'Return Data'!$B$7:$R$2292,16,0)</f>
        <v>11.464399999999999</v>
      </c>
      <c r="S14" s="62">
        <f t="shared" si="5"/>
        <v>4</v>
      </c>
    </row>
    <row r="15" spans="1:20" x14ac:dyDescent="0.3">
      <c r="A15" s="58" t="s">
        <v>539</v>
      </c>
      <c r="B15" s="59">
        <f>VLOOKUP($A15,'Return Data'!$B$7:$R$2292,3,0)</f>
        <v>45014</v>
      </c>
      <c r="C15" s="60">
        <f>VLOOKUP($A15,'Return Data'!$B$7:$R$2292,4,0)</f>
        <v>16.195900000000002</v>
      </c>
      <c r="D15" s="60">
        <f>VLOOKUP($A15,'Return Data'!$B$7:$R$2292,10,0)</f>
        <v>-1.4086000000000001</v>
      </c>
      <c r="E15" s="61">
        <f t="shared" si="0"/>
        <v>5</v>
      </c>
      <c r="F15" s="60">
        <f>VLOOKUP($A15,'Return Data'!$B$7:$R$2292,11,0)</f>
        <v>2.6408</v>
      </c>
      <c r="G15" s="61">
        <f t="shared" si="1"/>
        <v>4</v>
      </c>
      <c r="H15" s="60">
        <f>VLOOKUP($A15,'Return Data'!$B$7:$R$2292,12,0)</f>
        <v>8.4047999999999998</v>
      </c>
      <c r="I15" s="61">
        <f t="shared" si="2"/>
        <v>2</v>
      </c>
      <c r="J15" s="60">
        <f>VLOOKUP($A15,'Return Data'!$B$7:$R$2292,13,0)</f>
        <v>5.0284000000000004</v>
      </c>
      <c r="K15" s="61">
        <f t="shared" si="3"/>
        <v>3</v>
      </c>
      <c r="L15" s="60">
        <f>VLOOKUP($A15,'Return Data'!$B$7:$R$2292,17,0)</f>
        <v>9.4474999999999998</v>
      </c>
      <c r="M15" s="61">
        <f t="shared" si="4"/>
        <v>2</v>
      </c>
      <c r="N15" s="60">
        <f>VLOOKUP($A15,'Return Data'!$B$7:$R$2292,14,0)</f>
        <v>19.184699999999999</v>
      </c>
      <c r="O15" s="61">
        <f>RANK(N15,N$8:N$16,0)</f>
        <v>3</v>
      </c>
      <c r="P15" s="60"/>
      <c r="Q15" s="61"/>
      <c r="R15" s="60">
        <f>VLOOKUP($A15,'Return Data'!$B$7:$R$2292,16,0)</f>
        <v>12.2669</v>
      </c>
      <c r="S15" s="62">
        <f t="shared" si="5"/>
        <v>3</v>
      </c>
    </row>
    <row r="16" spans="1:20" x14ac:dyDescent="0.3">
      <c r="A16" s="58" t="s">
        <v>541</v>
      </c>
      <c r="B16" s="59">
        <f>VLOOKUP($A16,'Return Data'!$B$7:$R$2292,3,0)</f>
        <v>45014</v>
      </c>
      <c r="C16" s="60">
        <f>VLOOKUP($A16,'Return Data'!$B$7:$R$2292,4,0)</f>
        <v>15.92</v>
      </c>
      <c r="D16" s="60">
        <f>VLOOKUP($A16,'Return Data'!$B$7:$R$2292,10,0)</f>
        <v>-1.2406999999999999</v>
      </c>
      <c r="E16" s="61">
        <f t="shared" si="0"/>
        <v>3</v>
      </c>
      <c r="F16" s="60">
        <f>VLOOKUP($A16,'Return Data'!$B$7:$R$2292,11,0)</f>
        <v>2.2479</v>
      </c>
      <c r="G16" s="61">
        <f t="shared" si="1"/>
        <v>6</v>
      </c>
      <c r="H16" s="60">
        <f>VLOOKUP($A16,'Return Data'!$B$7:$R$2292,12,0)</f>
        <v>6.9173999999999998</v>
      </c>
      <c r="I16" s="61">
        <f t="shared" si="2"/>
        <v>7</v>
      </c>
      <c r="J16" s="60">
        <f>VLOOKUP($A16,'Return Data'!$B$7:$R$2292,13,0)</f>
        <v>3.3765999999999998</v>
      </c>
      <c r="K16" s="61">
        <f t="shared" si="3"/>
        <v>7</v>
      </c>
      <c r="L16" s="60">
        <f>VLOOKUP($A16,'Return Data'!$B$7:$R$2292,17,0)</f>
        <v>5.8585000000000003</v>
      </c>
      <c r="M16" s="61">
        <f t="shared" si="4"/>
        <v>8</v>
      </c>
      <c r="N16" s="60">
        <f>VLOOKUP($A16,'Return Data'!$B$7:$R$2292,14,0)</f>
        <v>17.962</v>
      </c>
      <c r="O16" s="61">
        <f>RANK(N16,N$8:N$16,0)</f>
        <v>6</v>
      </c>
      <c r="P16" s="60"/>
      <c r="Q16" s="61"/>
      <c r="R16" s="60">
        <f>VLOOKUP($A16,'Return Data'!$B$7:$R$2292,16,0)</f>
        <v>9.2622999999999998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-1.5995555555555556</v>
      </c>
      <c r="E18" s="69"/>
      <c r="F18" s="70">
        <f>AVERAGE(F8:F16)</f>
        <v>2.7820111111111112</v>
      </c>
      <c r="G18" s="69"/>
      <c r="H18" s="70">
        <f>AVERAGE(H8:H16)</f>
        <v>7.9266666666666667</v>
      </c>
      <c r="I18" s="69"/>
      <c r="J18" s="70">
        <f>AVERAGE(J8:J16)</f>
        <v>4.9942666666666673</v>
      </c>
      <c r="K18" s="69"/>
      <c r="L18" s="70">
        <f>AVERAGE(L8:L16)</f>
        <v>8.9267000000000021</v>
      </c>
      <c r="M18" s="69"/>
      <c r="N18" s="70">
        <f>AVERAGE(N8:N16)</f>
        <v>19.482949999999999</v>
      </c>
      <c r="O18" s="69"/>
      <c r="P18" s="70">
        <f>AVERAGE(P8:P16)</f>
        <v>10.149460000000001</v>
      </c>
      <c r="Q18" s="69"/>
      <c r="R18" s="70">
        <f>AVERAGE(R8:R16)</f>
        <v>10.571522222222223</v>
      </c>
      <c r="S18" s="71"/>
    </row>
    <row r="19" spans="1:19" x14ac:dyDescent="0.3">
      <c r="A19" s="68" t="s">
        <v>28</v>
      </c>
      <c r="B19" s="69"/>
      <c r="C19" s="69"/>
      <c r="D19" s="70">
        <f>MIN(D8:D16)</f>
        <v>-2.5453000000000001</v>
      </c>
      <c r="E19" s="69"/>
      <c r="F19" s="70">
        <f>MIN(F8:F16)</f>
        <v>0.95950000000000002</v>
      </c>
      <c r="G19" s="69"/>
      <c r="H19" s="70">
        <f>MIN(H8:H16)</f>
        <v>4.4583000000000004</v>
      </c>
      <c r="I19" s="69"/>
      <c r="J19" s="70">
        <f>MIN(J8:J16)</f>
        <v>-0.40539999999999998</v>
      </c>
      <c r="K19" s="69"/>
      <c r="L19" s="70">
        <f>MIN(L8:L16)</f>
        <v>5.6901000000000002</v>
      </c>
      <c r="M19" s="69"/>
      <c r="N19" s="70">
        <f>MIN(N8:N16)</f>
        <v>13.276199999999999</v>
      </c>
      <c r="O19" s="69"/>
      <c r="P19" s="70">
        <f>MIN(P8:P16)</f>
        <v>7.8555999999999999</v>
      </c>
      <c r="Q19" s="69"/>
      <c r="R19" s="70">
        <f>MIN(R8:R16)</f>
        <v>3.2797999999999998</v>
      </c>
      <c r="S19" s="71"/>
    </row>
    <row r="20" spans="1:19" ht="15" thickBot="1" x14ac:dyDescent="0.35">
      <c r="A20" s="72" t="s">
        <v>29</v>
      </c>
      <c r="B20" s="73"/>
      <c r="C20" s="73"/>
      <c r="D20" s="74">
        <f>MAX(D8:D16)</f>
        <v>-0.62080000000000002</v>
      </c>
      <c r="E20" s="73"/>
      <c r="F20" s="74">
        <f>MAX(F8:F16)</f>
        <v>6.9432</v>
      </c>
      <c r="G20" s="73"/>
      <c r="H20" s="74">
        <f>MAX(H8:H16)</f>
        <v>15.4072</v>
      </c>
      <c r="I20" s="73"/>
      <c r="J20" s="74">
        <f>MAX(J8:J16)</f>
        <v>13.430300000000001</v>
      </c>
      <c r="K20" s="73"/>
      <c r="L20" s="74">
        <f>MAX(L8:L16)</f>
        <v>17.901599999999998</v>
      </c>
      <c r="M20" s="73"/>
      <c r="N20" s="74">
        <f>MAX(N8:N16)</f>
        <v>30.090399999999999</v>
      </c>
      <c r="O20" s="73"/>
      <c r="P20" s="74">
        <f>MAX(P8:P16)</f>
        <v>13.0228</v>
      </c>
      <c r="Q20" s="73"/>
      <c r="R20" s="74">
        <f>MAX(R8:R16)</f>
        <v>14.027200000000001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45014</v>
      </c>
      <c r="C8" s="60">
        <f>VLOOKUP($A8,'Return Data'!$B$7:$R$2292,4,0)</f>
        <v>74.069999999999993</v>
      </c>
      <c r="D8" s="60">
        <f>VLOOKUP($A8,'Return Data'!$B$7:$R$2292,10,0)</f>
        <v>-2.5522999999999998</v>
      </c>
      <c r="E8" s="61">
        <f t="shared" ref="E8:E16" si="0">RANK(D8,D$8:D$16,0)</f>
        <v>7</v>
      </c>
      <c r="F8" s="60">
        <f>VLOOKUP($A8,'Return Data'!$B$7:$R$2292,11,0)</f>
        <v>1.3547</v>
      </c>
      <c r="G8" s="61">
        <f t="shared" ref="G8:G16" si="1">RANK(F8,F$8:F$16,0)</f>
        <v>8</v>
      </c>
      <c r="H8" s="60">
        <f>VLOOKUP($A8,'Return Data'!$B$7:$R$2292,12,0)</f>
        <v>6.6062000000000003</v>
      </c>
      <c r="I8" s="61">
        <f t="shared" ref="I8:I16" si="2">RANK(H8,H$8:H$16,0)</f>
        <v>4</v>
      </c>
      <c r="J8" s="60">
        <f>VLOOKUP($A8,'Return Data'!$B$7:$R$2292,13,0)</f>
        <v>2.8607</v>
      </c>
      <c r="K8" s="61">
        <f t="shared" ref="K8:K16" si="3">RANK(J8,J$8:J$16,0)</f>
        <v>6</v>
      </c>
      <c r="L8" s="60">
        <f>VLOOKUP($A8,'Return Data'!$B$7:$R$2292,17,0)</f>
        <v>6.6635</v>
      </c>
      <c r="M8" s="61">
        <f t="shared" ref="M8:M16" si="4">RANK(L8,L$8:L$16,0)</f>
        <v>5</v>
      </c>
      <c r="N8" s="60">
        <f>VLOOKUP($A8,'Return Data'!$B$7:$R$2292,14,0)</f>
        <v>17.370799999999999</v>
      </c>
      <c r="O8" s="61">
        <f>RANK(N8,N$8:N$16,0)</f>
        <v>3</v>
      </c>
      <c r="P8" s="60">
        <f>VLOOKUP($A8,'Return Data'!$B$7:$R$2292,15,0)</f>
        <v>8.2803000000000004</v>
      </c>
      <c r="Q8" s="61">
        <f>RANK(P8,P$8:P$16,0)</f>
        <v>4</v>
      </c>
      <c r="R8" s="60">
        <f>VLOOKUP($A8,'Return Data'!$B$7:$R$2292,16,0)</f>
        <v>9.1213999999999995</v>
      </c>
      <c r="S8" s="62">
        <f t="shared" ref="S8:S16" si="5">RANK(R8,R$8:R$16,0)</f>
        <v>6</v>
      </c>
    </row>
    <row r="9" spans="1:20" x14ac:dyDescent="0.3">
      <c r="A9" s="58" t="s">
        <v>529</v>
      </c>
      <c r="B9" s="59">
        <f>VLOOKUP($A9,'Return Data'!$B$7:$R$2292,3,0)</f>
        <v>45014</v>
      </c>
      <c r="C9" s="60">
        <f>VLOOKUP($A9,'Return Data'!$B$7:$R$2292,4,0)</f>
        <v>320.70400000000001</v>
      </c>
      <c r="D9" s="60">
        <f>VLOOKUP($A9,'Return Data'!$B$7:$R$2292,10,0)</f>
        <v>-1.4934000000000001</v>
      </c>
      <c r="E9" s="61">
        <f t="shared" si="0"/>
        <v>3</v>
      </c>
      <c r="F9" s="60">
        <f>VLOOKUP($A9,'Return Data'!$B$7:$R$2292,11,0)</f>
        <v>6.5648999999999997</v>
      </c>
      <c r="G9" s="61">
        <f t="shared" si="1"/>
        <v>1</v>
      </c>
      <c r="H9" s="60">
        <f>VLOOKUP($A9,'Return Data'!$B$7:$R$2292,12,0)</f>
        <v>14.806100000000001</v>
      </c>
      <c r="I9" s="61">
        <f t="shared" si="2"/>
        <v>1</v>
      </c>
      <c r="J9" s="60">
        <f>VLOOKUP($A9,'Return Data'!$B$7:$R$2292,13,0)</f>
        <v>12.657</v>
      </c>
      <c r="K9" s="61">
        <f t="shared" si="3"/>
        <v>1</v>
      </c>
      <c r="L9" s="60">
        <f>VLOOKUP($A9,'Return Data'!$B$7:$R$2292,17,0)</f>
        <v>17.142600000000002</v>
      </c>
      <c r="M9" s="61">
        <f t="shared" si="4"/>
        <v>1</v>
      </c>
      <c r="N9" s="60">
        <f>VLOOKUP($A9,'Return Data'!$B$7:$R$2292,14,0)</f>
        <v>29.284500000000001</v>
      </c>
      <c r="O9" s="61">
        <f>RANK(N9,N$8:N$16,0)</f>
        <v>1</v>
      </c>
      <c r="P9" s="60">
        <f>VLOOKUP($A9,'Return Data'!$B$7:$R$2292,15,0)</f>
        <v>12.4139</v>
      </c>
      <c r="Q9" s="61">
        <f>RANK(P9,P$8:P$16,0)</f>
        <v>1</v>
      </c>
      <c r="R9" s="60">
        <f>VLOOKUP($A9,'Return Data'!$B$7:$R$2292,16,0)</f>
        <v>16.6174</v>
      </c>
      <c r="S9" s="62">
        <f t="shared" si="5"/>
        <v>1</v>
      </c>
    </row>
    <row r="10" spans="1:20" x14ac:dyDescent="0.3">
      <c r="A10" s="102" t="s">
        <v>1938</v>
      </c>
      <c r="B10" s="59">
        <f>VLOOKUP($A10,'Return Data'!$B$7:$R$2292,3,0)</f>
        <v>45014</v>
      </c>
      <c r="C10" s="60">
        <f>VLOOKUP($A10,'Return Data'!$B$7:$R$2292,4,0)</f>
        <v>31.157699999999998</v>
      </c>
      <c r="D10" s="60">
        <f>VLOOKUP($A10,'Return Data'!$B$7:$R$2292,10,0)</f>
        <v>-1.2422</v>
      </c>
      <c r="E10" s="61">
        <f t="shared" si="0"/>
        <v>2</v>
      </c>
      <c r="F10" s="60">
        <f>VLOOKUP($A10,'Return Data'!$B$7:$R$2292,11,0)</f>
        <v>1.4479</v>
      </c>
      <c r="G10" s="61">
        <f t="shared" si="1"/>
        <v>7</v>
      </c>
      <c r="H10" s="60">
        <f>VLOOKUP($A10,'Return Data'!$B$7:$R$2292,12,0)</f>
        <v>5.1524000000000001</v>
      </c>
      <c r="I10" s="61">
        <f t="shared" si="2"/>
        <v>8</v>
      </c>
      <c r="J10" s="60">
        <f>VLOOKUP($A10,'Return Data'!$B$7:$R$2292,13,0)</f>
        <v>1.8291999999999999</v>
      </c>
      <c r="K10" s="61">
        <f t="shared" si="3"/>
        <v>8</v>
      </c>
      <c r="L10" s="60">
        <f>VLOOKUP($A10,'Return Data'!$B$7:$R$2292,17,0)</f>
        <v>4.2522000000000002</v>
      </c>
      <c r="M10" s="61">
        <f t="shared" si="4"/>
        <v>9</v>
      </c>
      <c r="N10" s="60">
        <f>VLOOKUP($A10,'Return Data'!$B$7:$R$2292,14,0)</f>
        <v>11.763400000000001</v>
      </c>
      <c r="O10" s="61">
        <f>RANK(N10,N$8:N$16,0)</f>
        <v>8</v>
      </c>
      <c r="P10" s="60">
        <f>VLOOKUP($A10,'Return Data'!$B$7:$R$2292,15,0)</f>
        <v>6.4977</v>
      </c>
      <c r="Q10" s="61">
        <f>RANK(P10,P$8:P$16,0)</f>
        <v>5</v>
      </c>
      <c r="R10" s="60">
        <f>VLOOKUP($A10,'Return Data'!$B$7:$R$2292,16,0)</f>
        <v>9.8092000000000006</v>
      </c>
      <c r="S10" s="62">
        <f t="shared" si="5"/>
        <v>5</v>
      </c>
    </row>
    <row r="11" spans="1:20" x14ac:dyDescent="0.3">
      <c r="A11" s="58" t="s">
        <v>531</v>
      </c>
      <c r="B11" s="59">
        <f>VLOOKUP($A11,'Return Data'!$B$7:$R$2292,3,0)</f>
        <v>45014</v>
      </c>
      <c r="C11" s="60">
        <f>VLOOKUP($A11,'Return Data'!$B$7:$R$2292,4,0)</f>
        <v>52.04</v>
      </c>
      <c r="D11" s="60">
        <f>VLOOKUP($A11,'Return Data'!$B$7:$R$2292,10,0)</f>
        <v>-1.7743</v>
      </c>
      <c r="E11" s="61">
        <f t="shared" si="0"/>
        <v>5</v>
      </c>
      <c r="F11" s="60">
        <f>VLOOKUP($A11,'Return Data'!$B$7:$R$2292,11,0)</f>
        <v>1.9592000000000001</v>
      </c>
      <c r="G11" s="61">
        <f t="shared" si="1"/>
        <v>3</v>
      </c>
      <c r="H11" s="60">
        <f>VLOOKUP($A11,'Return Data'!$B$7:$R$2292,12,0)</f>
        <v>6.3994999999999997</v>
      </c>
      <c r="I11" s="61">
        <f t="shared" si="2"/>
        <v>5</v>
      </c>
      <c r="J11" s="60">
        <f>VLOOKUP($A11,'Return Data'!$B$7:$R$2292,13,0)</f>
        <v>5.4935999999999998</v>
      </c>
      <c r="K11" s="61">
        <f t="shared" si="3"/>
        <v>2</v>
      </c>
      <c r="L11" s="60">
        <f>VLOOKUP($A11,'Return Data'!$B$7:$R$2292,17,0)</f>
        <v>8.7158999999999995</v>
      </c>
      <c r="M11" s="61">
        <f t="shared" si="4"/>
        <v>2</v>
      </c>
      <c r="N11" s="60">
        <f>VLOOKUP($A11,'Return Data'!$B$7:$R$2292,14,0)</f>
        <v>19.351099999999999</v>
      </c>
      <c r="O11" s="61">
        <f>RANK(N11,N$8:N$16,0)</f>
        <v>2</v>
      </c>
      <c r="P11" s="60">
        <f>VLOOKUP($A11,'Return Data'!$B$7:$R$2292,15,0)</f>
        <v>9.4542000000000002</v>
      </c>
      <c r="Q11" s="61">
        <f>RANK(P11,P$8:P$16,0)</f>
        <v>2</v>
      </c>
      <c r="R11" s="60">
        <f>VLOOKUP($A11,'Return Data'!$B$7:$R$2292,16,0)</f>
        <v>10.68</v>
      </c>
      <c r="S11" s="62">
        <f t="shared" si="5"/>
        <v>3</v>
      </c>
    </row>
    <row r="12" spans="1:20" x14ac:dyDescent="0.3">
      <c r="A12" s="58" t="s">
        <v>534</v>
      </c>
      <c r="B12" s="59">
        <f>VLOOKUP($A12,'Return Data'!$B$7:$R$2292,3,0)</f>
        <v>45014</v>
      </c>
      <c r="C12" s="60">
        <f>VLOOKUP($A12,'Return Data'!$B$7:$R$2292,4,0)</f>
        <v>10.375299999999999</v>
      </c>
      <c r="D12" s="60">
        <f>VLOOKUP($A12,'Return Data'!$B$7:$R$2292,10,0)</f>
        <v>-3.0074000000000001</v>
      </c>
      <c r="E12" s="61">
        <f t="shared" si="0"/>
        <v>9</v>
      </c>
      <c r="F12" s="60">
        <f>VLOOKUP($A12,'Return Data'!$B$7:$R$2292,11,0)</f>
        <v>1.8444</v>
      </c>
      <c r="G12" s="61">
        <f t="shared" si="1"/>
        <v>5</v>
      </c>
      <c r="H12" s="60">
        <f>VLOOKUP($A12,'Return Data'!$B$7:$R$2292,12,0)</f>
        <v>3.0083000000000002</v>
      </c>
      <c r="I12" s="61">
        <f t="shared" si="2"/>
        <v>9</v>
      </c>
      <c r="J12" s="60">
        <f>VLOOKUP($A12,'Return Data'!$B$7:$R$2292,13,0)</f>
        <v>-2.3014000000000001</v>
      </c>
      <c r="K12" s="61">
        <f t="shared" si="3"/>
        <v>9</v>
      </c>
      <c r="L12" s="60">
        <f>VLOOKUP($A12,'Return Data'!$B$7:$R$2292,17,0)</f>
        <v>5.5910000000000002</v>
      </c>
      <c r="M12" s="61">
        <f t="shared" si="4"/>
        <v>7</v>
      </c>
      <c r="N12" s="60"/>
      <c r="O12" s="61"/>
      <c r="P12" s="60"/>
      <c r="Q12" s="61"/>
      <c r="R12" s="60">
        <f>VLOOKUP($A12,'Return Data'!$B$7:$R$2292,16,0)</f>
        <v>1.1423000000000001</v>
      </c>
      <c r="S12" s="62">
        <f t="shared" si="5"/>
        <v>9</v>
      </c>
    </row>
    <row r="13" spans="1:20" x14ac:dyDescent="0.3">
      <c r="A13" s="108" t="s">
        <v>536</v>
      </c>
      <c r="B13" s="59">
        <f>VLOOKUP($A13,'Return Data'!$B$7:$R$2292,3,0)</f>
        <v>45014</v>
      </c>
      <c r="C13" s="60">
        <f>VLOOKUP($A13,'Return Data'!$B$7:$R$2292,4,0)</f>
        <v>14.843999999999999</v>
      </c>
      <c r="D13" s="60">
        <f>VLOOKUP($A13,'Return Data'!$B$7:$R$2292,10,0)</f>
        <v>-0.91449999999999998</v>
      </c>
      <c r="E13" s="61">
        <f t="shared" si="0"/>
        <v>1</v>
      </c>
      <c r="F13" s="60">
        <f>VLOOKUP($A13,'Return Data'!$B$7:$R$2292,11,0)</f>
        <v>2.4925999999999999</v>
      </c>
      <c r="G13" s="61">
        <f t="shared" si="1"/>
        <v>2</v>
      </c>
      <c r="H13" s="60">
        <f>VLOOKUP($A13,'Return Data'!$B$7:$R$2292,12,0)</f>
        <v>7.4250999999999996</v>
      </c>
      <c r="I13" s="61">
        <f t="shared" si="2"/>
        <v>2</v>
      </c>
      <c r="J13" s="60">
        <f>VLOOKUP($A13,'Return Data'!$B$7:$R$2292,13,0)</f>
        <v>3.7389000000000001</v>
      </c>
      <c r="K13" s="61">
        <f t="shared" si="3"/>
        <v>3</v>
      </c>
      <c r="L13" s="60">
        <f>VLOOKUP($A13,'Return Data'!$B$7:$R$2292,17,0)</f>
        <v>6.3971</v>
      </c>
      <c r="M13" s="61">
        <f t="shared" si="4"/>
        <v>6</v>
      </c>
      <c r="N13" s="60">
        <f>VLOOKUP($A13,'Return Data'!$B$7:$R$2292,14,0)</f>
        <v>17.0471</v>
      </c>
      <c r="O13" s="61">
        <f>RANK(N13,N$8:N$16,0)</f>
        <v>5</v>
      </c>
      <c r="P13" s="60"/>
      <c r="Q13" s="61"/>
      <c r="R13" s="60">
        <f>VLOOKUP($A13,'Return Data'!$B$7:$R$2292,16,0)</f>
        <v>8.8566000000000003</v>
      </c>
      <c r="S13" s="62">
        <f t="shared" si="5"/>
        <v>7</v>
      </c>
    </row>
    <row r="14" spans="1:20" x14ac:dyDescent="0.3">
      <c r="A14" s="58" t="s">
        <v>537</v>
      </c>
      <c r="B14" s="59">
        <f>VLOOKUP($A14,'Return Data'!$B$7:$R$2292,3,0)</f>
        <v>45014</v>
      </c>
      <c r="C14" s="60">
        <f>VLOOKUP($A14,'Return Data'!$B$7:$R$2292,4,0)</f>
        <v>124.17059999999999</v>
      </c>
      <c r="D14" s="60">
        <f>VLOOKUP($A14,'Return Data'!$B$7:$R$2292,10,0)</f>
        <v>-2.7570999999999999</v>
      </c>
      <c r="E14" s="61">
        <f t="shared" si="0"/>
        <v>8</v>
      </c>
      <c r="F14" s="60">
        <f>VLOOKUP($A14,'Return Data'!$B$7:$R$2292,11,0)</f>
        <v>0.32519999999999999</v>
      </c>
      <c r="G14" s="61">
        <f t="shared" si="1"/>
        <v>9</v>
      </c>
      <c r="H14" s="60">
        <f>VLOOKUP($A14,'Return Data'!$B$7:$R$2292,12,0)</f>
        <v>5.9893999999999998</v>
      </c>
      <c r="I14" s="61">
        <f t="shared" si="2"/>
        <v>6</v>
      </c>
      <c r="J14" s="60">
        <f>VLOOKUP($A14,'Return Data'!$B$7:$R$2292,13,0)</f>
        <v>3.5507</v>
      </c>
      <c r="K14" s="61">
        <f t="shared" si="3"/>
        <v>4</v>
      </c>
      <c r="L14" s="60">
        <f>VLOOKUP($A14,'Return Data'!$B$7:$R$2292,17,0)</f>
        <v>6.8970000000000002</v>
      </c>
      <c r="M14" s="61">
        <f t="shared" si="4"/>
        <v>4</v>
      </c>
      <c r="N14" s="60">
        <f>VLOOKUP($A14,'Return Data'!$B$7:$R$2292,14,0)</f>
        <v>16.310199999999998</v>
      </c>
      <c r="O14" s="61">
        <f>RANK(N14,N$8:N$16,0)</f>
        <v>7</v>
      </c>
      <c r="P14" s="60">
        <f>VLOOKUP($A14,'Return Data'!$B$7:$R$2292,15,0)</f>
        <v>8.6692</v>
      </c>
      <c r="Q14" s="61">
        <f>RANK(P14,P$8:P$16,0)</f>
        <v>3</v>
      </c>
      <c r="R14" s="60">
        <f>VLOOKUP($A14,'Return Data'!$B$7:$R$2292,16,0)</f>
        <v>14.690799999999999</v>
      </c>
      <c r="S14" s="62">
        <f t="shared" si="5"/>
        <v>2</v>
      </c>
    </row>
    <row r="15" spans="1:20" x14ac:dyDescent="0.3">
      <c r="A15" s="58" t="s">
        <v>540</v>
      </c>
      <c r="B15" s="59">
        <f>VLOOKUP($A15,'Return Data'!$B$7:$R$2292,3,0)</f>
        <v>45014</v>
      </c>
      <c r="C15" s="60">
        <f>VLOOKUP($A15,'Return Data'!$B$7:$R$2292,4,0)</f>
        <v>15.085599999999999</v>
      </c>
      <c r="D15" s="60">
        <f>VLOOKUP($A15,'Return Data'!$B$7:$R$2292,10,0)</f>
        <v>-1.7806999999999999</v>
      </c>
      <c r="E15" s="61">
        <f t="shared" si="0"/>
        <v>6</v>
      </c>
      <c r="F15" s="60">
        <f>VLOOKUP($A15,'Return Data'!$B$7:$R$2292,11,0)</f>
        <v>1.8677999999999999</v>
      </c>
      <c r="G15" s="61">
        <f t="shared" si="1"/>
        <v>4</v>
      </c>
      <c r="H15" s="60">
        <f>VLOOKUP($A15,'Return Data'!$B$7:$R$2292,12,0)</f>
        <v>7.1710000000000003</v>
      </c>
      <c r="I15" s="61">
        <f t="shared" si="2"/>
        <v>3</v>
      </c>
      <c r="J15" s="60">
        <f>VLOOKUP($A15,'Return Data'!$B$7:$R$2292,13,0)</f>
        <v>3.4258999999999999</v>
      </c>
      <c r="K15" s="61">
        <f t="shared" si="3"/>
        <v>5</v>
      </c>
      <c r="L15" s="60">
        <f>VLOOKUP($A15,'Return Data'!$B$7:$R$2292,17,0)</f>
        <v>7.6962999999999999</v>
      </c>
      <c r="M15" s="61">
        <f t="shared" si="4"/>
        <v>3</v>
      </c>
      <c r="N15" s="60">
        <f>VLOOKUP($A15,'Return Data'!$B$7:$R$2292,14,0)</f>
        <v>17.256799999999998</v>
      </c>
      <c r="O15" s="61">
        <f>RANK(N15,N$8:N$16,0)</f>
        <v>4</v>
      </c>
      <c r="P15" s="60"/>
      <c r="Q15" s="61"/>
      <c r="R15" s="60">
        <f>VLOOKUP($A15,'Return Data'!$B$7:$R$2292,16,0)</f>
        <v>10.3698</v>
      </c>
      <c r="S15" s="62">
        <f t="shared" si="5"/>
        <v>4</v>
      </c>
    </row>
    <row r="16" spans="1:20" x14ac:dyDescent="0.3">
      <c r="A16" s="58" t="s">
        <v>542</v>
      </c>
      <c r="B16" s="59">
        <f>VLOOKUP($A16,'Return Data'!$B$7:$R$2292,3,0)</f>
        <v>45014</v>
      </c>
      <c r="C16" s="60">
        <f>VLOOKUP($A16,'Return Data'!$B$7:$R$2292,4,0)</f>
        <v>15.17</v>
      </c>
      <c r="D16" s="60">
        <f>VLOOKUP($A16,'Return Data'!$B$7:$R$2292,10,0)</f>
        <v>-1.4935</v>
      </c>
      <c r="E16" s="61">
        <f t="shared" si="0"/>
        <v>4</v>
      </c>
      <c r="F16" s="60">
        <f>VLOOKUP($A16,'Return Data'!$B$7:$R$2292,11,0)</f>
        <v>1.6074999999999999</v>
      </c>
      <c r="G16" s="61">
        <f t="shared" si="1"/>
        <v>6</v>
      </c>
      <c r="H16" s="60">
        <f>VLOOKUP($A16,'Return Data'!$B$7:$R$2292,12,0)</f>
        <v>5.9358000000000004</v>
      </c>
      <c r="I16" s="61">
        <f t="shared" si="2"/>
        <v>7</v>
      </c>
      <c r="J16" s="60">
        <f>VLOOKUP($A16,'Return Data'!$B$7:$R$2292,13,0)</f>
        <v>2.0861000000000001</v>
      </c>
      <c r="K16" s="61">
        <f t="shared" si="3"/>
        <v>7</v>
      </c>
      <c r="L16" s="60">
        <f>VLOOKUP($A16,'Return Data'!$B$7:$R$2292,17,0)</f>
        <v>4.5247000000000002</v>
      </c>
      <c r="M16" s="61">
        <f t="shared" si="4"/>
        <v>8</v>
      </c>
      <c r="N16" s="60">
        <f>VLOOKUP($A16,'Return Data'!$B$7:$R$2292,14,0)</f>
        <v>16.646599999999999</v>
      </c>
      <c r="O16" s="61">
        <f>RANK(N16,N$8:N$16,0)</f>
        <v>6</v>
      </c>
      <c r="P16" s="60"/>
      <c r="Q16" s="61"/>
      <c r="R16" s="60">
        <f>VLOOKUP($A16,'Return Data'!$B$7:$R$2292,16,0)</f>
        <v>8.2624999999999993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-1.8906000000000001</v>
      </c>
      <c r="E18" s="69"/>
      <c r="F18" s="70">
        <f>AVERAGE(F8:F16)</f>
        <v>2.1626888888888889</v>
      </c>
      <c r="G18" s="69"/>
      <c r="H18" s="70">
        <f>AVERAGE(H8:H16)</f>
        <v>6.9437555555555557</v>
      </c>
      <c r="I18" s="69"/>
      <c r="J18" s="70">
        <f>AVERAGE(J8:J16)</f>
        <v>3.7045222222222218</v>
      </c>
      <c r="K18" s="69"/>
      <c r="L18" s="70">
        <f>AVERAGE(L8:L16)</f>
        <v>7.5422555555555562</v>
      </c>
      <c r="M18" s="69"/>
      <c r="N18" s="70">
        <f>AVERAGE(N8:N16)</f>
        <v>18.128812499999999</v>
      </c>
      <c r="O18" s="69"/>
      <c r="P18" s="70">
        <f>AVERAGE(P8:P16)</f>
        <v>9.0630600000000019</v>
      </c>
      <c r="Q18" s="69"/>
      <c r="R18" s="70">
        <f>AVERAGE(R8:R16)</f>
        <v>9.9499999999999993</v>
      </c>
      <c r="S18" s="71"/>
    </row>
    <row r="19" spans="1:19" x14ac:dyDescent="0.3">
      <c r="A19" s="68" t="s">
        <v>28</v>
      </c>
      <c r="B19" s="69"/>
      <c r="C19" s="69"/>
      <c r="D19" s="70">
        <f>MIN(D8:D16)</f>
        <v>-3.0074000000000001</v>
      </c>
      <c r="E19" s="69"/>
      <c r="F19" s="70">
        <f>MIN(F8:F16)</f>
        <v>0.32519999999999999</v>
      </c>
      <c r="G19" s="69"/>
      <c r="H19" s="70">
        <f>MIN(H8:H16)</f>
        <v>3.0083000000000002</v>
      </c>
      <c r="I19" s="69"/>
      <c r="J19" s="70">
        <f>MIN(J8:J16)</f>
        <v>-2.3014000000000001</v>
      </c>
      <c r="K19" s="69"/>
      <c r="L19" s="70">
        <f>MIN(L8:L16)</f>
        <v>4.2522000000000002</v>
      </c>
      <c r="M19" s="69"/>
      <c r="N19" s="70">
        <f>MIN(N8:N16)</f>
        <v>11.763400000000001</v>
      </c>
      <c r="O19" s="69"/>
      <c r="P19" s="70">
        <f>MIN(P8:P16)</f>
        <v>6.4977</v>
      </c>
      <c r="Q19" s="69"/>
      <c r="R19" s="70">
        <f>MIN(R8:R16)</f>
        <v>1.1423000000000001</v>
      </c>
      <c r="S19" s="71"/>
    </row>
    <row r="20" spans="1:19" ht="15" thickBot="1" x14ac:dyDescent="0.35">
      <c r="A20" s="72" t="s">
        <v>29</v>
      </c>
      <c r="B20" s="73"/>
      <c r="C20" s="73"/>
      <c r="D20" s="74">
        <f>MAX(D8:D16)</f>
        <v>-0.91449999999999998</v>
      </c>
      <c r="E20" s="73"/>
      <c r="F20" s="74">
        <f>MAX(F8:F16)</f>
        <v>6.5648999999999997</v>
      </c>
      <c r="G20" s="73"/>
      <c r="H20" s="74">
        <f>MAX(H8:H16)</f>
        <v>14.806100000000001</v>
      </c>
      <c r="I20" s="73"/>
      <c r="J20" s="74">
        <f>MAX(J8:J16)</f>
        <v>12.657</v>
      </c>
      <c r="K20" s="73"/>
      <c r="L20" s="74">
        <f>MAX(L8:L16)</f>
        <v>17.142600000000002</v>
      </c>
      <c r="M20" s="73"/>
      <c r="N20" s="74">
        <f>MAX(N8:N16)</f>
        <v>29.284500000000001</v>
      </c>
      <c r="O20" s="73"/>
      <c r="P20" s="74">
        <f>MAX(P8:P16)</f>
        <v>12.4139</v>
      </c>
      <c r="Q20" s="73"/>
      <c r="R20" s="74">
        <f>MAX(R8:R16)</f>
        <v>16.6174</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2023-03-30T07:25:48Z</dcterms:modified>
</cp:coreProperties>
</file>